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ni\OneDrive\Gurcharan Singh\UCI\Daily Session\00 Assignment\01 Aug 24 Excel Homework\"/>
    </mc:Choice>
  </mc:AlternateContent>
  <xr:revisionPtr revIDLastSave="508" documentId="11_989E3A0A3E8CA54282BABEA3E2C09D2E15D6CC1A" xr6:coauthVersionLast="43" xr6:coauthVersionMax="43" xr10:uidLastSave="{6F4BD7D7-5734-4FEE-B04D-CC585EDCF209}"/>
  <bookViews>
    <workbookView xWindow="-120" yWindow="-120" windowWidth="29040" windowHeight="15840" tabRatio="582" xr2:uid="{00000000-000D-0000-FFFF-FFFF00000000}"/>
  </bookViews>
  <sheets>
    <sheet name="Table" sheetId="1" r:id="rId1"/>
    <sheet name="Pivot &amp; Chart - Category" sheetId="4" r:id="rId2"/>
    <sheet name="Pivot &amp; Chart - Sub Category" sheetId="7" r:id="rId3"/>
    <sheet name="Pivot &amp; Line Chart" sheetId="8" r:id="rId4"/>
    <sheet name="Conclusion 1a" sheetId="10" r:id="rId5"/>
    <sheet name="Conclusion 1b" sheetId="11" r:id="rId6"/>
    <sheet name="Bonus Task" sheetId="12" r:id="rId7"/>
  </sheets>
  <definedNames>
    <definedName name="_xlnm._FilterDatabase" localSheetId="0" hidden="1">Table!$A$1:$N$4115</definedName>
  </definedNames>
  <calcPr calcId="191029"/>
  <pivotCaches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2" l="1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H13" i="12"/>
  <c r="H2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 l="1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D4" i="10" l="1"/>
  <c r="D5" i="10"/>
  <c r="D6" i="10"/>
  <c r="D7" i="10"/>
  <c r="S5" i="1" l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3" i="1"/>
  <c r="T4" i="1"/>
  <c r="T2" i="1"/>
  <c r="S4" i="1"/>
  <c r="S3" i="1"/>
  <c r="S2" i="1"/>
  <c r="P547" i="1" l="1"/>
  <c r="Q547" i="1"/>
  <c r="R547" i="1"/>
  <c r="P548" i="1"/>
  <c r="Q548" i="1"/>
  <c r="R548" i="1" s="1"/>
  <c r="P549" i="1"/>
  <c r="Q549" i="1"/>
  <c r="R549" i="1" s="1"/>
  <c r="P550" i="1"/>
  <c r="Q550" i="1"/>
  <c r="R550" i="1" s="1"/>
  <c r="P551" i="1"/>
  <c r="Q551" i="1"/>
  <c r="R551" i="1" s="1"/>
  <c r="P552" i="1"/>
  <c r="Q552" i="1"/>
  <c r="R552" i="1"/>
  <c r="P553" i="1"/>
  <c r="Q553" i="1"/>
  <c r="R553" i="1"/>
  <c r="P554" i="1"/>
  <c r="Q554" i="1"/>
  <c r="R554" i="1" s="1"/>
  <c r="P555" i="1"/>
  <c r="Q555" i="1"/>
  <c r="R555" i="1"/>
  <c r="P556" i="1"/>
  <c r="Q556" i="1"/>
  <c r="R556" i="1"/>
  <c r="P557" i="1"/>
  <c r="Q557" i="1"/>
  <c r="R557" i="1" s="1"/>
  <c r="P558" i="1"/>
  <c r="Q558" i="1"/>
  <c r="R558" i="1" s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 s="1"/>
  <c r="P565" i="1"/>
  <c r="Q565" i="1"/>
  <c r="R565" i="1" s="1"/>
  <c r="P566" i="1"/>
  <c r="Q566" i="1"/>
  <c r="R566" i="1" s="1"/>
  <c r="P567" i="1"/>
  <c r="Q567" i="1"/>
  <c r="R567" i="1"/>
  <c r="P568" i="1"/>
  <c r="Q568" i="1"/>
  <c r="R568" i="1"/>
  <c r="P569" i="1"/>
  <c r="Q569" i="1"/>
  <c r="R569" i="1"/>
  <c r="P570" i="1"/>
  <c r="Q570" i="1"/>
  <c r="R570" i="1" s="1"/>
  <c r="P571" i="1"/>
  <c r="Q571" i="1"/>
  <c r="R571" i="1"/>
  <c r="P572" i="1"/>
  <c r="Q572" i="1"/>
  <c r="R572" i="1" s="1"/>
  <c r="P573" i="1"/>
  <c r="Q573" i="1"/>
  <c r="R573" i="1" s="1"/>
  <c r="P574" i="1"/>
  <c r="Q574" i="1"/>
  <c r="R574" i="1" s="1"/>
  <c r="P575" i="1"/>
  <c r="Q575" i="1"/>
  <c r="R575" i="1"/>
  <c r="P576" i="1"/>
  <c r="Q576" i="1"/>
  <c r="R576" i="1"/>
  <c r="P577" i="1"/>
  <c r="Q577" i="1"/>
  <c r="R577" i="1"/>
  <c r="P578" i="1"/>
  <c r="Q578" i="1"/>
  <c r="R578" i="1" s="1"/>
  <c r="P579" i="1"/>
  <c r="Q579" i="1"/>
  <c r="R579" i="1"/>
  <c r="P580" i="1"/>
  <c r="Q580" i="1"/>
  <c r="R580" i="1" s="1"/>
  <c r="P581" i="1"/>
  <c r="Q581" i="1"/>
  <c r="R581" i="1" s="1"/>
  <c r="P582" i="1"/>
  <c r="Q582" i="1"/>
  <c r="R582" i="1" s="1"/>
  <c r="P583" i="1"/>
  <c r="Q583" i="1"/>
  <c r="R583" i="1" s="1"/>
  <c r="P584" i="1"/>
  <c r="Q584" i="1"/>
  <c r="R584" i="1"/>
  <c r="P585" i="1"/>
  <c r="Q585" i="1"/>
  <c r="R585" i="1"/>
  <c r="P586" i="1"/>
  <c r="Q586" i="1"/>
  <c r="R586" i="1" s="1"/>
  <c r="P587" i="1"/>
  <c r="Q587" i="1"/>
  <c r="R587" i="1"/>
  <c r="P588" i="1"/>
  <c r="Q588" i="1"/>
  <c r="R588" i="1"/>
  <c r="P589" i="1"/>
  <c r="Q589" i="1"/>
  <c r="R589" i="1" s="1"/>
  <c r="P590" i="1"/>
  <c r="Q590" i="1"/>
  <c r="R590" i="1" s="1"/>
  <c r="P591" i="1"/>
  <c r="Q591" i="1"/>
  <c r="R591" i="1" s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 s="1"/>
  <c r="P597" i="1"/>
  <c r="Q597" i="1"/>
  <c r="R597" i="1" s="1"/>
  <c r="P598" i="1"/>
  <c r="Q598" i="1"/>
  <c r="R598" i="1" s="1"/>
  <c r="P599" i="1"/>
  <c r="Q599" i="1"/>
  <c r="R599" i="1"/>
  <c r="P600" i="1"/>
  <c r="Q600" i="1"/>
  <c r="R600" i="1"/>
  <c r="P601" i="1"/>
  <c r="Q601" i="1"/>
  <c r="R601" i="1"/>
  <c r="P602" i="1"/>
  <c r="Q602" i="1"/>
  <c r="R602" i="1" s="1"/>
  <c r="P603" i="1"/>
  <c r="Q603" i="1"/>
  <c r="R603" i="1"/>
  <c r="P604" i="1"/>
  <c r="Q604" i="1"/>
  <c r="R604" i="1" s="1"/>
  <c r="P605" i="1"/>
  <c r="Q605" i="1"/>
  <c r="R605" i="1" s="1"/>
  <c r="P606" i="1"/>
  <c r="Q606" i="1"/>
  <c r="R606" i="1" s="1"/>
  <c r="P607" i="1"/>
  <c r="Q607" i="1"/>
  <c r="R607" i="1"/>
  <c r="P608" i="1"/>
  <c r="Q608" i="1"/>
  <c r="R608" i="1"/>
  <c r="P609" i="1"/>
  <c r="Q609" i="1"/>
  <c r="R609" i="1"/>
  <c r="P610" i="1"/>
  <c r="Q610" i="1"/>
  <c r="R610" i="1" s="1"/>
  <c r="P611" i="1"/>
  <c r="Q611" i="1"/>
  <c r="R611" i="1"/>
  <c r="P612" i="1"/>
  <c r="Q612" i="1"/>
  <c r="R612" i="1" s="1"/>
  <c r="P613" i="1"/>
  <c r="Q613" i="1"/>
  <c r="R613" i="1" s="1"/>
  <c r="P614" i="1"/>
  <c r="Q614" i="1"/>
  <c r="R614" i="1" s="1"/>
  <c r="P615" i="1"/>
  <c r="Q615" i="1"/>
  <c r="R615" i="1" s="1"/>
  <c r="P616" i="1"/>
  <c r="Q616" i="1"/>
  <c r="R616" i="1"/>
  <c r="P617" i="1"/>
  <c r="Q617" i="1"/>
  <c r="R617" i="1"/>
  <c r="P618" i="1"/>
  <c r="Q618" i="1"/>
  <c r="R618" i="1" s="1"/>
  <c r="P619" i="1"/>
  <c r="Q619" i="1"/>
  <c r="R619" i="1"/>
  <c r="P620" i="1"/>
  <c r="Q620" i="1"/>
  <c r="R620" i="1"/>
  <c r="P621" i="1"/>
  <c r="Q621" i="1"/>
  <c r="R621" i="1" s="1"/>
  <c r="P622" i="1"/>
  <c r="Q622" i="1"/>
  <c r="R622" i="1" s="1"/>
  <c r="P623" i="1"/>
  <c r="Q623" i="1"/>
  <c r="R623" i="1" s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 s="1"/>
  <c r="P629" i="1"/>
  <c r="Q629" i="1"/>
  <c r="R629" i="1" s="1"/>
  <c r="P630" i="1"/>
  <c r="Q630" i="1"/>
  <c r="R630" i="1" s="1"/>
  <c r="P631" i="1"/>
  <c r="Q631" i="1"/>
  <c r="R631" i="1"/>
  <c r="P632" i="1"/>
  <c r="Q632" i="1"/>
  <c r="R632" i="1"/>
  <c r="P633" i="1"/>
  <c r="Q633" i="1"/>
  <c r="R633" i="1"/>
  <c r="P634" i="1"/>
  <c r="Q634" i="1"/>
  <c r="R634" i="1" s="1"/>
  <c r="P635" i="1"/>
  <c r="Q635" i="1"/>
  <c r="R635" i="1"/>
  <c r="P636" i="1"/>
  <c r="Q636" i="1"/>
  <c r="R636" i="1" s="1"/>
  <c r="P637" i="1"/>
  <c r="Q637" i="1"/>
  <c r="R637" i="1" s="1"/>
  <c r="P638" i="1"/>
  <c r="Q638" i="1"/>
  <c r="R638" i="1" s="1"/>
  <c r="P639" i="1"/>
  <c r="Q639" i="1"/>
  <c r="R639" i="1"/>
  <c r="P640" i="1"/>
  <c r="Q640" i="1"/>
  <c r="R640" i="1"/>
  <c r="P641" i="1"/>
  <c r="Q641" i="1"/>
  <c r="R641" i="1"/>
  <c r="P642" i="1"/>
  <c r="Q642" i="1"/>
  <c r="R642" i="1" s="1"/>
  <c r="P643" i="1"/>
  <c r="Q643" i="1"/>
  <c r="R643" i="1"/>
  <c r="P644" i="1"/>
  <c r="Q644" i="1"/>
  <c r="R644" i="1" s="1"/>
  <c r="P645" i="1"/>
  <c r="Q645" i="1"/>
  <c r="R645" i="1" s="1"/>
  <c r="P646" i="1"/>
  <c r="Q646" i="1"/>
  <c r="R646" i="1" s="1"/>
  <c r="P647" i="1"/>
  <c r="Q647" i="1"/>
  <c r="R647" i="1" s="1"/>
  <c r="P648" i="1"/>
  <c r="Q648" i="1"/>
  <c r="R648" i="1"/>
  <c r="P649" i="1"/>
  <c r="Q649" i="1"/>
  <c r="R649" i="1"/>
  <c r="P650" i="1"/>
  <c r="Q650" i="1"/>
  <c r="R650" i="1" s="1"/>
  <c r="P651" i="1"/>
  <c r="Q651" i="1"/>
  <c r="R651" i="1"/>
  <c r="P652" i="1"/>
  <c r="Q652" i="1"/>
  <c r="R652" i="1"/>
  <c r="P653" i="1"/>
  <c r="Q653" i="1"/>
  <c r="R653" i="1" s="1"/>
  <c r="P654" i="1"/>
  <c r="Q654" i="1"/>
  <c r="R654" i="1" s="1"/>
  <c r="P655" i="1"/>
  <c r="Q655" i="1"/>
  <c r="R655" i="1" s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 s="1"/>
  <c r="P661" i="1"/>
  <c r="Q661" i="1"/>
  <c r="R661" i="1" s="1"/>
  <c r="P662" i="1"/>
  <c r="Q662" i="1"/>
  <c r="R662" i="1" s="1"/>
  <c r="P663" i="1"/>
  <c r="Q663" i="1"/>
  <c r="R663" i="1"/>
  <c r="P664" i="1"/>
  <c r="Q664" i="1"/>
  <c r="R664" i="1"/>
  <c r="P665" i="1"/>
  <c r="Q665" i="1"/>
  <c r="R665" i="1"/>
  <c r="P666" i="1"/>
  <c r="Q666" i="1"/>
  <c r="R666" i="1" s="1"/>
  <c r="P667" i="1"/>
  <c r="Q667" i="1"/>
  <c r="R667" i="1"/>
  <c r="P668" i="1"/>
  <c r="Q668" i="1"/>
  <c r="R668" i="1" s="1"/>
  <c r="P669" i="1"/>
  <c r="Q669" i="1"/>
  <c r="R669" i="1" s="1"/>
  <c r="P670" i="1"/>
  <c r="Q670" i="1"/>
  <c r="R670" i="1" s="1"/>
  <c r="P671" i="1"/>
  <c r="Q671" i="1"/>
  <c r="R671" i="1"/>
  <c r="P672" i="1"/>
  <c r="Q672" i="1"/>
  <c r="R672" i="1"/>
  <c r="P673" i="1"/>
  <c r="Q673" i="1"/>
  <c r="R673" i="1"/>
  <c r="P674" i="1"/>
  <c r="Q674" i="1"/>
  <c r="R674" i="1" s="1"/>
  <c r="P675" i="1"/>
  <c r="Q675" i="1"/>
  <c r="R675" i="1"/>
  <c r="P676" i="1"/>
  <c r="Q676" i="1"/>
  <c r="R676" i="1" s="1"/>
  <c r="P677" i="1"/>
  <c r="Q677" i="1"/>
  <c r="R677" i="1" s="1"/>
  <c r="P678" i="1"/>
  <c r="Q678" i="1"/>
  <c r="R678" i="1" s="1"/>
  <c r="P679" i="1"/>
  <c r="Q679" i="1"/>
  <c r="R679" i="1" s="1"/>
  <c r="P680" i="1"/>
  <c r="Q680" i="1"/>
  <c r="R680" i="1"/>
  <c r="P681" i="1"/>
  <c r="Q681" i="1"/>
  <c r="R681" i="1"/>
  <c r="P682" i="1"/>
  <c r="Q682" i="1"/>
  <c r="R682" i="1" s="1"/>
  <c r="P683" i="1"/>
  <c r="Q683" i="1"/>
  <c r="R683" i="1"/>
  <c r="P684" i="1"/>
  <c r="Q684" i="1"/>
  <c r="R684" i="1"/>
  <c r="P685" i="1"/>
  <c r="Q685" i="1"/>
  <c r="R685" i="1" s="1"/>
  <c r="P686" i="1"/>
  <c r="Q686" i="1"/>
  <c r="R686" i="1" s="1"/>
  <c r="P687" i="1"/>
  <c r="Q687" i="1"/>
  <c r="R687" i="1" s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 s="1"/>
  <c r="P693" i="1"/>
  <c r="Q693" i="1"/>
  <c r="R693" i="1" s="1"/>
  <c r="P694" i="1"/>
  <c r="Q694" i="1"/>
  <c r="R694" i="1" s="1"/>
  <c r="P695" i="1"/>
  <c r="Q695" i="1"/>
  <c r="R695" i="1"/>
  <c r="P696" i="1"/>
  <c r="Q696" i="1"/>
  <c r="R696" i="1"/>
  <c r="P697" i="1"/>
  <c r="Q697" i="1"/>
  <c r="R697" i="1"/>
  <c r="P698" i="1"/>
  <c r="Q698" i="1"/>
  <c r="R698" i="1" s="1"/>
  <c r="P699" i="1"/>
  <c r="Q699" i="1"/>
  <c r="R699" i="1"/>
  <c r="P700" i="1"/>
  <c r="Q700" i="1"/>
  <c r="R700" i="1" s="1"/>
  <c r="P701" i="1"/>
  <c r="Q701" i="1"/>
  <c r="R701" i="1" s="1"/>
  <c r="P702" i="1"/>
  <c r="Q702" i="1"/>
  <c r="R702" i="1" s="1"/>
  <c r="P703" i="1"/>
  <c r="Q703" i="1"/>
  <c r="R703" i="1"/>
  <c r="P704" i="1"/>
  <c r="Q704" i="1"/>
  <c r="R704" i="1"/>
  <c r="P705" i="1"/>
  <c r="Q705" i="1"/>
  <c r="R705" i="1"/>
  <c r="P706" i="1"/>
  <c r="Q706" i="1"/>
  <c r="R706" i="1" s="1"/>
  <c r="P707" i="1"/>
  <c r="Q707" i="1"/>
  <c r="R707" i="1"/>
  <c r="P708" i="1"/>
  <c r="Q708" i="1"/>
  <c r="R708" i="1" s="1"/>
  <c r="P709" i="1"/>
  <c r="Q709" i="1"/>
  <c r="R709" i="1" s="1"/>
  <c r="P710" i="1"/>
  <c r="Q710" i="1"/>
  <c r="R710" i="1" s="1"/>
  <c r="P711" i="1"/>
  <c r="Q711" i="1"/>
  <c r="R711" i="1" s="1"/>
  <c r="P712" i="1"/>
  <c r="Q712" i="1"/>
  <c r="R712" i="1"/>
  <c r="P713" i="1"/>
  <c r="Q713" i="1"/>
  <c r="R713" i="1"/>
  <c r="P714" i="1"/>
  <c r="Q714" i="1"/>
  <c r="R714" i="1" s="1"/>
  <c r="P715" i="1"/>
  <c r="Q715" i="1"/>
  <c r="R715" i="1"/>
  <c r="P716" i="1"/>
  <c r="Q716" i="1"/>
  <c r="R716" i="1"/>
  <c r="P717" i="1"/>
  <c r="Q717" i="1"/>
  <c r="R717" i="1" s="1"/>
  <c r="P718" i="1"/>
  <c r="Q718" i="1"/>
  <c r="R718" i="1" s="1"/>
  <c r="P719" i="1"/>
  <c r="Q719" i="1"/>
  <c r="R719" i="1" s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 s="1"/>
  <c r="P725" i="1"/>
  <c r="Q725" i="1"/>
  <c r="R725" i="1" s="1"/>
  <c r="P726" i="1"/>
  <c r="Q726" i="1"/>
  <c r="R726" i="1" s="1"/>
  <c r="P727" i="1"/>
  <c r="Q727" i="1"/>
  <c r="R727" i="1"/>
  <c r="P728" i="1"/>
  <c r="Q728" i="1"/>
  <c r="R728" i="1"/>
  <c r="P729" i="1"/>
  <c r="Q729" i="1"/>
  <c r="R729" i="1"/>
  <c r="P730" i="1"/>
  <c r="Q730" i="1"/>
  <c r="R730" i="1" s="1"/>
  <c r="P731" i="1"/>
  <c r="Q731" i="1"/>
  <c r="R731" i="1"/>
  <c r="P732" i="1"/>
  <c r="Q732" i="1"/>
  <c r="R732" i="1" s="1"/>
  <c r="P733" i="1"/>
  <c r="Q733" i="1"/>
  <c r="R733" i="1" s="1"/>
  <c r="P734" i="1"/>
  <c r="Q734" i="1"/>
  <c r="R734" i="1" s="1"/>
  <c r="P735" i="1"/>
  <c r="Q735" i="1"/>
  <c r="R735" i="1"/>
  <c r="P736" i="1"/>
  <c r="Q736" i="1"/>
  <c r="R736" i="1"/>
  <c r="P737" i="1"/>
  <c r="Q737" i="1"/>
  <c r="R737" i="1"/>
  <c r="P738" i="1"/>
  <c r="Q738" i="1"/>
  <c r="R738" i="1" s="1"/>
  <c r="P739" i="1"/>
  <c r="Q739" i="1"/>
  <c r="R739" i="1"/>
  <c r="P740" i="1"/>
  <c r="Q740" i="1"/>
  <c r="R740" i="1"/>
  <c r="P741" i="1"/>
  <c r="Q741" i="1"/>
  <c r="R741" i="1" s="1"/>
  <c r="P742" i="1"/>
  <c r="Q742" i="1"/>
  <c r="R742" i="1" s="1"/>
  <c r="P743" i="1"/>
  <c r="Q743" i="1"/>
  <c r="R743" i="1" s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 s="1"/>
  <c r="P750" i="1"/>
  <c r="Q750" i="1"/>
  <c r="R750" i="1" s="1"/>
  <c r="P751" i="1"/>
  <c r="Q751" i="1"/>
  <c r="R751" i="1" s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 s="1"/>
  <c r="P757" i="1"/>
  <c r="Q757" i="1"/>
  <c r="R757" i="1" s="1"/>
  <c r="P758" i="1"/>
  <c r="Q758" i="1"/>
  <c r="R758" i="1" s="1"/>
  <c r="P759" i="1"/>
  <c r="Q759" i="1"/>
  <c r="R759" i="1"/>
  <c r="P760" i="1"/>
  <c r="Q760" i="1"/>
  <c r="R760" i="1"/>
  <c r="P761" i="1"/>
  <c r="Q761" i="1"/>
  <c r="R761" i="1"/>
  <c r="P762" i="1"/>
  <c r="Q762" i="1"/>
  <c r="R762" i="1" s="1"/>
  <c r="P763" i="1"/>
  <c r="Q763" i="1"/>
  <c r="R763" i="1"/>
  <c r="P764" i="1"/>
  <c r="Q764" i="1"/>
  <c r="R764" i="1" s="1"/>
  <c r="P765" i="1"/>
  <c r="Q765" i="1"/>
  <c r="R765" i="1" s="1"/>
  <c r="P766" i="1"/>
  <c r="Q766" i="1"/>
  <c r="R766" i="1" s="1"/>
  <c r="P767" i="1"/>
  <c r="Q767" i="1"/>
  <c r="R767" i="1"/>
  <c r="P768" i="1"/>
  <c r="Q768" i="1"/>
  <c r="R768" i="1"/>
  <c r="P769" i="1"/>
  <c r="Q769" i="1"/>
  <c r="R769" i="1"/>
  <c r="P770" i="1"/>
  <c r="Q770" i="1"/>
  <c r="R770" i="1" s="1"/>
  <c r="P771" i="1"/>
  <c r="Q771" i="1"/>
  <c r="R771" i="1"/>
  <c r="P772" i="1"/>
  <c r="Q772" i="1"/>
  <c r="R772" i="1"/>
  <c r="P773" i="1"/>
  <c r="Q773" i="1"/>
  <c r="R773" i="1" s="1"/>
  <c r="P774" i="1"/>
  <c r="Q774" i="1"/>
  <c r="R774" i="1" s="1"/>
  <c r="P775" i="1"/>
  <c r="Q775" i="1"/>
  <c r="R775" i="1" s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 s="1"/>
  <c r="P782" i="1"/>
  <c r="Q782" i="1"/>
  <c r="R782" i="1" s="1"/>
  <c r="P783" i="1"/>
  <c r="Q783" i="1"/>
  <c r="R783" i="1" s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 s="1"/>
  <c r="P789" i="1"/>
  <c r="Q789" i="1"/>
  <c r="R789" i="1" s="1"/>
  <c r="P790" i="1"/>
  <c r="Q790" i="1"/>
  <c r="R790" i="1" s="1"/>
  <c r="P791" i="1"/>
  <c r="Q791" i="1"/>
  <c r="R791" i="1"/>
  <c r="P792" i="1"/>
  <c r="Q792" i="1"/>
  <c r="R792" i="1"/>
  <c r="P793" i="1"/>
  <c r="Q793" i="1"/>
  <c r="R793" i="1"/>
  <c r="P794" i="1"/>
  <c r="Q794" i="1"/>
  <c r="R794" i="1" s="1"/>
  <c r="P795" i="1"/>
  <c r="Q795" i="1"/>
  <c r="R795" i="1"/>
  <c r="P796" i="1"/>
  <c r="Q796" i="1"/>
  <c r="R796" i="1" s="1"/>
  <c r="P797" i="1"/>
  <c r="Q797" i="1"/>
  <c r="R797" i="1" s="1"/>
  <c r="P798" i="1"/>
  <c r="Q798" i="1"/>
  <c r="R798" i="1" s="1"/>
  <c r="P799" i="1"/>
  <c r="Q799" i="1"/>
  <c r="R799" i="1"/>
  <c r="P800" i="1"/>
  <c r="Q800" i="1"/>
  <c r="R800" i="1"/>
  <c r="P801" i="1"/>
  <c r="Q801" i="1"/>
  <c r="R801" i="1"/>
  <c r="P802" i="1"/>
  <c r="Q802" i="1"/>
  <c r="R802" i="1" s="1"/>
  <c r="P803" i="1"/>
  <c r="Q803" i="1"/>
  <c r="R803" i="1"/>
  <c r="P804" i="1"/>
  <c r="Q804" i="1"/>
  <c r="R804" i="1"/>
  <c r="P805" i="1"/>
  <c r="Q805" i="1"/>
  <c r="R805" i="1" s="1"/>
  <c r="P806" i="1"/>
  <c r="Q806" i="1"/>
  <c r="R806" i="1" s="1"/>
  <c r="P807" i="1"/>
  <c r="Q807" i="1"/>
  <c r="R807" i="1" s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 s="1"/>
  <c r="P814" i="1"/>
  <c r="Q814" i="1"/>
  <c r="R814" i="1" s="1"/>
  <c r="P815" i="1"/>
  <c r="Q815" i="1"/>
  <c r="R815" i="1" s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 s="1"/>
  <c r="P821" i="1"/>
  <c r="Q821" i="1"/>
  <c r="R821" i="1" s="1"/>
  <c r="P822" i="1"/>
  <c r="Q822" i="1"/>
  <c r="R822" i="1" s="1"/>
  <c r="P823" i="1"/>
  <c r="Q823" i="1"/>
  <c r="R823" i="1"/>
  <c r="P824" i="1"/>
  <c r="Q824" i="1"/>
  <c r="R824" i="1"/>
  <c r="P825" i="1"/>
  <c r="Q825" i="1"/>
  <c r="R825" i="1"/>
  <c r="P826" i="1"/>
  <c r="Q826" i="1"/>
  <c r="R826" i="1" s="1"/>
  <c r="P827" i="1"/>
  <c r="Q827" i="1"/>
  <c r="R827" i="1"/>
  <c r="P828" i="1"/>
  <c r="Q828" i="1"/>
  <c r="R828" i="1" s="1"/>
  <c r="P829" i="1"/>
  <c r="Q829" i="1"/>
  <c r="R829" i="1" s="1"/>
  <c r="P830" i="1"/>
  <c r="Q830" i="1"/>
  <c r="R830" i="1" s="1"/>
  <c r="P831" i="1"/>
  <c r="Q831" i="1"/>
  <c r="R831" i="1"/>
  <c r="P832" i="1"/>
  <c r="Q832" i="1"/>
  <c r="R832" i="1"/>
  <c r="P833" i="1"/>
  <c r="Q833" i="1"/>
  <c r="R833" i="1"/>
  <c r="P834" i="1"/>
  <c r="Q834" i="1"/>
  <c r="R834" i="1" s="1"/>
  <c r="P835" i="1"/>
  <c r="Q835" i="1"/>
  <c r="R835" i="1"/>
  <c r="P836" i="1"/>
  <c r="Q836" i="1"/>
  <c r="R836" i="1"/>
  <c r="P837" i="1"/>
  <c r="Q837" i="1"/>
  <c r="R837" i="1" s="1"/>
  <c r="P838" i="1"/>
  <c r="Q838" i="1"/>
  <c r="R838" i="1" s="1"/>
  <c r="P839" i="1"/>
  <c r="Q839" i="1"/>
  <c r="R839" i="1" s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 s="1"/>
  <c r="P846" i="1"/>
  <c r="Q846" i="1"/>
  <c r="R846" i="1" s="1"/>
  <c r="P847" i="1"/>
  <c r="Q847" i="1"/>
  <c r="R847" i="1" s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 s="1"/>
  <c r="P853" i="1"/>
  <c r="Q853" i="1"/>
  <c r="R853" i="1" s="1"/>
  <c r="P854" i="1"/>
  <c r="Q854" i="1"/>
  <c r="R854" i="1" s="1"/>
  <c r="P855" i="1"/>
  <c r="Q855" i="1"/>
  <c r="R855" i="1"/>
  <c r="P856" i="1"/>
  <c r="Q856" i="1"/>
  <c r="R856" i="1"/>
  <c r="P857" i="1"/>
  <c r="Q857" i="1"/>
  <c r="R857" i="1"/>
  <c r="P858" i="1"/>
  <c r="Q858" i="1"/>
  <c r="R858" i="1" s="1"/>
  <c r="P859" i="1"/>
  <c r="Q859" i="1"/>
  <c r="R859" i="1"/>
  <c r="P860" i="1"/>
  <c r="Q860" i="1"/>
  <c r="R860" i="1" s="1"/>
  <c r="P861" i="1"/>
  <c r="Q861" i="1"/>
  <c r="R861" i="1" s="1"/>
  <c r="P862" i="1"/>
  <c r="Q862" i="1"/>
  <c r="R862" i="1" s="1"/>
  <c r="P863" i="1"/>
  <c r="Q863" i="1"/>
  <c r="R863" i="1"/>
  <c r="P864" i="1"/>
  <c r="Q864" i="1"/>
  <c r="R864" i="1"/>
  <c r="P865" i="1"/>
  <c r="Q865" i="1"/>
  <c r="R865" i="1"/>
  <c r="P866" i="1"/>
  <c r="Q866" i="1"/>
  <c r="R866" i="1" s="1"/>
  <c r="P867" i="1"/>
  <c r="Q867" i="1"/>
  <c r="R867" i="1"/>
  <c r="P868" i="1"/>
  <c r="Q868" i="1"/>
  <c r="R868" i="1"/>
  <c r="P869" i="1"/>
  <c r="Q869" i="1"/>
  <c r="R869" i="1" s="1"/>
  <c r="P870" i="1"/>
  <c r="Q870" i="1"/>
  <c r="R870" i="1" s="1"/>
  <c r="P871" i="1"/>
  <c r="Q871" i="1"/>
  <c r="R871" i="1" s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 s="1"/>
  <c r="P878" i="1"/>
  <c r="Q878" i="1"/>
  <c r="R878" i="1" s="1"/>
  <c r="P879" i="1"/>
  <c r="Q879" i="1"/>
  <c r="R879" i="1" s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 s="1"/>
  <c r="P885" i="1"/>
  <c r="Q885" i="1"/>
  <c r="R885" i="1" s="1"/>
  <c r="P886" i="1"/>
  <c r="Q886" i="1"/>
  <c r="R886" i="1" s="1"/>
  <c r="P887" i="1"/>
  <c r="Q887" i="1"/>
  <c r="R887" i="1"/>
  <c r="P888" i="1"/>
  <c r="Q888" i="1"/>
  <c r="R888" i="1"/>
  <c r="P889" i="1"/>
  <c r="Q889" i="1"/>
  <c r="R889" i="1"/>
  <c r="P890" i="1"/>
  <c r="Q890" i="1"/>
  <c r="R890" i="1" s="1"/>
  <c r="P891" i="1"/>
  <c r="Q891" i="1"/>
  <c r="R891" i="1"/>
  <c r="P892" i="1"/>
  <c r="Q892" i="1"/>
  <c r="R892" i="1" s="1"/>
  <c r="P893" i="1"/>
  <c r="Q893" i="1"/>
  <c r="R893" i="1" s="1"/>
  <c r="P894" i="1"/>
  <c r="Q894" i="1"/>
  <c r="R894" i="1" s="1"/>
  <c r="P895" i="1"/>
  <c r="Q895" i="1"/>
  <c r="R895" i="1"/>
  <c r="P896" i="1"/>
  <c r="Q896" i="1"/>
  <c r="R896" i="1"/>
  <c r="P897" i="1"/>
  <c r="Q897" i="1"/>
  <c r="R897" i="1"/>
  <c r="P898" i="1"/>
  <c r="Q898" i="1"/>
  <c r="R898" i="1" s="1"/>
  <c r="P899" i="1"/>
  <c r="Q899" i="1"/>
  <c r="R899" i="1"/>
  <c r="P900" i="1"/>
  <c r="Q900" i="1"/>
  <c r="R900" i="1"/>
  <c r="P901" i="1"/>
  <c r="Q901" i="1"/>
  <c r="R901" i="1" s="1"/>
  <c r="P902" i="1"/>
  <c r="Q902" i="1"/>
  <c r="R902" i="1" s="1"/>
  <c r="P903" i="1"/>
  <c r="Q903" i="1"/>
  <c r="R903" i="1" s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 s="1"/>
  <c r="P910" i="1"/>
  <c r="Q910" i="1"/>
  <c r="R910" i="1" s="1"/>
  <c r="P911" i="1"/>
  <c r="Q911" i="1"/>
  <c r="R911" i="1" s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 s="1"/>
  <c r="P917" i="1"/>
  <c r="Q917" i="1"/>
  <c r="R917" i="1" s="1"/>
  <c r="P918" i="1"/>
  <c r="Q918" i="1"/>
  <c r="R918" i="1" s="1"/>
  <c r="P919" i="1"/>
  <c r="Q919" i="1"/>
  <c r="R919" i="1"/>
  <c r="P920" i="1"/>
  <c r="Q920" i="1"/>
  <c r="R920" i="1"/>
  <c r="P921" i="1"/>
  <c r="Q921" i="1"/>
  <c r="R921" i="1"/>
  <c r="P922" i="1"/>
  <c r="Q922" i="1"/>
  <c r="R922" i="1" s="1"/>
  <c r="P923" i="1"/>
  <c r="Q923" i="1"/>
  <c r="R923" i="1"/>
  <c r="P924" i="1"/>
  <c r="Q924" i="1"/>
  <c r="R924" i="1" s="1"/>
  <c r="P925" i="1"/>
  <c r="Q925" i="1"/>
  <c r="R925" i="1" s="1"/>
  <c r="P926" i="1"/>
  <c r="Q926" i="1"/>
  <c r="R926" i="1" s="1"/>
  <c r="P927" i="1"/>
  <c r="Q927" i="1"/>
  <c r="R927" i="1"/>
  <c r="P928" i="1"/>
  <c r="Q928" i="1"/>
  <c r="R928" i="1"/>
  <c r="P929" i="1"/>
  <c r="Q929" i="1"/>
  <c r="R929" i="1"/>
  <c r="P930" i="1"/>
  <c r="Q930" i="1"/>
  <c r="R930" i="1" s="1"/>
  <c r="P931" i="1"/>
  <c r="Q931" i="1"/>
  <c r="R931" i="1"/>
  <c r="P932" i="1"/>
  <c r="Q932" i="1"/>
  <c r="R932" i="1"/>
  <c r="P933" i="1"/>
  <c r="Q933" i="1"/>
  <c r="R933" i="1" s="1"/>
  <c r="P934" i="1"/>
  <c r="Q934" i="1"/>
  <c r="R934" i="1" s="1"/>
  <c r="P935" i="1"/>
  <c r="Q935" i="1"/>
  <c r="R935" i="1" s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 s="1"/>
  <c r="P942" i="1"/>
  <c r="Q942" i="1"/>
  <c r="R942" i="1" s="1"/>
  <c r="P943" i="1"/>
  <c r="Q943" i="1"/>
  <c r="R943" i="1" s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 s="1"/>
  <c r="P949" i="1"/>
  <c r="Q949" i="1"/>
  <c r="R949" i="1" s="1"/>
  <c r="P950" i="1"/>
  <c r="Q950" i="1"/>
  <c r="R950" i="1" s="1"/>
  <c r="P951" i="1"/>
  <c r="Q951" i="1"/>
  <c r="R951" i="1"/>
  <c r="P952" i="1"/>
  <c r="Q952" i="1"/>
  <c r="R952" i="1"/>
  <c r="P953" i="1"/>
  <c r="Q953" i="1"/>
  <c r="R953" i="1"/>
  <c r="P954" i="1"/>
  <c r="Q954" i="1"/>
  <c r="R954" i="1" s="1"/>
  <c r="P955" i="1"/>
  <c r="Q955" i="1"/>
  <c r="R955" i="1"/>
  <c r="P956" i="1"/>
  <c r="Q956" i="1"/>
  <c r="R956" i="1" s="1"/>
  <c r="P957" i="1"/>
  <c r="Q957" i="1"/>
  <c r="R957" i="1" s="1"/>
  <c r="P958" i="1"/>
  <c r="Q958" i="1"/>
  <c r="R958" i="1" s="1"/>
  <c r="P959" i="1"/>
  <c r="Q959" i="1"/>
  <c r="R959" i="1"/>
  <c r="P960" i="1"/>
  <c r="Q960" i="1"/>
  <c r="R960" i="1"/>
  <c r="P961" i="1"/>
  <c r="Q961" i="1"/>
  <c r="R961" i="1"/>
  <c r="P962" i="1"/>
  <c r="Q962" i="1"/>
  <c r="R962" i="1" s="1"/>
  <c r="P963" i="1"/>
  <c r="Q963" i="1"/>
  <c r="R963" i="1"/>
  <c r="P964" i="1"/>
  <c r="Q964" i="1"/>
  <c r="R964" i="1"/>
  <c r="P965" i="1"/>
  <c r="Q965" i="1"/>
  <c r="R965" i="1" s="1"/>
  <c r="P966" i="1"/>
  <c r="Q966" i="1"/>
  <c r="R966" i="1" s="1"/>
  <c r="P967" i="1"/>
  <c r="Q967" i="1"/>
  <c r="R967" i="1" s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 s="1"/>
  <c r="P974" i="1"/>
  <c r="Q974" i="1"/>
  <c r="R974" i="1" s="1"/>
  <c r="P975" i="1"/>
  <c r="Q975" i="1"/>
  <c r="R975" i="1" s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 s="1"/>
  <c r="P981" i="1"/>
  <c r="Q981" i="1"/>
  <c r="R981" i="1" s="1"/>
  <c r="P982" i="1"/>
  <c r="Q982" i="1"/>
  <c r="R982" i="1" s="1"/>
  <c r="P983" i="1"/>
  <c r="Q983" i="1"/>
  <c r="R983" i="1"/>
  <c r="P984" i="1"/>
  <c r="Q984" i="1"/>
  <c r="R984" i="1"/>
  <c r="P985" i="1"/>
  <c r="Q985" i="1"/>
  <c r="R985" i="1"/>
  <c r="P986" i="1"/>
  <c r="Q986" i="1"/>
  <c r="R986" i="1" s="1"/>
  <c r="P987" i="1"/>
  <c r="Q987" i="1"/>
  <c r="R987" i="1"/>
  <c r="P988" i="1"/>
  <c r="Q988" i="1"/>
  <c r="R988" i="1" s="1"/>
  <c r="P989" i="1"/>
  <c r="Q989" i="1"/>
  <c r="R989" i="1" s="1"/>
  <c r="P990" i="1"/>
  <c r="Q990" i="1"/>
  <c r="R990" i="1" s="1"/>
  <c r="P991" i="1"/>
  <c r="Q991" i="1"/>
  <c r="R991" i="1"/>
  <c r="P992" i="1"/>
  <c r="Q992" i="1"/>
  <c r="R992" i="1"/>
  <c r="P993" i="1"/>
  <c r="Q993" i="1"/>
  <c r="R993" i="1"/>
  <c r="P994" i="1"/>
  <c r="Q994" i="1"/>
  <c r="R994" i="1" s="1"/>
  <c r="P995" i="1"/>
  <c r="Q995" i="1"/>
  <c r="R995" i="1"/>
  <c r="P996" i="1"/>
  <c r="Q996" i="1"/>
  <c r="R996" i="1"/>
  <c r="P997" i="1"/>
  <c r="Q997" i="1"/>
  <c r="R997" i="1" s="1"/>
  <c r="P998" i="1"/>
  <c r="Q998" i="1"/>
  <c r="R998" i="1" s="1"/>
  <c r="P999" i="1"/>
  <c r="Q999" i="1"/>
  <c r="R999" i="1" s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 s="1"/>
  <c r="P1006" i="1"/>
  <c r="Q1006" i="1"/>
  <c r="R1006" i="1" s="1"/>
  <c r="P1007" i="1"/>
  <c r="Q1007" i="1"/>
  <c r="R1007" i="1" s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 s="1"/>
  <c r="P1013" i="1"/>
  <c r="Q1013" i="1"/>
  <c r="R1013" i="1" s="1"/>
  <c r="P1014" i="1"/>
  <c r="Q1014" i="1"/>
  <c r="R1014" i="1" s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 s="1"/>
  <c r="P1019" i="1"/>
  <c r="Q1019" i="1"/>
  <c r="R1019" i="1"/>
  <c r="P1020" i="1"/>
  <c r="Q1020" i="1"/>
  <c r="R1020" i="1" s="1"/>
  <c r="P1021" i="1"/>
  <c r="Q1021" i="1"/>
  <c r="R1021" i="1" s="1"/>
  <c r="P1022" i="1"/>
  <c r="Q1022" i="1"/>
  <c r="R1022" i="1" s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 s="1"/>
  <c r="P1027" i="1"/>
  <c r="Q1027" i="1"/>
  <c r="R1027" i="1"/>
  <c r="P1028" i="1"/>
  <c r="Q1028" i="1"/>
  <c r="R1028" i="1"/>
  <c r="P1029" i="1"/>
  <c r="Q1029" i="1"/>
  <c r="R1029" i="1" s="1"/>
  <c r="P1030" i="1"/>
  <c r="Q1030" i="1"/>
  <c r="R1030" i="1" s="1"/>
  <c r="P1031" i="1"/>
  <c r="Q1031" i="1"/>
  <c r="R1031" i="1" s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 s="1"/>
  <c r="P1038" i="1"/>
  <c r="Q1038" i="1"/>
  <c r="R1038" i="1" s="1"/>
  <c r="P1039" i="1"/>
  <c r="Q1039" i="1"/>
  <c r="R1039" i="1" s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 s="1"/>
  <c r="P1045" i="1"/>
  <c r="Q1045" i="1"/>
  <c r="R1045" i="1" s="1"/>
  <c r="P1046" i="1"/>
  <c r="Q1046" i="1"/>
  <c r="R1046" i="1" s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 s="1"/>
  <c r="P1051" i="1"/>
  <c r="Q1051" i="1"/>
  <c r="R1051" i="1" s="1"/>
  <c r="P1052" i="1"/>
  <c r="Q1052" i="1"/>
  <c r="R1052" i="1" s="1"/>
  <c r="P1053" i="1"/>
  <c r="Q1053" i="1"/>
  <c r="R1053" i="1" s="1"/>
  <c r="P1054" i="1"/>
  <c r="Q1054" i="1"/>
  <c r="R1054" i="1" s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 s="1"/>
  <c r="P1059" i="1"/>
  <c r="Q1059" i="1"/>
  <c r="R1059" i="1" s="1"/>
  <c r="P1060" i="1"/>
  <c r="Q1060" i="1"/>
  <c r="R1060" i="1"/>
  <c r="P1061" i="1"/>
  <c r="Q1061" i="1"/>
  <c r="R1061" i="1" s="1"/>
  <c r="P1062" i="1"/>
  <c r="Q1062" i="1"/>
  <c r="R1062" i="1" s="1"/>
  <c r="P1063" i="1"/>
  <c r="Q1063" i="1"/>
  <c r="R1063" i="1" s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 s="1"/>
  <c r="P1070" i="1"/>
  <c r="Q1070" i="1"/>
  <c r="R1070" i="1" s="1"/>
  <c r="P1071" i="1"/>
  <c r="Q1071" i="1"/>
  <c r="R1071" i="1" s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 s="1"/>
  <c r="P1077" i="1"/>
  <c r="Q1077" i="1"/>
  <c r="R1077" i="1" s="1"/>
  <c r="P1078" i="1"/>
  <c r="Q1078" i="1"/>
  <c r="R1078" i="1" s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 s="1"/>
  <c r="P1083" i="1"/>
  <c r="Q1083" i="1"/>
  <c r="R1083" i="1" s="1"/>
  <c r="P1084" i="1"/>
  <c r="Q1084" i="1"/>
  <c r="R1084" i="1" s="1"/>
  <c r="P1085" i="1"/>
  <c r="Q1085" i="1"/>
  <c r="R1085" i="1" s="1"/>
  <c r="P1086" i="1"/>
  <c r="Q1086" i="1"/>
  <c r="R1086" i="1" s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 s="1"/>
  <c r="P1091" i="1"/>
  <c r="Q1091" i="1"/>
  <c r="R1091" i="1" s="1"/>
  <c r="P1092" i="1"/>
  <c r="Q1092" i="1"/>
  <c r="R1092" i="1"/>
  <c r="P1093" i="1"/>
  <c r="Q1093" i="1"/>
  <c r="R1093" i="1" s="1"/>
  <c r="P1094" i="1"/>
  <c r="Q1094" i="1"/>
  <c r="R1094" i="1" s="1"/>
  <c r="P1095" i="1"/>
  <c r="Q1095" i="1"/>
  <c r="R1095" i="1" s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 s="1"/>
  <c r="P1102" i="1"/>
  <c r="Q1102" i="1"/>
  <c r="R1102" i="1" s="1"/>
  <c r="P1103" i="1"/>
  <c r="Q1103" i="1"/>
  <c r="R1103" i="1" s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 s="1"/>
  <c r="P1109" i="1"/>
  <c r="Q1109" i="1"/>
  <c r="R1109" i="1" s="1"/>
  <c r="P1110" i="1"/>
  <c r="Q1110" i="1"/>
  <c r="R1110" i="1" s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 s="1"/>
  <c r="P1115" i="1"/>
  <c r="Q1115" i="1"/>
  <c r="R1115" i="1" s="1"/>
  <c r="P1116" i="1"/>
  <c r="Q1116" i="1"/>
  <c r="R1116" i="1" s="1"/>
  <c r="P1117" i="1"/>
  <c r="Q1117" i="1"/>
  <c r="R1117" i="1" s="1"/>
  <c r="P1118" i="1"/>
  <c r="Q1118" i="1"/>
  <c r="R1118" i="1" s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 s="1"/>
  <c r="P1123" i="1"/>
  <c r="Q1123" i="1"/>
  <c r="R1123" i="1" s="1"/>
  <c r="P1124" i="1"/>
  <c r="Q1124" i="1"/>
  <c r="R1124" i="1"/>
  <c r="P1125" i="1"/>
  <c r="Q1125" i="1"/>
  <c r="R1125" i="1" s="1"/>
  <c r="P1126" i="1"/>
  <c r="Q1126" i="1"/>
  <c r="R1126" i="1" s="1"/>
  <c r="P1127" i="1"/>
  <c r="Q1127" i="1"/>
  <c r="R1127" i="1" s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 s="1"/>
  <c r="P1134" i="1"/>
  <c r="Q1134" i="1"/>
  <c r="R1134" i="1" s="1"/>
  <c r="P1135" i="1"/>
  <c r="Q1135" i="1"/>
  <c r="R1135" i="1" s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 s="1"/>
  <c r="P1142" i="1"/>
  <c r="Q1142" i="1"/>
  <c r="R1142" i="1" s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 s="1"/>
  <c r="P1148" i="1"/>
  <c r="Q1148" i="1"/>
  <c r="R1148" i="1" s="1"/>
  <c r="P1149" i="1"/>
  <c r="Q1149" i="1"/>
  <c r="R1149" i="1" s="1"/>
  <c r="P1150" i="1"/>
  <c r="Q1150" i="1"/>
  <c r="R1150" i="1" s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 s="1"/>
  <c r="P1155" i="1"/>
  <c r="Q1155" i="1"/>
  <c r="R1155" i="1" s="1"/>
  <c r="P1156" i="1"/>
  <c r="Q1156" i="1"/>
  <c r="R1156" i="1"/>
  <c r="P1157" i="1"/>
  <c r="Q1157" i="1"/>
  <c r="R1157" i="1" s="1"/>
  <c r="P1158" i="1"/>
  <c r="Q1158" i="1"/>
  <c r="R1158" i="1" s="1"/>
  <c r="P1159" i="1"/>
  <c r="Q1159" i="1"/>
  <c r="R1159" i="1" s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 s="1"/>
  <c r="P1166" i="1"/>
  <c r="Q1166" i="1"/>
  <c r="R1166" i="1" s="1"/>
  <c r="P1167" i="1"/>
  <c r="Q1167" i="1"/>
  <c r="R1167" i="1" s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 s="1"/>
  <c r="P1174" i="1"/>
  <c r="Q1174" i="1"/>
  <c r="R1174" i="1" s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 s="1"/>
  <c r="P1180" i="1"/>
  <c r="Q1180" i="1"/>
  <c r="R1180" i="1" s="1"/>
  <c r="P1181" i="1"/>
  <c r="Q1181" i="1"/>
  <c r="R1181" i="1" s="1"/>
  <c r="P1182" i="1"/>
  <c r="Q1182" i="1"/>
  <c r="R1182" i="1" s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 s="1"/>
  <c r="P1187" i="1"/>
  <c r="Q1187" i="1"/>
  <c r="R1187" i="1" s="1"/>
  <c r="P1188" i="1"/>
  <c r="Q1188" i="1"/>
  <c r="R1188" i="1"/>
  <c r="P1189" i="1"/>
  <c r="Q1189" i="1"/>
  <c r="R1189" i="1" s="1"/>
  <c r="P1190" i="1"/>
  <c r="Q1190" i="1"/>
  <c r="R1190" i="1" s="1"/>
  <c r="P1191" i="1"/>
  <c r="Q1191" i="1"/>
  <c r="R1191" i="1" s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 s="1"/>
  <c r="P1196" i="1"/>
  <c r="Q1196" i="1"/>
  <c r="R1196" i="1"/>
  <c r="P1197" i="1"/>
  <c r="Q1197" i="1"/>
  <c r="R1197" i="1" s="1"/>
  <c r="P1198" i="1"/>
  <c r="Q1198" i="1"/>
  <c r="R1198" i="1" s="1"/>
  <c r="P1199" i="1"/>
  <c r="Q1199" i="1"/>
  <c r="R1199" i="1" s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 s="1"/>
  <c r="P1206" i="1"/>
  <c r="Q1206" i="1"/>
  <c r="R1206" i="1" s="1"/>
  <c r="P1207" i="1"/>
  <c r="Q1207" i="1"/>
  <c r="R1207" i="1"/>
  <c r="P1208" i="1"/>
  <c r="Q1208" i="1"/>
  <c r="R1208" i="1" s="1"/>
  <c r="P1209" i="1"/>
  <c r="Q1209" i="1"/>
  <c r="R1209" i="1"/>
  <c r="P1210" i="1"/>
  <c r="Q1210" i="1"/>
  <c r="R1210" i="1" s="1"/>
  <c r="P1211" i="1"/>
  <c r="Q1211" i="1"/>
  <c r="R1211" i="1"/>
  <c r="P1212" i="1"/>
  <c r="Q1212" i="1"/>
  <c r="R1212" i="1" s="1"/>
  <c r="P1213" i="1"/>
  <c r="Q1213" i="1"/>
  <c r="R1213" i="1"/>
  <c r="P1214" i="1"/>
  <c r="Q1214" i="1"/>
  <c r="R1214" i="1" s="1"/>
  <c r="P1215" i="1"/>
  <c r="Q1215" i="1"/>
  <c r="R1215" i="1" s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 s="1"/>
  <c r="P1220" i="1"/>
  <c r="Q1220" i="1"/>
  <c r="R1220" i="1" s="1"/>
  <c r="P1221" i="1"/>
  <c r="Q1221" i="1"/>
  <c r="R1221" i="1" s="1"/>
  <c r="P1222" i="1"/>
  <c r="Q1222" i="1"/>
  <c r="R1222" i="1" s="1"/>
  <c r="P1223" i="1"/>
  <c r="Q1223" i="1"/>
  <c r="R1223" i="1" s="1"/>
  <c r="P1224" i="1"/>
  <c r="Q1224" i="1"/>
  <c r="R1224" i="1" s="1"/>
  <c r="P1225" i="1"/>
  <c r="Q1225" i="1"/>
  <c r="R1225" i="1"/>
  <c r="P1226" i="1"/>
  <c r="Q1226" i="1"/>
  <c r="R1226" i="1" s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 s="1"/>
  <c r="P1231" i="1"/>
  <c r="Q1231" i="1"/>
  <c r="R1231" i="1" s="1"/>
  <c r="P1232" i="1"/>
  <c r="Q1232" i="1"/>
  <c r="R1232" i="1" s="1"/>
  <c r="P1233" i="1"/>
  <c r="Q1233" i="1"/>
  <c r="R1233" i="1"/>
  <c r="P1234" i="1"/>
  <c r="Q1234" i="1"/>
  <c r="R1234" i="1" s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 s="1"/>
  <c r="P1239" i="1"/>
  <c r="Q1239" i="1"/>
  <c r="R1239" i="1" s="1"/>
  <c r="P1240" i="1"/>
  <c r="Q1240" i="1"/>
  <c r="R1240" i="1" s="1"/>
  <c r="P1241" i="1"/>
  <c r="Q1241" i="1"/>
  <c r="R1241" i="1"/>
  <c r="P1242" i="1"/>
  <c r="Q1242" i="1"/>
  <c r="R1242" i="1" s="1"/>
  <c r="P1243" i="1"/>
  <c r="Q1243" i="1"/>
  <c r="R1243" i="1"/>
  <c r="P1244" i="1"/>
  <c r="Q1244" i="1"/>
  <c r="R1244" i="1" s="1"/>
  <c r="P1245" i="1"/>
  <c r="Q1245" i="1"/>
  <c r="R1245" i="1"/>
  <c r="P1246" i="1"/>
  <c r="Q1246" i="1"/>
  <c r="R1246" i="1" s="1"/>
  <c r="P1247" i="1"/>
  <c r="Q1247" i="1"/>
  <c r="R1247" i="1" s="1"/>
  <c r="P1248" i="1"/>
  <c r="Q1248" i="1"/>
  <c r="R1248" i="1" s="1"/>
  <c r="P1249" i="1"/>
  <c r="Q1249" i="1"/>
  <c r="R1249" i="1"/>
  <c r="P1250" i="1"/>
  <c r="Q1250" i="1"/>
  <c r="R1250" i="1" s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 s="1"/>
  <c r="P1255" i="1"/>
  <c r="Q1255" i="1"/>
  <c r="R1255" i="1" s="1"/>
  <c r="P1256" i="1"/>
  <c r="Q1256" i="1"/>
  <c r="R1256" i="1" s="1"/>
  <c r="P1257" i="1"/>
  <c r="Q1257" i="1"/>
  <c r="R1257" i="1"/>
  <c r="P1258" i="1"/>
  <c r="Q1258" i="1"/>
  <c r="R1258" i="1" s="1"/>
  <c r="P1259" i="1"/>
  <c r="Q1259" i="1"/>
  <c r="R1259" i="1"/>
  <c r="P1260" i="1"/>
  <c r="Q1260" i="1"/>
  <c r="R1260" i="1" s="1"/>
  <c r="P1261" i="1"/>
  <c r="Q1261" i="1"/>
  <c r="R1261" i="1"/>
  <c r="P1262" i="1"/>
  <c r="Q1262" i="1"/>
  <c r="R1262" i="1" s="1"/>
  <c r="P1263" i="1"/>
  <c r="Q1263" i="1"/>
  <c r="R1263" i="1" s="1"/>
  <c r="P1264" i="1"/>
  <c r="Q1264" i="1"/>
  <c r="R1264" i="1" s="1"/>
  <c r="P1265" i="1"/>
  <c r="Q1265" i="1"/>
  <c r="R1265" i="1"/>
  <c r="P1266" i="1"/>
  <c r="Q1266" i="1"/>
  <c r="R1266" i="1" s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 s="1"/>
  <c r="P1271" i="1"/>
  <c r="Q1271" i="1"/>
  <c r="R1271" i="1" s="1"/>
  <c r="P1272" i="1"/>
  <c r="Q1272" i="1"/>
  <c r="R1272" i="1" s="1"/>
  <c r="P1273" i="1"/>
  <c r="Q1273" i="1"/>
  <c r="R1273" i="1"/>
  <c r="P1274" i="1"/>
  <c r="Q1274" i="1"/>
  <c r="R1274" i="1" s="1"/>
  <c r="P1275" i="1"/>
  <c r="Q1275" i="1"/>
  <c r="R1275" i="1"/>
  <c r="P1276" i="1"/>
  <c r="Q1276" i="1"/>
  <c r="R1276" i="1" s="1"/>
  <c r="P1277" i="1"/>
  <c r="Q1277" i="1"/>
  <c r="R1277" i="1"/>
  <c r="P1278" i="1"/>
  <c r="Q1278" i="1"/>
  <c r="R1278" i="1" s="1"/>
  <c r="P1279" i="1"/>
  <c r="Q1279" i="1"/>
  <c r="R1279" i="1" s="1"/>
  <c r="P1280" i="1"/>
  <c r="Q1280" i="1"/>
  <c r="R1280" i="1" s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 s="1"/>
  <c r="P1286" i="1"/>
  <c r="Q1286" i="1"/>
  <c r="R1286" i="1" s="1"/>
  <c r="P1287" i="1"/>
  <c r="Q1287" i="1"/>
  <c r="R1287" i="1"/>
  <c r="P1288" i="1"/>
  <c r="Q1288" i="1"/>
  <c r="R1288" i="1" s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 s="1"/>
  <c r="P1295" i="1"/>
  <c r="Q1295" i="1"/>
  <c r="R1295" i="1"/>
  <c r="P1296" i="1"/>
  <c r="Q1296" i="1"/>
  <c r="R1296" i="1" s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 s="1"/>
  <c r="P1301" i="1"/>
  <c r="Q1301" i="1"/>
  <c r="R1301" i="1"/>
  <c r="P1302" i="1"/>
  <c r="Q1302" i="1"/>
  <c r="R1302" i="1" s="1"/>
  <c r="P1303" i="1"/>
  <c r="Q1303" i="1"/>
  <c r="R1303" i="1" s="1"/>
  <c r="P1304" i="1"/>
  <c r="Q1304" i="1"/>
  <c r="R1304" i="1" s="1"/>
  <c r="P1305" i="1"/>
  <c r="Q1305" i="1"/>
  <c r="R1305" i="1"/>
  <c r="P1306" i="1"/>
  <c r="Q1306" i="1"/>
  <c r="R1306" i="1" s="1"/>
  <c r="P1307" i="1"/>
  <c r="Q1307" i="1"/>
  <c r="R1307" i="1"/>
  <c r="P1308" i="1"/>
  <c r="Q1308" i="1"/>
  <c r="R1308" i="1"/>
  <c r="P1309" i="1"/>
  <c r="Q1309" i="1"/>
  <c r="R1309" i="1" s="1"/>
  <c r="P1310" i="1"/>
  <c r="Q1310" i="1"/>
  <c r="R1310" i="1" s="1"/>
  <c r="P1311" i="1"/>
  <c r="Q1311" i="1"/>
  <c r="R1311" i="1" s="1"/>
  <c r="P1312" i="1"/>
  <c r="Q1312" i="1"/>
  <c r="R1312" i="1" s="1"/>
  <c r="P1313" i="1"/>
  <c r="Q1313" i="1"/>
  <c r="R1313" i="1"/>
  <c r="P1314" i="1"/>
  <c r="Q1314" i="1"/>
  <c r="R1314" i="1" s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 s="1"/>
  <c r="P1319" i="1"/>
  <c r="Q1319" i="1"/>
  <c r="R1319" i="1"/>
  <c r="P1320" i="1"/>
  <c r="Q1320" i="1"/>
  <c r="R1320" i="1" s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 s="1"/>
  <c r="P1327" i="1"/>
  <c r="Q1327" i="1"/>
  <c r="R1327" i="1"/>
  <c r="P1328" i="1"/>
  <c r="Q1328" i="1"/>
  <c r="R1328" i="1" s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 s="1"/>
  <c r="P1333" i="1"/>
  <c r="Q1333" i="1"/>
  <c r="R1333" i="1"/>
  <c r="P1334" i="1"/>
  <c r="Q1334" i="1"/>
  <c r="R1334" i="1" s="1"/>
  <c r="P1335" i="1"/>
  <c r="Q1335" i="1"/>
  <c r="R1335" i="1" s="1"/>
  <c r="P1336" i="1"/>
  <c r="Q1336" i="1"/>
  <c r="R1336" i="1" s="1"/>
  <c r="P1337" i="1"/>
  <c r="Q1337" i="1"/>
  <c r="R1337" i="1"/>
  <c r="P1338" i="1"/>
  <c r="Q1338" i="1"/>
  <c r="R1338" i="1" s="1"/>
  <c r="P1339" i="1"/>
  <c r="Q1339" i="1"/>
  <c r="R1339" i="1"/>
  <c r="P1340" i="1"/>
  <c r="Q1340" i="1"/>
  <c r="R1340" i="1" s="1"/>
  <c r="P1341" i="1"/>
  <c r="Q1341" i="1"/>
  <c r="R1341" i="1" s="1"/>
  <c r="P1342" i="1"/>
  <c r="Q1342" i="1"/>
  <c r="R1342" i="1" s="1"/>
  <c r="P1343" i="1"/>
  <c r="Q1343" i="1"/>
  <c r="R1343" i="1"/>
  <c r="P1344" i="1"/>
  <c r="Q1344" i="1"/>
  <c r="R1344" i="1" s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 s="1"/>
  <c r="P1350" i="1"/>
  <c r="Q1350" i="1"/>
  <c r="R1350" i="1" s="1"/>
  <c r="P1351" i="1"/>
  <c r="Q1351" i="1"/>
  <c r="R1351" i="1"/>
  <c r="P1352" i="1"/>
  <c r="Q1352" i="1"/>
  <c r="R1352" i="1" s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 s="1"/>
  <c r="P1357" i="1"/>
  <c r="Q1357" i="1"/>
  <c r="R1357" i="1"/>
  <c r="P1358" i="1"/>
  <c r="Q1358" i="1"/>
  <c r="R1358" i="1" s="1"/>
  <c r="P1359" i="1"/>
  <c r="Q1359" i="1"/>
  <c r="R1359" i="1" s="1"/>
  <c r="P1360" i="1"/>
  <c r="Q1360" i="1"/>
  <c r="R1360" i="1" s="1"/>
  <c r="P1361" i="1"/>
  <c r="Q1361" i="1"/>
  <c r="R1361" i="1"/>
  <c r="P1362" i="1"/>
  <c r="Q1362" i="1"/>
  <c r="R1362" i="1" s="1"/>
  <c r="P1363" i="1"/>
  <c r="Q1363" i="1"/>
  <c r="R1363" i="1"/>
  <c r="P1364" i="1"/>
  <c r="Q1364" i="1"/>
  <c r="R1364" i="1" s="1"/>
  <c r="P1365" i="1"/>
  <c r="Q1365" i="1"/>
  <c r="R1365" i="1"/>
  <c r="P1366" i="1"/>
  <c r="Q1366" i="1"/>
  <c r="R1366" i="1" s="1"/>
  <c r="P1367" i="1"/>
  <c r="Q1367" i="1"/>
  <c r="R1367" i="1" s="1"/>
  <c r="P1368" i="1"/>
  <c r="Q1368" i="1"/>
  <c r="R1368" i="1" s="1"/>
  <c r="P1369" i="1"/>
  <c r="Q1369" i="1"/>
  <c r="R1369" i="1"/>
  <c r="P1370" i="1"/>
  <c r="Q1370" i="1"/>
  <c r="R1370" i="1" s="1"/>
  <c r="P1371" i="1"/>
  <c r="Q1371" i="1"/>
  <c r="R1371" i="1"/>
  <c r="P1372" i="1"/>
  <c r="Q1372" i="1"/>
  <c r="R1372" i="1" s="1"/>
  <c r="P1373" i="1"/>
  <c r="Q1373" i="1"/>
  <c r="R1373" i="1" s="1"/>
  <c r="P1374" i="1"/>
  <c r="Q1374" i="1"/>
  <c r="R1374" i="1" s="1"/>
  <c r="P1375" i="1"/>
  <c r="Q1375" i="1"/>
  <c r="R1375" i="1"/>
  <c r="P1376" i="1"/>
  <c r="Q1376" i="1"/>
  <c r="R1376" i="1" s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 s="1"/>
  <c r="P1382" i="1"/>
  <c r="Q1382" i="1"/>
  <c r="R1382" i="1" s="1"/>
  <c r="P1383" i="1"/>
  <c r="Q1383" i="1"/>
  <c r="R1383" i="1"/>
  <c r="P1384" i="1"/>
  <c r="Q1384" i="1"/>
  <c r="R1384" i="1" s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 s="1"/>
  <c r="P1389" i="1"/>
  <c r="Q1389" i="1"/>
  <c r="R1389" i="1"/>
  <c r="P1390" i="1"/>
  <c r="Q1390" i="1"/>
  <c r="R1390" i="1" s="1"/>
  <c r="P1391" i="1"/>
  <c r="Q1391" i="1"/>
  <c r="R1391" i="1" s="1"/>
  <c r="P1392" i="1"/>
  <c r="Q1392" i="1"/>
  <c r="R1392" i="1" s="1"/>
  <c r="P1393" i="1"/>
  <c r="Q1393" i="1"/>
  <c r="R1393" i="1"/>
  <c r="P1394" i="1"/>
  <c r="Q1394" i="1"/>
  <c r="R1394" i="1" s="1"/>
  <c r="P1395" i="1"/>
  <c r="Q1395" i="1"/>
  <c r="R1395" i="1"/>
  <c r="P1396" i="1"/>
  <c r="Q1396" i="1"/>
  <c r="R1396" i="1" s="1"/>
  <c r="P1397" i="1"/>
  <c r="Q1397" i="1"/>
  <c r="R1397" i="1"/>
  <c r="P1398" i="1"/>
  <c r="Q1398" i="1"/>
  <c r="R1398" i="1" s="1"/>
  <c r="P1399" i="1"/>
  <c r="Q1399" i="1"/>
  <c r="R1399" i="1" s="1"/>
  <c r="P1400" i="1"/>
  <c r="Q1400" i="1"/>
  <c r="R1400" i="1" s="1"/>
  <c r="P1401" i="1"/>
  <c r="Q1401" i="1"/>
  <c r="R1401" i="1"/>
  <c r="P1402" i="1"/>
  <c r="Q1402" i="1"/>
  <c r="R1402" i="1" s="1"/>
  <c r="P1403" i="1"/>
  <c r="Q1403" i="1"/>
  <c r="R1403" i="1"/>
  <c r="P1404" i="1"/>
  <c r="Q1404" i="1"/>
  <c r="R1404" i="1"/>
  <c r="P1405" i="1"/>
  <c r="Q1405" i="1"/>
  <c r="R1405" i="1" s="1"/>
  <c r="P1406" i="1"/>
  <c r="Q1406" i="1"/>
  <c r="R1406" i="1" s="1"/>
  <c r="P1407" i="1"/>
  <c r="Q1407" i="1"/>
  <c r="R1407" i="1" s="1"/>
  <c r="P1408" i="1"/>
  <c r="Q1408" i="1"/>
  <c r="R1408" i="1" s="1"/>
  <c r="P1409" i="1"/>
  <c r="Q1409" i="1"/>
  <c r="R1409" i="1"/>
  <c r="P1410" i="1"/>
  <c r="Q1410" i="1"/>
  <c r="R1410" i="1" s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 s="1"/>
  <c r="P1415" i="1"/>
  <c r="Q1415" i="1"/>
  <c r="R1415" i="1"/>
  <c r="P1416" i="1"/>
  <c r="Q1416" i="1"/>
  <c r="R1416" i="1" s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 s="1"/>
  <c r="P1421" i="1"/>
  <c r="Q1421" i="1"/>
  <c r="R1421" i="1"/>
  <c r="P1422" i="1"/>
  <c r="Q1422" i="1"/>
  <c r="R1422" i="1" s="1"/>
  <c r="P1423" i="1"/>
  <c r="Q1423" i="1"/>
  <c r="R1423" i="1" s="1"/>
  <c r="P1424" i="1"/>
  <c r="Q1424" i="1"/>
  <c r="R1424" i="1" s="1"/>
  <c r="P1425" i="1"/>
  <c r="Q1425" i="1"/>
  <c r="R1425" i="1"/>
  <c r="P1426" i="1"/>
  <c r="Q1426" i="1"/>
  <c r="R1426" i="1" s="1"/>
  <c r="P1427" i="1"/>
  <c r="Q1427" i="1"/>
  <c r="R1427" i="1"/>
  <c r="P1428" i="1"/>
  <c r="Q1428" i="1"/>
  <c r="R1428" i="1" s="1"/>
  <c r="P1429" i="1"/>
  <c r="Q1429" i="1"/>
  <c r="R1429" i="1"/>
  <c r="P1430" i="1"/>
  <c r="Q1430" i="1"/>
  <c r="R1430" i="1" s="1"/>
  <c r="P1431" i="1"/>
  <c r="Q1431" i="1"/>
  <c r="R1431" i="1" s="1"/>
  <c r="P1432" i="1"/>
  <c r="Q1432" i="1"/>
  <c r="R1432" i="1" s="1"/>
  <c r="P1433" i="1"/>
  <c r="Q1433" i="1"/>
  <c r="R1433" i="1"/>
  <c r="P1434" i="1"/>
  <c r="Q1434" i="1"/>
  <c r="R1434" i="1" s="1"/>
  <c r="P1435" i="1"/>
  <c r="Q1435" i="1"/>
  <c r="R1435" i="1"/>
  <c r="P1436" i="1"/>
  <c r="Q1436" i="1"/>
  <c r="R1436" i="1" s="1"/>
  <c r="P1437" i="1"/>
  <c r="Q1437" i="1"/>
  <c r="R1437" i="1" s="1"/>
  <c r="P1438" i="1"/>
  <c r="Q1438" i="1"/>
  <c r="R1438" i="1" s="1"/>
  <c r="P1439" i="1"/>
  <c r="Q1439" i="1"/>
  <c r="R1439" i="1"/>
  <c r="P1440" i="1"/>
  <c r="Q1440" i="1"/>
  <c r="R1440" i="1" s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 s="1"/>
  <c r="P1446" i="1"/>
  <c r="Q1446" i="1"/>
  <c r="R1446" i="1" s="1"/>
  <c r="P1447" i="1"/>
  <c r="Q1447" i="1"/>
  <c r="R1447" i="1"/>
  <c r="P1448" i="1"/>
  <c r="Q1448" i="1"/>
  <c r="R1448" i="1" s="1"/>
  <c r="P1449" i="1"/>
  <c r="Q1449" i="1"/>
  <c r="R1449" i="1" s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 s="1"/>
  <c r="P1454" i="1"/>
  <c r="Q1454" i="1"/>
  <c r="R1454" i="1"/>
  <c r="P1455" i="1"/>
  <c r="Q1455" i="1"/>
  <c r="R1455" i="1"/>
  <c r="P1456" i="1"/>
  <c r="Q1456" i="1"/>
  <c r="R1456" i="1" s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 s="1"/>
  <c r="P1461" i="1"/>
  <c r="Q1461" i="1"/>
  <c r="R1461" i="1"/>
  <c r="P1462" i="1"/>
  <c r="Q1462" i="1"/>
  <c r="R1462" i="1" s="1"/>
  <c r="P1463" i="1"/>
  <c r="Q1463" i="1"/>
  <c r="R1463" i="1"/>
  <c r="P1464" i="1"/>
  <c r="Q1464" i="1"/>
  <c r="R1464" i="1" s="1"/>
  <c r="P1465" i="1"/>
  <c r="Q1465" i="1"/>
  <c r="R1465" i="1" s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 s="1"/>
  <c r="P1471" i="1"/>
  <c r="Q1471" i="1"/>
  <c r="R1471" i="1" s="1"/>
  <c r="P1472" i="1"/>
  <c r="Q1472" i="1"/>
  <c r="R1472" i="1" s="1"/>
  <c r="P1473" i="1"/>
  <c r="Q1473" i="1"/>
  <c r="R1473" i="1"/>
  <c r="P1474" i="1"/>
  <c r="Q1474" i="1"/>
  <c r="R1474" i="1" s="1"/>
  <c r="P1475" i="1"/>
  <c r="Q1475" i="1"/>
  <c r="R1475" i="1"/>
  <c r="P1476" i="1"/>
  <c r="Q1476" i="1"/>
  <c r="R1476" i="1" s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 s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 s="1"/>
  <c r="P1485" i="1"/>
  <c r="Q1485" i="1"/>
  <c r="R1485" i="1" s="1"/>
  <c r="P1486" i="1"/>
  <c r="Q1486" i="1"/>
  <c r="R1486" i="1"/>
  <c r="P1487" i="1"/>
  <c r="Q1487" i="1"/>
  <c r="R1487" i="1" s="1"/>
  <c r="P1488" i="1"/>
  <c r="Q1488" i="1"/>
  <c r="R1488" i="1" s="1"/>
  <c r="P1489" i="1"/>
  <c r="Q1489" i="1"/>
  <c r="R1489" i="1"/>
  <c r="P1490" i="1"/>
  <c r="Q1490" i="1"/>
  <c r="R1490" i="1" s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 s="1"/>
  <c r="P1496" i="1"/>
  <c r="Q1496" i="1"/>
  <c r="R1496" i="1" s="1"/>
  <c r="P1497" i="1"/>
  <c r="Q1497" i="1"/>
  <c r="R1497" i="1"/>
  <c r="P1498" i="1"/>
  <c r="Q1498" i="1"/>
  <c r="R1498" i="1" s="1"/>
  <c r="P1499" i="1"/>
  <c r="Q1499" i="1"/>
  <c r="R1499" i="1"/>
  <c r="P1500" i="1"/>
  <c r="Q1500" i="1"/>
  <c r="R1500" i="1"/>
  <c r="P1501" i="1"/>
  <c r="Q1501" i="1"/>
  <c r="R1501" i="1" s="1"/>
  <c r="P1502" i="1"/>
  <c r="Q1502" i="1"/>
  <c r="R1502" i="1"/>
  <c r="P1503" i="1"/>
  <c r="Q1503" i="1"/>
  <c r="R1503" i="1" s="1"/>
  <c r="P1504" i="1"/>
  <c r="Q1504" i="1"/>
  <c r="R1504" i="1" s="1"/>
  <c r="P1505" i="1"/>
  <c r="Q1505" i="1"/>
  <c r="R1505" i="1"/>
  <c r="P1506" i="1"/>
  <c r="Q1506" i="1"/>
  <c r="R1506" i="1" s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 s="1"/>
  <c r="P1511" i="1"/>
  <c r="Q1511" i="1"/>
  <c r="R1511" i="1"/>
  <c r="P1512" i="1"/>
  <c r="Q1512" i="1"/>
  <c r="R1512" i="1" s="1"/>
  <c r="P1513" i="1"/>
  <c r="Q1513" i="1"/>
  <c r="R1513" i="1" s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 s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 s="1"/>
  <c r="P1525" i="1"/>
  <c r="Q1525" i="1"/>
  <c r="R1525" i="1"/>
  <c r="P1526" i="1"/>
  <c r="Q1526" i="1"/>
  <c r="R1526" i="1" s="1"/>
  <c r="P1527" i="1"/>
  <c r="Q1527" i="1"/>
  <c r="R1527" i="1"/>
  <c r="P1528" i="1"/>
  <c r="Q1528" i="1"/>
  <c r="R1528" i="1" s="1"/>
  <c r="P1529" i="1"/>
  <c r="Q1529" i="1"/>
  <c r="R1529" i="1" s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 s="1"/>
  <c r="P1536" i="1"/>
  <c r="Q1536" i="1"/>
  <c r="R1536" i="1" s="1"/>
  <c r="P1537" i="1"/>
  <c r="Q1537" i="1"/>
  <c r="R1537" i="1" s="1"/>
  <c r="P1538" i="1"/>
  <c r="Q1538" i="1"/>
  <c r="R1538" i="1" s="1"/>
  <c r="P1539" i="1"/>
  <c r="Q1539" i="1"/>
  <c r="R1539" i="1"/>
  <c r="P1540" i="1"/>
  <c r="Q1540" i="1"/>
  <c r="R1540" i="1" s="1"/>
  <c r="P1541" i="1"/>
  <c r="Q1541" i="1"/>
  <c r="R1541" i="1"/>
  <c r="P1542" i="1"/>
  <c r="Q1542" i="1"/>
  <c r="R1542" i="1" s="1"/>
  <c r="P1543" i="1"/>
  <c r="Q1543" i="1"/>
  <c r="R1543" i="1"/>
  <c r="P1544" i="1"/>
  <c r="Q1544" i="1"/>
  <c r="R1544" i="1" s="1"/>
  <c r="P1545" i="1"/>
  <c r="Q1545" i="1"/>
  <c r="R1545" i="1" s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 s="1"/>
  <c r="P1550" i="1"/>
  <c r="Q1550" i="1"/>
  <c r="R1550" i="1"/>
  <c r="P1551" i="1"/>
  <c r="Q1551" i="1"/>
  <c r="R1551" i="1" s="1"/>
  <c r="P1552" i="1"/>
  <c r="Q1552" i="1"/>
  <c r="R1552" i="1" s="1"/>
  <c r="P1553" i="1"/>
  <c r="Q1553" i="1"/>
  <c r="R1553" i="1"/>
  <c r="P1554" i="1"/>
  <c r="Q1554" i="1"/>
  <c r="R1554" i="1" s="1"/>
  <c r="P1555" i="1"/>
  <c r="Q1555" i="1"/>
  <c r="R1555" i="1"/>
  <c r="P1556" i="1"/>
  <c r="Q1556" i="1"/>
  <c r="R1556" i="1" s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 s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 s="1"/>
  <c r="P1566" i="1"/>
  <c r="Q1566" i="1"/>
  <c r="R1566" i="1"/>
  <c r="P1567" i="1"/>
  <c r="Q1567" i="1"/>
  <c r="R1567" i="1"/>
  <c r="P1568" i="1"/>
  <c r="Q1568" i="1"/>
  <c r="R1568" i="1" s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 s="1"/>
  <c r="P1574" i="1"/>
  <c r="Q1574" i="1"/>
  <c r="R1574" i="1" s="1"/>
  <c r="P1575" i="1"/>
  <c r="Q1575" i="1"/>
  <c r="R1575" i="1"/>
  <c r="P1576" i="1"/>
  <c r="Q1576" i="1"/>
  <c r="R1576" i="1" s="1"/>
  <c r="P1577" i="1"/>
  <c r="Q1577" i="1"/>
  <c r="R1577" i="1" s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 s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 s="1"/>
  <c r="P1589" i="1"/>
  <c r="Q1589" i="1"/>
  <c r="R1589" i="1"/>
  <c r="P1590" i="1"/>
  <c r="Q1590" i="1"/>
  <c r="R1590" i="1" s="1"/>
  <c r="P1591" i="1"/>
  <c r="Q1591" i="1"/>
  <c r="R1591" i="1"/>
  <c r="P1592" i="1"/>
  <c r="Q1592" i="1"/>
  <c r="R1592" i="1" s="1"/>
  <c r="P1593" i="1"/>
  <c r="Q1593" i="1"/>
  <c r="R1593" i="1" s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 s="1"/>
  <c r="P1599" i="1"/>
  <c r="Q1599" i="1"/>
  <c r="R1599" i="1" s="1"/>
  <c r="P1600" i="1"/>
  <c r="Q1600" i="1"/>
  <c r="R1600" i="1" s="1"/>
  <c r="P1601" i="1"/>
  <c r="Q1601" i="1"/>
  <c r="R1601" i="1"/>
  <c r="P1602" i="1"/>
  <c r="Q1602" i="1"/>
  <c r="R1602" i="1" s="1"/>
  <c r="P1603" i="1"/>
  <c r="Q1603" i="1"/>
  <c r="R1603" i="1"/>
  <c r="P1604" i="1"/>
  <c r="Q1604" i="1"/>
  <c r="R1604" i="1" s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 s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 s="1"/>
  <c r="P1613" i="1"/>
  <c r="Q1613" i="1"/>
  <c r="R1613" i="1" s="1"/>
  <c r="P1614" i="1"/>
  <c r="Q1614" i="1"/>
  <c r="R1614" i="1"/>
  <c r="P1615" i="1"/>
  <c r="Q1615" i="1"/>
  <c r="R1615" i="1" s="1"/>
  <c r="P1616" i="1"/>
  <c r="Q1616" i="1"/>
  <c r="R1616" i="1" s="1"/>
  <c r="P1617" i="1"/>
  <c r="Q1617" i="1"/>
  <c r="R1617" i="1"/>
  <c r="P1618" i="1"/>
  <c r="Q1618" i="1"/>
  <c r="R1618" i="1" s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 s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 s="1"/>
  <c r="P1630" i="1"/>
  <c r="Q1630" i="1"/>
  <c r="R1630" i="1"/>
  <c r="P1631" i="1"/>
  <c r="Q1631" i="1"/>
  <c r="R1631" i="1" s="1"/>
  <c r="P1632" i="1"/>
  <c r="Q1632" i="1"/>
  <c r="R1632" i="1" s="1"/>
  <c r="P1633" i="1"/>
  <c r="Q1633" i="1"/>
  <c r="R1633" i="1"/>
  <c r="P1634" i="1"/>
  <c r="Q1634" i="1"/>
  <c r="R1634" i="1" s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 s="1"/>
  <c r="P1639" i="1"/>
  <c r="Q1639" i="1"/>
  <c r="R1639" i="1"/>
  <c r="P1640" i="1"/>
  <c r="Q1640" i="1"/>
  <c r="R1640" i="1" s="1"/>
  <c r="P1641" i="1"/>
  <c r="Q1641" i="1"/>
  <c r="R1641" i="1" s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 s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 s="1"/>
  <c r="P1653" i="1"/>
  <c r="Q1653" i="1"/>
  <c r="R1653" i="1"/>
  <c r="P1654" i="1"/>
  <c r="Q1654" i="1"/>
  <c r="R1654" i="1" s="1"/>
  <c r="P1655" i="1"/>
  <c r="Q1655" i="1"/>
  <c r="R1655" i="1"/>
  <c r="P1656" i="1"/>
  <c r="Q1656" i="1"/>
  <c r="R1656" i="1" s="1"/>
  <c r="P1657" i="1"/>
  <c r="Q1657" i="1"/>
  <c r="R1657" i="1" s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 s="1"/>
  <c r="P1664" i="1"/>
  <c r="Q1664" i="1"/>
  <c r="R1664" i="1" s="1"/>
  <c r="P1665" i="1"/>
  <c r="Q1665" i="1"/>
  <c r="R1665" i="1" s="1"/>
  <c r="P1666" i="1"/>
  <c r="Q1666" i="1"/>
  <c r="R1666" i="1" s="1"/>
  <c r="P1667" i="1"/>
  <c r="Q1667" i="1"/>
  <c r="R1667" i="1"/>
  <c r="P1668" i="1"/>
  <c r="Q1668" i="1"/>
  <c r="R1668" i="1" s="1"/>
  <c r="P1669" i="1"/>
  <c r="Q1669" i="1"/>
  <c r="R1669" i="1"/>
  <c r="P1670" i="1"/>
  <c r="Q1670" i="1"/>
  <c r="R1670" i="1" s="1"/>
  <c r="P1671" i="1"/>
  <c r="Q1671" i="1"/>
  <c r="R1671" i="1"/>
  <c r="P1672" i="1"/>
  <c r="Q1672" i="1"/>
  <c r="R1672" i="1" s="1"/>
  <c r="P1673" i="1"/>
  <c r="Q1673" i="1"/>
  <c r="R1673" i="1" s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 s="1"/>
  <c r="P1678" i="1"/>
  <c r="Q1678" i="1"/>
  <c r="R1678" i="1"/>
  <c r="P1679" i="1"/>
  <c r="Q1679" i="1"/>
  <c r="R1679" i="1" s="1"/>
  <c r="P1680" i="1"/>
  <c r="Q1680" i="1"/>
  <c r="R1680" i="1" s="1"/>
  <c r="P1681" i="1"/>
  <c r="Q1681" i="1"/>
  <c r="R1681" i="1"/>
  <c r="P1682" i="1"/>
  <c r="Q1682" i="1"/>
  <c r="R1682" i="1" s="1"/>
  <c r="P1683" i="1"/>
  <c r="Q1683" i="1"/>
  <c r="R1683" i="1"/>
  <c r="P1684" i="1"/>
  <c r="Q1684" i="1"/>
  <c r="R1684" i="1" s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 s="1"/>
  <c r="P1689" i="1"/>
  <c r="Q1689" i="1"/>
  <c r="R1689" i="1"/>
  <c r="P1690" i="1"/>
  <c r="Q1690" i="1"/>
  <c r="R1690" i="1" s="1"/>
  <c r="P1691" i="1"/>
  <c r="Q1691" i="1"/>
  <c r="R1691" i="1"/>
  <c r="P1692" i="1"/>
  <c r="Q1692" i="1"/>
  <c r="R1692" i="1" s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 s="1"/>
  <c r="P1697" i="1"/>
  <c r="Q1697" i="1"/>
  <c r="R1697" i="1"/>
  <c r="P1698" i="1"/>
  <c r="Q1698" i="1"/>
  <c r="R1698" i="1" s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 s="1"/>
  <c r="P1704" i="1"/>
  <c r="Q1704" i="1"/>
  <c r="R1704" i="1" s="1"/>
  <c r="P1705" i="1"/>
  <c r="Q1705" i="1"/>
  <c r="R1705" i="1"/>
  <c r="P1706" i="1"/>
  <c r="Q1706" i="1"/>
  <c r="R1706" i="1" s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 s="1"/>
  <c r="P1712" i="1"/>
  <c r="Q1712" i="1"/>
  <c r="R1712" i="1" s="1"/>
  <c r="P1713" i="1"/>
  <c r="Q1713" i="1"/>
  <c r="R1713" i="1"/>
  <c r="P1714" i="1"/>
  <c r="Q1714" i="1"/>
  <c r="R1714" i="1" s="1"/>
  <c r="P1715" i="1"/>
  <c r="Q1715" i="1"/>
  <c r="R1715" i="1"/>
  <c r="P1716" i="1"/>
  <c r="Q1716" i="1"/>
  <c r="R1716" i="1" s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 s="1"/>
  <c r="P1721" i="1"/>
  <c r="Q1721" i="1"/>
  <c r="R1721" i="1"/>
  <c r="P1722" i="1"/>
  <c r="Q1722" i="1"/>
  <c r="R1722" i="1" s="1"/>
  <c r="P1723" i="1"/>
  <c r="Q1723" i="1"/>
  <c r="R1723" i="1"/>
  <c r="P1724" i="1"/>
  <c r="Q1724" i="1"/>
  <c r="R1724" i="1" s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 s="1"/>
  <c r="P1729" i="1"/>
  <c r="Q1729" i="1"/>
  <c r="R1729" i="1"/>
  <c r="P1730" i="1"/>
  <c r="Q1730" i="1"/>
  <c r="R1730" i="1" s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 s="1"/>
  <c r="P1737" i="1"/>
  <c r="Q1737" i="1"/>
  <c r="R1737" i="1"/>
  <c r="P1738" i="1"/>
  <c r="Q1738" i="1"/>
  <c r="R1738" i="1" s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 s="1"/>
  <c r="P1744" i="1"/>
  <c r="Q1744" i="1"/>
  <c r="R1744" i="1" s="1"/>
  <c r="P1745" i="1"/>
  <c r="Q1745" i="1"/>
  <c r="R1745" i="1"/>
  <c r="P1746" i="1"/>
  <c r="Q1746" i="1"/>
  <c r="R1746" i="1" s="1"/>
  <c r="P1747" i="1"/>
  <c r="Q1747" i="1"/>
  <c r="R1747" i="1"/>
  <c r="P1748" i="1"/>
  <c r="Q1748" i="1"/>
  <c r="R1748" i="1" s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 s="1"/>
  <c r="P1753" i="1"/>
  <c r="Q1753" i="1"/>
  <c r="R1753" i="1"/>
  <c r="P1754" i="1"/>
  <c r="Q1754" i="1"/>
  <c r="R1754" i="1" s="1"/>
  <c r="P1755" i="1"/>
  <c r="Q1755" i="1"/>
  <c r="R1755" i="1"/>
  <c r="P1756" i="1"/>
  <c r="Q1756" i="1"/>
  <c r="R1756" i="1" s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 s="1"/>
  <c r="P1761" i="1"/>
  <c r="Q1761" i="1"/>
  <c r="R1761" i="1"/>
  <c r="P1762" i="1"/>
  <c r="Q1762" i="1"/>
  <c r="R1762" i="1" s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 s="1"/>
  <c r="P1768" i="1"/>
  <c r="Q1768" i="1"/>
  <c r="R1768" i="1" s="1"/>
  <c r="P1769" i="1"/>
  <c r="Q1769" i="1"/>
  <c r="R1769" i="1"/>
  <c r="P1770" i="1"/>
  <c r="Q1770" i="1"/>
  <c r="R1770" i="1" s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 s="1"/>
  <c r="P1776" i="1"/>
  <c r="Q1776" i="1"/>
  <c r="R1776" i="1" s="1"/>
  <c r="P1777" i="1"/>
  <c r="Q1777" i="1"/>
  <c r="R1777" i="1"/>
  <c r="P1778" i="1"/>
  <c r="Q1778" i="1"/>
  <c r="R1778" i="1" s="1"/>
  <c r="P1779" i="1"/>
  <c r="Q1779" i="1"/>
  <c r="R1779" i="1"/>
  <c r="P1780" i="1"/>
  <c r="Q1780" i="1"/>
  <c r="R1780" i="1" s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 s="1"/>
  <c r="P1785" i="1"/>
  <c r="Q1785" i="1"/>
  <c r="R1785" i="1" s="1"/>
  <c r="P1786" i="1"/>
  <c r="Q1786" i="1"/>
  <c r="R1786" i="1" s="1"/>
  <c r="P1787" i="1"/>
  <c r="Q1787" i="1"/>
  <c r="R1787" i="1"/>
  <c r="P1788" i="1"/>
  <c r="Q1788" i="1"/>
  <c r="R1788" i="1" s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 s="1"/>
  <c r="P1793" i="1"/>
  <c r="Q1793" i="1"/>
  <c r="R1793" i="1"/>
  <c r="P1794" i="1"/>
  <c r="Q1794" i="1"/>
  <c r="R1794" i="1" s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 s="1"/>
  <c r="P1801" i="1"/>
  <c r="Q1801" i="1"/>
  <c r="R1801" i="1"/>
  <c r="P1802" i="1"/>
  <c r="Q1802" i="1"/>
  <c r="R1802" i="1" s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 s="1"/>
  <c r="P1808" i="1"/>
  <c r="Q1808" i="1"/>
  <c r="R1808" i="1" s="1"/>
  <c r="P1809" i="1"/>
  <c r="Q1809" i="1"/>
  <c r="R1809" i="1" s="1"/>
  <c r="P1810" i="1"/>
  <c r="Q1810" i="1"/>
  <c r="R1810" i="1" s="1"/>
  <c r="P1811" i="1"/>
  <c r="Q1811" i="1"/>
  <c r="R1811" i="1"/>
  <c r="P1812" i="1"/>
  <c r="Q1812" i="1"/>
  <c r="R1812" i="1" s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 s="1"/>
  <c r="P1817" i="1"/>
  <c r="Q1817" i="1"/>
  <c r="R1817" i="1" s="1"/>
  <c r="P1818" i="1"/>
  <c r="Q1818" i="1"/>
  <c r="R1818" i="1" s="1"/>
  <c r="P1819" i="1"/>
  <c r="Q1819" i="1"/>
  <c r="R1819" i="1"/>
  <c r="P1820" i="1"/>
  <c r="Q1820" i="1"/>
  <c r="R1820" i="1" s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 s="1"/>
  <c r="P1825" i="1"/>
  <c r="Q1825" i="1"/>
  <c r="R1825" i="1"/>
  <c r="P1826" i="1"/>
  <c r="Q1826" i="1"/>
  <c r="R1826" i="1" s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 s="1"/>
  <c r="P1833" i="1"/>
  <c r="Q1833" i="1"/>
  <c r="R1833" i="1"/>
  <c r="P1834" i="1"/>
  <c r="Q1834" i="1"/>
  <c r="R1834" i="1" s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 s="1"/>
  <c r="P1840" i="1"/>
  <c r="Q1840" i="1"/>
  <c r="R1840" i="1" s="1"/>
  <c r="P1841" i="1"/>
  <c r="Q1841" i="1"/>
  <c r="R1841" i="1" s="1"/>
  <c r="P1842" i="1"/>
  <c r="Q1842" i="1"/>
  <c r="R1842" i="1" s="1"/>
  <c r="P1843" i="1"/>
  <c r="Q1843" i="1"/>
  <c r="R1843" i="1"/>
  <c r="P1844" i="1"/>
  <c r="Q1844" i="1"/>
  <c r="R1844" i="1" s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 s="1"/>
  <c r="P1849" i="1"/>
  <c r="Q1849" i="1"/>
  <c r="R1849" i="1" s="1"/>
  <c r="P1850" i="1"/>
  <c r="Q1850" i="1"/>
  <c r="R1850" i="1" s="1"/>
  <c r="P1851" i="1"/>
  <c r="Q1851" i="1"/>
  <c r="R1851" i="1"/>
  <c r="P1852" i="1"/>
  <c r="Q1852" i="1"/>
  <c r="R1852" i="1" s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 s="1"/>
  <c r="P1857" i="1"/>
  <c r="Q1857" i="1"/>
  <c r="R1857" i="1"/>
  <c r="P1858" i="1"/>
  <c r="Q1858" i="1"/>
  <c r="R1858" i="1" s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 s="1"/>
  <c r="P1864" i="1"/>
  <c r="Q1864" i="1"/>
  <c r="R1864" i="1" s="1"/>
  <c r="P1865" i="1"/>
  <c r="Q1865" i="1"/>
  <c r="R1865" i="1"/>
  <c r="P1866" i="1"/>
  <c r="Q1866" i="1"/>
  <c r="R1866" i="1" s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 s="1"/>
  <c r="P1872" i="1"/>
  <c r="Q1872" i="1"/>
  <c r="R1872" i="1" s="1"/>
  <c r="P1873" i="1"/>
  <c r="Q1873" i="1"/>
  <c r="R1873" i="1" s="1"/>
  <c r="P1874" i="1"/>
  <c r="Q1874" i="1"/>
  <c r="R1874" i="1" s="1"/>
  <c r="P1875" i="1"/>
  <c r="Q1875" i="1"/>
  <c r="R1875" i="1"/>
  <c r="P1876" i="1"/>
  <c r="Q1876" i="1"/>
  <c r="R1876" i="1" s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 s="1"/>
  <c r="P1881" i="1"/>
  <c r="Q1881" i="1"/>
  <c r="R1881" i="1" s="1"/>
  <c r="P1882" i="1"/>
  <c r="Q1882" i="1"/>
  <c r="R1882" i="1" s="1"/>
  <c r="P1883" i="1"/>
  <c r="Q1883" i="1"/>
  <c r="R1883" i="1"/>
  <c r="P1884" i="1"/>
  <c r="Q1884" i="1"/>
  <c r="R1884" i="1" s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 s="1"/>
  <c r="P1889" i="1"/>
  <c r="Q1889" i="1"/>
  <c r="R1889" i="1"/>
  <c r="P1890" i="1"/>
  <c r="Q1890" i="1"/>
  <c r="R1890" i="1" s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 s="1"/>
  <c r="P1896" i="1"/>
  <c r="Q1896" i="1"/>
  <c r="R1896" i="1" s="1"/>
  <c r="P1897" i="1"/>
  <c r="Q1897" i="1"/>
  <c r="R1897" i="1"/>
  <c r="P1898" i="1"/>
  <c r="Q1898" i="1"/>
  <c r="R1898" i="1" s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 s="1"/>
  <c r="P1903" i="1"/>
  <c r="Q1903" i="1"/>
  <c r="R1903" i="1" s="1"/>
  <c r="P1904" i="1"/>
  <c r="Q1904" i="1"/>
  <c r="R1904" i="1" s="1"/>
  <c r="P1905" i="1"/>
  <c r="Q1905" i="1"/>
  <c r="R1905" i="1" s="1"/>
  <c r="P1906" i="1"/>
  <c r="Q1906" i="1"/>
  <c r="R1906" i="1" s="1"/>
  <c r="P1907" i="1"/>
  <c r="Q1907" i="1"/>
  <c r="R1907" i="1"/>
  <c r="P1908" i="1"/>
  <c r="Q1908" i="1"/>
  <c r="R1908" i="1" s="1"/>
  <c r="P1909" i="1"/>
  <c r="Q1909" i="1"/>
  <c r="R1909" i="1"/>
  <c r="P1910" i="1"/>
  <c r="Q1910" i="1"/>
  <c r="R1910" i="1" s="1"/>
  <c r="P1911" i="1"/>
  <c r="Q1911" i="1"/>
  <c r="R1911" i="1"/>
  <c r="P1912" i="1"/>
  <c r="Q1912" i="1"/>
  <c r="R1912" i="1" s="1"/>
  <c r="P1913" i="1"/>
  <c r="Q1913" i="1"/>
  <c r="R1913" i="1" s="1"/>
  <c r="P1914" i="1"/>
  <c r="Q1914" i="1"/>
  <c r="R1914" i="1" s="1"/>
  <c r="P1915" i="1"/>
  <c r="Q1915" i="1"/>
  <c r="R1915" i="1"/>
  <c r="P1916" i="1"/>
  <c r="Q1916" i="1"/>
  <c r="R1916" i="1" s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 s="1"/>
  <c r="P1921" i="1"/>
  <c r="Q1921" i="1"/>
  <c r="R1921" i="1"/>
  <c r="P1922" i="1"/>
  <c r="Q1922" i="1"/>
  <c r="R1922" i="1" s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 s="1"/>
  <c r="P1928" i="1"/>
  <c r="Q1928" i="1"/>
  <c r="R1928" i="1" s="1"/>
  <c r="P1929" i="1"/>
  <c r="Q1929" i="1"/>
  <c r="R1929" i="1"/>
  <c r="P1930" i="1"/>
  <c r="Q1930" i="1"/>
  <c r="R1930" i="1" s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 s="1"/>
  <c r="P1935" i="1"/>
  <c r="Q1935" i="1"/>
  <c r="R1935" i="1" s="1"/>
  <c r="P1936" i="1"/>
  <c r="Q1936" i="1"/>
  <c r="R1936" i="1" s="1"/>
  <c r="P1937" i="1"/>
  <c r="Q1937" i="1"/>
  <c r="R1937" i="1" s="1"/>
  <c r="P1938" i="1"/>
  <c r="Q1938" i="1"/>
  <c r="R1938" i="1" s="1"/>
  <c r="P1939" i="1"/>
  <c r="Q1939" i="1"/>
  <c r="R1939" i="1"/>
  <c r="P1940" i="1"/>
  <c r="Q1940" i="1"/>
  <c r="R1940" i="1" s="1"/>
  <c r="P1941" i="1"/>
  <c r="Q1941" i="1"/>
  <c r="R1941" i="1"/>
  <c r="P1942" i="1"/>
  <c r="Q1942" i="1"/>
  <c r="R1942" i="1" s="1"/>
  <c r="P1943" i="1"/>
  <c r="Q1943" i="1"/>
  <c r="R1943" i="1"/>
  <c r="P1944" i="1"/>
  <c r="Q1944" i="1"/>
  <c r="R1944" i="1" s="1"/>
  <c r="P1945" i="1"/>
  <c r="Q1945" i="1"/>
  <c r="R1945" i="1" s="1"/>
  <c r="P1946" i="1"/>
  <c r="Q1946" i="1"/>
  <c r="R1946" i="1" s="1"/>
  <c r="P1947" i="1"/>
  <c r="Q1947" i="1"/>
  <c r="R1947" i="1"/>
  <c r="P1948" i="1"/>
  <c r="Q1948" i="1"/>
  <c r="R1948" i="1" s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 s="1"/>
  <c r="P1953" i="1"/>
  <c r="Q1953" i="1"/>
  <c r="R1953" i="1"/>
  <c r="P1954" i="1"/>
  <c r="Q1954" i="1"/>
  <c r="R1954" i="1" s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 s="1"/>
  <c r="P1961" i="1"/>
  <c r="Q1961" i="1"/>
  <c r="R1961" i="1"/>
  <c r="P1962" i="1"/>
  <c r="Q1962" i="1"/>
  <c r="R1962" i="1" s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 s="1"/>
  <c r="P1967" i="1"/>
  <c r="Q1967" i="1"/>
  <c r="R1967" i="1" s="1"/>
  <c r="P1968" i="1"/>
  <c r="Q1968" i="1"/>
  <c r="R1968" i="1" s="1"/>
  <c r="P1969" i="1"/>
  <c r="Q1969" i="1"/>
  <c r="R1969" i="1" s="1"/>
  <c r="P1970" i="1"/>
  <c r="Q1970" i="1"/>
  <c r="R1970" i="1" s="1"/>
  <c r="P1971" i="1"/>
  <c r="Q1971" i="1"/>
  <c r="R1971" i="1"/>
  <c r="P1972" i="1"/>
  <c r="Q1972" i="1"/>
  <c r="R1972" i="1" s="1"/>
  <c r="P1973" i="1"/>
  <c r="Q1973" i="1"/>
  <c r="R1973" i="1"/>
  <c r="P1974" i="1"/>
  <c r="Q1974" i="1"/>
  <c r="R1974" i="1" s="1"/>
  <c r="P1975" i="1"/>
  <c r="Q1975" i="1"/>
  <c r="R1975" i="1"/>
  <c r="P1976" i="1"/>
  <c r="Q1976" i="1"/>
  <c r="R1976" i="1" s="1"/>
  <c r="P1977" i="1"/>
  <c r="Q1977" i="1"/>
  <c r="R1977" i="1" s="1"/>
  <c r="P1978" i="1"/>
  <c r="Q1978" i="1"/>
  <c r="R1978" i="1" s="1"/>
  <c r="P1979" i="1"/>
  <c r="Q1979" i="1"/>
  <c r="R1979" i="1"/>
  <c r="P1980" i="1"/>
  <c r="Q1980" i="1"/>
  <c r="R1980" i="1" s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 s="1"/>
  <c r="P1985" i="1"/>
  <c r="Q1985" i="1"/>
  <c r="R1985" i="1"/>
  <c r="P1986" i="1"/>
  <c r="Q1986" i="1"/>
  <c r="R1986" i="1" s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 s="1"/>
  <c r="P1992" i="1"/>
  <c r="Q1992" i="1"/>
  <c r="R1992" i="1" s="1"/>
  <c r="P1993" i="1"/>
  <c r="Q1993" i="1"/>
  <c r="R1993" i="1"/>
  <c r="P1994" i="1"/>
  <c r="Q1994" i="1"/>
  <c r="R1994" i="1" s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 s="1"/>
  <c r="P1999" i="1"/>
  <c r="Q1999" i="1"/>
  <c r="R1999" i="1" s="1"/>
  <c r="P2000" i="1"/>
  <c r="Q2000" i="1"/>
  <c r="R2000" i="1" s="1"/>
  <c r="P2001" i="1"/>
  <c r="Q2001" i="1"/>
  <c r="R2001" i="1" s="1"/>
  <c r="P2002" i="1"/>
  <c r="Q2002" i="1"/>
  <c r="R2002" i="1" s="1"/>
  <c r="P2003" i="1"/>
  <c r="Q2003" i="1"/>
  <c r="R2003" i="1"/>
  <c r="P2004" i="1"/>
  <c r="Q2004" i="1"/>
  <c r="R2004" i="1" s="1"/>
  <c r="P2005" i="1"/>
  <c r="Q2005" i="1"/>
  <c r="R2005" i="1"/>
  <c r="P2006" i="1"/>
  <c r="Q2006" i="1"/>
  <c r="R2006" i="1" s="1"/>
  <c r="P2007" i="1"/>
  <c r="Q2007" i="1"/>
  <c r="R2007" i="1"/>
  <c r="P2008" i="1"/>
  <c r="Q2008" i="1"/>
  <c r="R2008" i="1" s="1"/>
  <c r="P2009" i="1"/>
  <c r="Q2009" i="1"/>
  <c r="R2009" i="1" s="1"/>
  <c r="P2010" i="1"/>
  <c r="Q2010" i="1"/>
  <c r="R2010" i="1" s="1"/>
  <c r="P2011" i="1"/>
  <c r="Q2011" i="1"/>
  <c r="R2011" i="1"/>
  <c r="P2012" i="1"/>
  <c r="Q2012" i="1"/>
  <c r="R2012" i="1" s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 s="1"/>
  <c r="P2017" i="1"/>
  <c r="Q2017" i="1"/>
  <c r="R2017" i="1"/>
  <c r="P2018" i="1"/>
  <c r="Q2018" i="1"/>
  <c r="R2018" i="1" s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 s="1"/>
  <c r="P2025" i="1"/>
  <c r="Q2025" i="1"/>
  <c r="R2025" i="1"/>
  <c r="P2026" i="1"/>
  <c r="Q2026" i="1"/>
  <c r="R2026" i="1" s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 s="1"/>
  <c r="P2031" i="1"/>
  <c r="Q2031" i="1"/>
  <c r="R2031" i="1" s="1"/>
  <c r="P2032" i="1"/>
  <c r="Q2032" i="1"/>
  <c r="R2032" i="1" s="1"/>
  <c r="P2033" i="1"/>
  <c r="Q2033" i="1"/>
  <c r="R2033" i="1" s="1"/>
  <c r="P2034" i="1"/>
  <c r="Q2034" i="1"/>
  <c r="R2034" i="1" s="1"/>
  <c r="P2035" i="1"/>
  <c r="Q2035" i="1"/>
  <c r="R2035" i="1"/>
  <c r="P2036" i="1"/>
  <c r="Q2036" i="1"/>
  <c r="R2036" i="1" s="1"/>
  <c r="P2037" i="1"/>
  <c r="Q2037" i="1"/>
  <c r="R2037" i="1"/>
  <c r="P2038" i="1"/>
  <c r="Q2038" i="1"/>
  <c r="R2038" i="1" s="1"/>
  <c r="P2039" i="1"/>
  <c r="Q2039" i="1"/>
  <c r="R2039" i="1"/>
  <c r="P2040" i="1"/>
  <c r="Q2040" i="1"/>
  <c r="R2040" i="1" s="1"/>
  <c r="P2041" i="1"/>
  <c r="Q2041" i="1"/>
  <c r="R2041" i="1" s="1"/>
  <c r="P2042" i="1"/>
  <c r="Q2042" i="1"/>
  <c r="R2042" i="1" s="1"/>
  <c r="P2043" i="1"/>
  <c r="Q2043" i="1"/>
  <c r="R2043" i="1"/>
  <c r="P2044" i="1"/>
  <c r="Q2044" i="1"/>
  <c r="R2044" i="1" s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 s="1"/>
  <c r="P2049" i="1"/>
  <c r="Q2049" i="1"/>
  <c r="R2049" i="1"/>
  <c r="P2050" i="1"/>
  <c r="Q2050" i="1"/>
  <c r="R2050" i="1" s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 s="1"/>
  <c r="P2056" i="1"/>
  <c r="Q2056" i="1"/>
  <c r="R2056" i="1" s="1"/>
  <c r="P2057" i="1"/>
  <c r="Q2057" i="1"/>
  <c r="R2057" i="1"/>
  <c r="P2058" i="1"/>
  <c r="Q2058" i="1"/>
  <c r="R2058" i="1" s="1"/>
  <c r="P2059" i="1"/>
  <c r="Q2059" i="1"/>
  <c r="R2059" i="1"/>
  <c r="P2060" i="1"/>
  <c r="Q2060" i="1"/>
  <c r="R2060" i="1"/>
  <c r="P2061" i="1"/>
  <c r="Q2061" i="1"/>
  <c r="R2061" i="1" s="1"/>
  <c r="P2062" i="1"/>
  <c r="Q2062" i="1"/>
  <c r="R2062" i="1" s="1"/>
  <c r="P2063" i="1"/>
  <c r="Q2063" i="1"/>
  <c r="R2063" i="1" s="1"/>
  <c r="P2064" i="1"/>
  <c r="Q2064" i="1"/>
  <c r="R2064" i="1" s="1"/>
  <c r="P2065" i="1"/>
  <c r="Q2065" i="1"/>
  <c r="R2065" i="1" s="1"/>
  <c r="P2066" i="1"/>
  <c r="Q2066" i="1"/>
  <c r="R2066" i="1" s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 s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 s="1"/>
  <c r="P2077" i="1"/>
  <c r="Q2077" i="1"/>
  <c r="R2077" i="1" s="1"/>
  <c r="P2078" i="1"/>
  <c r="Q2078" i="1"/>
  <c r="R2078" i="1" s="1"/>
  <c r="P2079" i="1"/>
  <c r="Q2079" i="1"/>
  <c r="R2079" i="1"/>
  <c r="P2080" i="1"/>
  <c r="Q2080" i="1"/>
  <c r="R2080" i="1" s="1"/>
  <c r="P2081" i="1"/>
  <c r="Q2081" i="1"/>
  <c r="R2081" i="1" s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 s="1"/>
  <c r="P2087" i="1"/>
  <c r="Q2087" i="1"/>
  <c r="R2087" i="1" s="1"/>
  <c r="P2088" i="1"/>
  <c r="Q2088" i="1"/>
  <c r="R2088" i="1" s="1"/>
  <c r="P2089" i="1"/>
  <c r="Q2089" i="1"/>
  <c r="R2089" i="1"/>
  <c r="P2090" i="1"/>
  <c r="Q2090" i="1"/>
  <c r="R2090" i="1" s="1"/>
  <c r="P2091" i="1"/>
  <c r="Q2091" i="1"/>
  <c r="R2091" i="1"/>
  <c r="P2092" i="1"/>
  <c r="Q2092" i="1"/>
  <c r="R2092" i="1" s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 s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 s="1"/>
  <c r="P2102" i="1"/>
  <c r="Q2102" i="1"/>
  <c r="R2102" i="1" s="1"/>
  <c r="P2103" i="1"/>
  <c r="Q2103" i="1"/>
  <c r="R2103" i="1" s="1"/>
  <c r="P2104" i="1"/>
  <c r="Q2104" i="1"/>
  <c r="R2104" i="1" s="1"/>
  <c r="P2105" i="1"/>
  <c r="Q2105" i="1"/>
  <c r="R2105" i="1" s="1"/>
  <c r="P2106" i="1"/>
  <c r="Q2106" i="1"/>
  <c r="R2106" i="1" s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 s="1"/>
  <c r="P2112" i="1"/>
  <c r="Q2112" i="1"/>
  <c r="R2112" i="1" s="1"/>
  <c r="P2113" i="1"/>
  <c r="Q2113" i="1"/>
  <c r="R2113" i="1"/>
  <c r="P2114" i="1"/>
  <c r="Q2114" i="1"/>
  <c r="R2114" i="1" s="1"/>
  <c r="P2115" i="1"/>
  <c r="Q2115" i="1"/>
  <c r="R2115" i="1"/>
  <c r="P2116" i="1"/>
  <c r="Q2116" i="1"/>
  <c r="R2116" i="1" s="1"/>
  <c r="P2117" i="1"/>
  <c r="Q2117" i="1"/>
  <c r="R2117" i="1" s="1"/>
  <c r="P2118" i="1"/>
  <c r="Q2118" i="1"/>
  <c r="R2118" i="1"/>
  <c r="P2119" i="1"/>
  <c r="Q2119" i="1"/>
  <c r="R2119" i="1"/>
  <c r="P2120" i="1"/>
  <c r="Q2120" i="1"/>
  <c r="R2120" i="1" s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 s="1"/>
  <c r="P2126" i="1"/>
  <c r="Q2126" i="1"/>
  <c r="R2126" i="1" s="1"/>
  <c r="P2127" i="1"/>
  <c r="Q2127" i="1"/>
  <c r="R2127" i="1" s="1"/>
  <c r="P2128" i="1"/>
  <c r="Q2128" i="1"/>
  <c r="R2128" i="1" s="1"/>
  <c r="P2129" i="1"/>
  <c r="Q2129" i="1"/>
  <c r="R2129" i="1" s="1"/>
  <c r="P2130" i="1"/>
  <c r="Q2130" i="1"/>
  <c r="R2130" i="1" s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 s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 s="1"/>
  <c r="P2141" i="1"/>
  <c r="Q2141" i="1"/>
  <c r="R2141" i="1" s="1"/>
  <c r="P2142" i="1"/>
  <c r="Q2142" i="1"/>
  <c r="R2142" i="1" s="1"/>
  <c r="P2143" i="1"/>
  <c r="Q2143" i="1"/>
  <c r="R2143" i="1"/>
  <c r="P2144" i="1"/>
  <c r="Q2144" i="1"/>
  <c r="R2144" i="1" s="1"/>
  <c r="P2145" i="1"/>
  <c r="Q2145" i="1"/>
  <c r="R2145" i="1" s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 s="1"/>
  <c r="P2151" i="1"/>
  <c r="Q2151" i="1"/>
  <c r="R2151" i="1" s="1"/>
  <c r="P2152" i="1"/>
  <c r="Q2152" i="1"/>
  <c r="R2152" i="1" s="1"/>
  <c r="P2153" i="1"/>
  <c r="Q2153" i="1"/>
  <c r="R2153" i="1"/>
  <c r="P2154" i="1"/>
  <c r="Q2154" i="1"/>
  <c r="R2154" i="1" s="1"/>
  <c r="P2155" i="1"/>
  <c r="Q2155" i="1"/>
  <c r="R2155" i="1"/>
  <c r="P2156" i="1"/>
  <c r="Q2156" i="1"/>
  <c r="R2156" i="1" s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 s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 s="1"/>
  <c r="P2166" i="1"/>
  <c r="Q2166" i="1"/>
  <c r="R2166" i="1" s="1"/>
  <c r="P2167" i="1"/>
  <c r="Q2167" i="1"/>
  <c r="R2167" i="1" s="1"/>
  <c r="P2168" i="1"/>
  <c r="Q2168" i="1"/>
  <c r="R2168" i="1" s="1"/>
  <c r="P2169" i="1"/>
  <c r="Q2169" i="1"/>
  <c r="R2169" i="1" s="1"/>
  <c r="P2170" i="1"/>
  <c r="Q2170" i="1"/>
  <c r="R2170" i="1" s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 s="1"/>
  <c r="P2176" i="1"/>
  <c r="Q2176" i="1"/>
  <c r="R2176" i="1" s="1"/>
  <c r="P2177" i="1"/>
  <c r="Q2177" i="1"/>
  <c r="R2177" i="1"/>
  <c r="P2178" i="1"/>
  <c r="Q2178" i="1"/>
  <c r="R2178" i="1" s="1"/>
  <c r="P2179" i="1"/>
  <c r="Q2179" i="1"/>
  <c r="R2179" i="1"/>
  <c r="P2180" i="1"/>
  <c r="Q2180" i="1"/>
  <c r="R2180" i="1" s="1"/>
  <c r="P2181" i="1"/>
  <c r="Q2181" i="1"/>
  <c r="R2181" i="1" s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 s="1"/>
  <c r="P2187" i="1"/>
  <c r="Q2187" i="1"/>
  <c r="R2187" i="1" s="1"/>
  <c r="P2188" i="1"/>
  <c r="Q2188" i="1"/>
  <c r="R2188" i="1" s="1"/>
  <c r="P2189" i="1"/>
  <c r="Q2189" i="1"/>
  <c r="R2189" i="1" s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 s="1"/>
  <c r="P2196" i="1"/>
  <c r="Q2196" i="1"/>
  <c r="R2196" i="1" s="1"/>
  <c r="P2197" i="1"/>
  <c r="Q2197" i="1"/>
  <c r="R2197" i="1" s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 s="1"/>
  <c r="P2203" i="1"/>
  <c r="Q2203" i="1"/>
  <c r="R2203" i="1" s="1"/>
  <c r="P2204" i="1"/>
  <c r="Q2204" i="1"/>
  <c r="R2204" i="1" s="1"/>
  <c r="P2205" i="1"/>
  <c r="Q2205" i="1"/>
  <c r="R2205" i="1" s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 s="1"/>
  <c r="P2212" i="1"/>
  <c r="Q2212" i="1"/>
  <c r="R2212" i="1" s="1"/>
  <c r="P2213" i="1"/>
  <c r="Q2213" i="1"/>
  <c r="R2213" i="1" s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 s="1"/>
  <c r="P2219" i="1"/>
  <c r="Q2219" i="1"/>
  <c r="R2219" i="1" s="1"/>
  <c r="P2220" i="1"/>
  <c r="Q2220" i="1"/>
  <c r="R2220" i="1" s="1"/>
  <c r="P2221" i="1"/>
  <c r="Q2221" i="1"/>
  <c r="R2221" i="1" s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 s="1"/>
  <c r="P2228" i="1"/>
  <c r="Q2228" i="1"/>
  <c r="R2228" i="1" s="1"/>
  <c r="P2229" i="1"/>
  <c r="Q2229" i="1"/>
  <c r="R2229" i="1" s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 s="1"/>
  <c r="P2236" i="1"/>
  <c r="Q2236" i="1"/>
  <c r="R2236" i="1" s="1"/>
  <c r="P2237" i="1"/>
  <c r="Q2237" i="1"/>
  <c r="R2237" i="1" s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 s="1"/>
  <c r="P2244" i="1"/>
  <c r="Q2244" i="1"/>
  <c r="R2244" i="1" s="1"/>
  <c r="P2245" i="1"/>
  <c r="Q2245" i="1"/>
  <c r="R2245" i="1" s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 s="1"/>
  <c r="P2251" i="1"/>
  <c r="Q2251" i="1"/>
  <c r="R2251" i="1" s="1"/>
  <c r="P2252" i="1"/>
  <c r="Q2252" i="1"/>
  <c r="R2252" i="1" s="1"/>
  <c r="P2253" i="1"/>
  <c r="Q2253" i="1"/>
  <c r="R2253" i="1" s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 s="1"/>
  <c r="P2260" i="1"/>
  <c r="Q2260" i="1"/>
  <c r="R2260" i="1" s="1"/>
  <c r="P2261" i="1"/>
  <c r="Q2261" i="1"/>
  <c r="R2261" i="1" s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 s="1"/>
  <c r="P2267" i="1"/>
  <c r="Q2267" i="1"/>
  <c r="R2267" i="1" s="1"/>
  <c r="P2268" i="1"/>
  <c r="Q2268" i="1"/>
  <c r="R2268" i="1" s="1"/>
  <c r="P2269" i="1"/>
  <c r="Q2269" i="1"/>
  <c r="R2269" i="1" s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 s="1"/>
  <c r="P2275" i="1"/>
  <c r="Q2275" i="1"/>
  <c r="R2275" i="1" s="1"/>
  <c r="P2276" i="1"/>
  <c r="Q2276" i="1"/>
  <c r="R2276" i="1" s="1"/>
  <c r="P2277" i="1"/>
  <c r="Q2277" i="1"/>
  <c r="R2277" i="1" s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 s="1"/>
  <c r="P2283" i="1"/>
  <c r="Q2283" i="1"/>
  <c r="R2283" i="1" s="1"/>
  <c r="P2284" i="1"/>
  <c r="Q2284" i="1"/>
  <c r="R2284" i="1" s="1"/>
  <c r="P2285" i="1"/>
  <c r="Q2285" i="1"/>
  <c r="R2285" i="1" s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 s="1"/>
  <c r="P2292" i="1"/>
  <c r="Q2292" i="1"/>
  <c r="R2292" i="1" s="1"/>
  <c r="P2293" i="1"/>
  <c r="Q2293" i="1"/>
  <c r="R2293" i="1" s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 s="1"/>
  <c r="P2300" i="1"/>
  <c r="Q2300" i="1"/>
  <c r="R2300" i="1" s="1"/>
  <c r="P2301" i="1"/>
  <c r="Q2301" i="1"/>
  <c r="R2301" i="1" s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 s="1"/>
  <c r="P2306" i="1"/>
  <c r="Q2306" i="1"/>
  <c r="R2306" i="1"/>
  <c r="P2307" i="1"/>
  <c r="Q2307" i="1"/>
  <c r="R2307" i="1" s="1"/>
  <c r="P2308" i="1"/>
  <c r="Q2308" i="1"/>
  <c r="R2308" i="1" s="1"/>
  <c r="P2309" i="1"/>
  <c r="Q2309" i="1"/>
  <c r="R2309" i="1" s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 s="1"/>
  <c r="P2315" i="1"/>
  <c r="Q2315" i="1"/>
  <c r="R2315" i="1" s="1"/>
  <c r="P2316" i="1"/>
  <c r="Q2316" i="1"/>
  <c r="R2316" i="1" s="1"/>
  <c r="P2317" i="1"/>
  <c r="Q2317" i="1"/>
  <c r="R2317" i="1" s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 s="1"/>
  <c r="P2322" i="1"/>
  <c r="Q2322" i="1"/>
  <c r="R2322" i="1"/>
  <c r="P2323" i="1"/>
  <c r="Q2323" i="1"/>
  <c r="R2323" i="1" s="1"/>
  <c r="P2324" i="1"/>
  <c r="Q2324" i="1"/>
  <c r="R2324" i="1" s="1"/>
  <c r="P2325" i="1"/>
  <c r="Q2325" i="1"/>
  <c r="R2325" i="1" s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 s="1"/>
  <c r="P2330" i="1"/>
  <c r="Q2330" i="1"/>
  <c r="R2330" i="1" s="1"/>
  <c r="P2331" i="1"/>
  <c r="Q2331" i="1"/>
  <c r="R2331" i="1" s="1"/>
  <c r="P2332" i="1"/>
  <c r="Q2332" i="1"/>
  <c r="R2332" i="1" s="1"/>
  <c r="P2333" i="1"/>
  <c r="Q2333" i="1"/>
  <c r="R2333" i="1" s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 s="1"/>
  <c r="P2338" i="1"/>
  <c r="Q2338" i="1"/>
  <c r="R2338" i="1" s="1"/>
  <c r="P2339" i="1"/>
  <c r="Q2339" i="1"/>
  <c r="R2339" i="1" s="1"/>
  <c r="P2340" i="1"/>
  <c r="Q2340" i="1"/>
  <c r="R2340" i="1" s="1"/>
  <c r="P2341" i="1"/>
  <c r="Q2341" i="1"/>
  <c r="R2341" i="1" s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 s="1"/>
  <c r="P2347" i="1"/>
  <c r="Q2347" i="1"/>
  <c r="R2347" i="1" s="1"/>
  <c r="P2348" i="1"/>
  <c r="Q2348" i="1"/>
  <c r="R2348" i="1" s="1"/>
  <c r="P2349" i="1"/>
  <c r="Q2349" i="1"/>
  <c r="R2349" i="1" s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 s="1"/>
  <c r="P2356" i="1"/>
  <c r="Q2356" i="1"/>
  <c r="R2356" i="1" s="1"/>
  <c r="P2357" i="1"/>
  <c r="Q2357" i="1"/>
  <c r="R2357" i="1" s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 s="1"/>
  <c r="P2364" i="1"/>
  <c r="Q2364" i="1"/>
  <c r="R2364" i="1" s="1"/>
  <c r="P2365" i="1"/>
  <c r="Q2365" i="1"/>
  <c r="R2365" i="1" s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 s="1"/>
  <c r="P2370" i="1"/>
  <c r="Q2370" i="1"/>
  <c r="R2370" i="1"/>
  <c r="P2371" i="1"/>
  <c r="Q2371" i="1"/>
  <c r="R2371" i="1" s="1"/>
  <c r="P2372" i="1"/>
  <c r="Q2372" i="1"/>
  <c r="R2372" i="1" s="1"/>
  <c r="P2373" i="1"/>
  <c r="Q2373" i="1"/>
  <c r="R2373" i="1" s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 s="1"/>
  <c r="P2379" i="1"/>
  <c r="Q2379" i="1"/>
  <c r="R2379" i="1" s="1"/>
  <c r="P2380" i="1"/>
  <c r="Q2380" i="1"/>
  <c r="R2380" i="1" s="1"/>
  <c r="P2381" i="1"/>
  <c r="Q2381" i="1"/>
  <c r="R2381" i="1" s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 s="1"/>
  <c r="P2386" i="1"/>
  <c r="Q2386" i="1"/>
  <c r="R2386" i="1"/>
  <c r="P2387" i="1"/>
  <c r="Q2387" i="1"/>
  <c r="R2387" i="1" s="1"/>
  <c r="P2388" i="1"/>
  <c r="Q2388" i="1"/>
  <c r="R2388" i="1" s="1"/>
  <c r="P2389" i="1"/>
  <c r="Q2389" i="1"/>
  <c r="R2389" i="1" s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 s="1"/>
  <c r="P2395" i="1"/>
  <c r="Q2395" i="1"/>
  <c r="R2395" i="1" s="1"/>
  <c r="P2396" i="1"/>
  <c r="Q2396" i="1"/>
  <c r="R2396" i="1" s="1"/>
  <c r="P2397" i="1"/>
  <c r="Q2397" i="1"/>
  <c r="R2397" i="1" s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 s="1"/>
  <c r="P2402" i="1"/>
  <c r="Q2402" i="1"/>
  <c r="R2402" i="1" s="1"/>
  <c r="P2403" i="1"/>
  <c r="Q2403" i="1"/>
  <c r="R2403" i="1" s="1"/>
  <c r="P2404" i="1"/>
  <c r="Q2404" i="1"/>
  <c r="R2404" i="1" s="1"/>
  <c r="P2405" i="1"/>
  <c r="Q2405" i="1"/>
  <c r="R2405" i="1" s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 s="1"/>
  <c r="P2411" i="1"/>
  <c r="Q2411" i="1"/>
  <c r="R2411" i="1" s="1"/>
  <c r="P2412" i="1"/>
  <c r="Q2412" i="1"/>
  <c r="R2412" i="1" s="1"/>
  <c r="P2413" i="1"/>
  <c r="Q2413" i="1"/>
  <c r="R2413" i="1" s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 s="1"/>
  <c r="P2420" i="1"/>
  <c r="Q2420" i="1"/>
  <c r="R2420" i="1" s="1"/>
  <c r="P2421" i="1"/>
  <c r="Q2421" i="1"/>
  <c r="R2421" i="1" s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 s="1"/>
  <c r="P2428" i="1"/>
  <c r="Q2428" i="1"/>
  <c r="R2428" i="1" s="1"/>
  <c r="P2429" i="1"/>
  <c r="Q2429" i="1"/>
  <c r="R2429" i="1" s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 s="1"/>
  <c r="P2434" i="1"/>
  <c r="Q2434" i="1"/>
  <c r="R2434" i="1"/>
  <c r="P2435" i="1"/>
  <c r="Q2435" i="1"/>
  <c r="R2435" i="1" s="1"/>
  <c r="P2436" i="1"/>
  <c r="Q2436" i="1"/>
  <c r="R2436" i="1" s="1"/>
  <c r="P2437" i="1"/>
  <c r="Q2437" i="1"/>
  <c r="R2437" i="1" s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 s="1"/>
  <c r="P2443" i="1"/>
  <c r="Q2443" i="1"/>
  <c r="R2443" i="1" s="1"/>
  <c r="P2444" i="1"/>
  <c r="Q2444" i="1"/>
  <c r="R2444" i="1" s="1"/>
  <c r="P2445" i="1"/>
  <c r="Q2445" i="1"/>
  <c r="R2445" i="1" s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 s="1"/>
  <c r="P2450" i="1"/>
  <c r="Q2450" i="1"/>
  <c r="R2450" i="1"/>
  <c r="P2451" i="1"/>
  <c r="Q2451" i="1"/>
  <c r="R2451" i="1" s="1"/>
  <c r="P2452" i="1"/>
  <c r="Q2452" i="1"/>
  <c r="R2452" i="1" s="1"/>
  <c r="P2453" i="1"/>
  <c r="Q2453" i="1"/>
  <c r="R2453" i="1" s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 s="1"/>
  <c r="P2458" i="1"/>
  <c r="Q2458" i="1"/>
  <c r="R2458" i="1" s="1"/>
  <c r="P2459" i="1"/>
  <c r="Q2459" i="1"/>
  <c r="R2459" i="1" s="1"/>
  <c r="P2460" i="1"/>
  <c r="Q2460" i="1"/>
  <c r="R2460" i="1" s="1"/>
  <c r="P2461" i="1"/>
  <c r="Q2461" i="1"/>
  <c r="R2461" i="1" s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 s="1"/>
  <c r="P2466" i="1"/>
  <c r="Q2466" i="1"/>
  <c r="R2466" i="1"/>
  <c r="P2467" i="1"/>
  <c r="Q2467" i="1"/>
  <c r="R2467" i="1" s="1"/>
  <c r="P2468" i="1"/>
  <c r="Q2468" i="1"/>
  <c r="R2468" i="1" s="1"/>
  <c r="P2469" i="1"/>
  <c r="Q2469" i="1"/>
  <c r="R2469" i="1" s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 s="1"/>
  <c r="P2475" i="1"/>
  <c r="Q2475" i="1"/>
  <c r="R2475" i="1" s="1"/>
  <c r="P2476" i="1"/>
  <c r="Q2476" i="1"/>
  <c r="R2476" i="1" s="1"/>
  <c r="P2477" i="1"/>
  <c r="Q2477" i="1"/>
  <c r="R2477" i="1" s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 s="1"/>
  <c r="P2484" i="1"/>
  <c r="Q2484" i="1"/>
  <c r="R2484" i="1" s="1"/>
  <c r="P2485" i="1"/>
  <c r="Q2485" i="1"/>
  <c r="R2485" i="1" s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 s="1"/>
  <c r="P2492" i="1"/>
  <c r="Q2492" i="1"/>
  <c r="R2492" i="1" s="1"/>
  <c r="P2493" i="1"/>
  <c r="Q2493" i="1"/>
  <c r="R2493" i="1" s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 s="1"/>
  <c r="P2498" i="1"/>
  <c r="Q2498" i="1"/>
  <c r="R2498" i="1"/>
  <c r="P2499" i="1"/>
  <c r="Q2499" i="1"/>
  <c r="R2499" i="1" s="1"/>
  <c r="P2500" i="1"/>
  <c r="Q2500" i="1"/>
  <c r="R2500" i="1" s="1"/>
  <c r="P2501" i="1"/>
  <c r="Q2501" i="1"/>
  <c r="R2501" i="1" s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 s="1"/>
  <c r="P2507" i="1"/>
  <c r="Q2507" i="1"/>
  <c r="R2507" i="1" s="1"/>
  <c r="P2508" i="1"/>
  <c r="Q2508" i="1"/>
  <c r="R2508" i="1" s="1"/>
  <c r="P2509" i="1"/>
  <c r="Q2509" i="1"/>
  <c r="R2509" i="1" s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 s="1"/>
  <c r="P2514" i="1"/>
  <c r="Q2514" i="1"/>
  <c r="R2514" i="1"/>
  <c r="P2515" i="1"/>
  <c r="Q2515" i="1"/>
  <c r="R2515" i="1" s="1"/>
  <c r="P2516" i="1"/>
  <c r="Q2516" i="1"/>
  <c r="R2516" i="1" s="1"/>
  <c r="P2517" i="1"/>
  <c r="Q2517" i="1"/>
  <c r="R2517" i="1" s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 s="1"/>
  <c r="P2522" i="1"/>
  <c r="Q2522" i="1"/>
  <c r="R2522" i="1" s="1"/>
  <c r="P2523" i="1"/>
  <c r="Q2523" i="1"/>
  <c r="R2523" i="1" s="1"/>
  <c r="P2524" i="1"/>
  <c r="Q2524" i="1"/>
  <c r="R2524" i="1" s="1"/>
  <c r="P2525" i="1"/>
  <c r="Q2525" i="1"/>
  <c r="R2525" i="1" s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 s="1"/>
  <c r="P2530" i="1"/>
  <c r="Q2530" i="1"/>
  <c r="R2530" i="1" s="1"/>
  <c r="P2531" i="1"/>
  <c r="Q2531" i="1"/>
  <c r="R2531" i="1" s="1"/>
  <c r="P2532" i="1"/>
  <c r="Q2532" i="1"/>
  <c r="R2532" i="1" s="1"/>
  <c r="P2533" i="1"/>
  <c r="Q2533" i="1"/>
  <c r="R2533" i="1" s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 s="1"/>
  <c r="P2539" i="1"/>
  <c r="Q2539" i="1"/>
  <c r="R2539" i="1" s="1"/>
  <c r="P2540" i="1"/>
  <c r="Q2540" i="1"/>
  <c r="R2540" i="1" s="1"/>
  <c r="P2541" i="1"/>
  <c r="Q2541" i="1"/>
  <c r="R2541" i="1" s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 s="1"/>
  <c r="P2548" i="1"/>
  <c r="Q2548" i="1"/>
  <c r="R2548" i="1" s="1"/>
  <c r="P2549" i="1"/>
  <c r="Q2549" i="1"/>
  <c r="R2549" i="1" s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 s="1"/>
  <c r="P2556" i="1"/>
  <c r="Q2556" i="1"/>
  <c r="R2556" i="1" s="1"/>
  <c r="P2557" i="1"/>
  <c r="Q2557" i="1"/>
  <c r="R2557" i="1" s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 s="1"/>
  <c r="P2562" i="1"/>
  <c r="Q2562" i="1"/>
  <c r="R2562" i="1"/>
  <c r="P2563" i="1"/>
  <c r="Q2563" i="1"/>
  <c r="R2563" i="1" s="1"/>
  <c r="P2564" i="1"/>
  <c r="Q2564" i="1"/>
  <c r="R2564" i="1" s="1"/>
  <c r="P2565" i="1"/>
  <c r="Q2565" i="1"/>
  <c r="R2565" i="1" s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 s="1"/>
  <c r="P2571" i="1"/>
  <c r="Q2571" i="1"/>
  <c r="R2571" i="1" s="1"/>
  <c r="P2572" i="1"/>
  <c r="Q2572" i="1"/>
  <c r="R2572" i="1" s="1"/>
  <c r="P2573" i="1"/>
  <c r="Q2573" i="1"/>
  <c r="R2573" i="1" s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 s="1"/>
  <c r="P2578" i="1"/>
  <c r="Q2578" i="1"/>
  <c r="R2578" i="1"/>
  <c r="P2579" i="1"/>
  <c r="Q2579" i="1"/>
  <c r="R2579" i="1" s="1"/>
  <c r="P2580" i="1"/>
  <c r="Q2580" i="1"/>
  <c r="R2580" i="1" s="1"/>
  <c r="P2581" i="1"/>
  <c r="Q2581" i="1"/>
  <c r="R2581" i="1" s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 s="1"/>
  <c r="P2586" i="1"/>
  <c r="Q2586" i="1"/>
  <c r="R2586" i="1" s="1"/>
  <c r="P2587" i="1"/>
  <c r="Q2587" i="1"/>
  <c r="R2587" i="1" s="1"/>
  <c r="P2588" i="1"/>
  <c r="Q2588" i="1"/>
  <c r="R2588" i="1" s="1"/>
  <c r="P2589" i="1"/>
  <c r="Q2589" i="1"/>
  <c r="R2589" i="1" s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 s="1"/>
  <c r="P2594" i="1"/>
  <c r="Q2594" i="1"/>
  <c r="R2594" i="1" s="1"/>
  <c r="P2595" i="1"/>
  <c r="Q2595" i="1"/>
  <c r="R2595" i="1" s="1"/>
  <c r="P2596" i="1"/>
  <c r="Q2596" i="1"/>
  <c r="R2596" i="1" s="1"/>
  <c r="P2597" i="1"/>
  <c r="Q2597" i="1"/>
  <c r="R2597" i="1" s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 s="1"/>
  <c r="P2603" i="1"/>
  <c r="Q2603" i="1"/>
  <c r="R2603" i="1" s="1"/>
  <c r="P2604" i="1"/>
  <c r="Q2604" i="1"/>
  <c r="R2604" i="1"/>
  <c r="P2605" i="1"/>
  <c r="Q2605" i="1"/>
  <c r="R2605" i="1" s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 s="1"/>
  <c r="P2610" i="1"/>
  <c r="Q2610" i="1"/>
  <c r="R2610" i="1" s="1"/>
  <c r="P2611" i="1"/>
  <c r="Q2611" i="1"/>
  <c r="R2611" i="1" s="1"/>
  <c r="P2612" i="1"/>
  <c r="Q2612" i="1"/>
  <c r="R2612" i="1" s="1"/>
  <c r="P2613" i="1"/>
  <c r="Q2613" i="1"/>
  <c r="R2613" i="1" s="1"/>
  <c r="P2614" i="1"/>
  <c r="Q2614" i="1"/>
  <c r="R2614" i="1"/>
  <c r="P2615" i="1"/>
  <c r="Q2615" i="1"/>
  <c r="R2615" i="1" s="1"/>
  <c r="P2616" i="1"/>
  <c r="Q2616" i="1"/>
  <c r="R2616" i="1"/>
  <c r="P2617" i="1"/>
  <c r="Q2617" i="1"/>
  <c r="R2617" i="1"/>
  <c r="P2618" i="1"/>
  <c r="Q2618" i="1"/>
  <c r="R2618" i="1" s="1"/>
  <c r="P2619" i="1"/>
  <c r="Q2619" i="1"/>
  <c r="R2619" i="1" s="1"/>
  <c r="P2620" i="1"/>
  <c r="Q2620" i="1"/>
  <c r="R2620" i="1"/>
  <c r="P2621" i="1"/>
  <c r="Q2621" i="1"/>
  <c r="R2621" i="1" s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 s="1"/>
  <c r="P2628" i="1"/>
  <c r="Q2628" i="1"/>
  <c r="R2628" i="1"/>
  <c r="P2629" i="1"/>
  <c r="Q2629" i="1"/>
  <c r="R2629" i="1" s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 s="1"/>
  <c r="P2635" i="1"/>
  <c r="Q2635" i="1"/>
  <c r="R2635" i="1" s="1"/>
  <c r="P2636" i="1"/>
  <c r="Q2636" i="1"/>
  <c r="R2636" i="1"/>
  <c r="P2637" i="1"/>
  <c r="Q2637" i="1"/>
  <c r="R2637" i="1" s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 s="1"/>
  <c r="P2643" i="1"/>
  <c r="Q2643" i="1"/>
  <c r="R2643" i="1" s="1"/>
  <c r="P2644" i="1"/>
  <c r="Q2644" i="1"/>
  <c r="R2644" i="1" s="1"/>
  <c r="P2645" i="1"/>
  <c r="Q2645" i="1"/>
  <c r="R2645" i="1" s="1"/>
  <c r="P2646" i="1"/>
  <c r="Q2646" i="1"/>
  <c r="R2646" i="1"/>
  <c r="P2647" i="1"/>
  <c r="Q2647" i="1"/>
  <c r="R2647" i="1" s="1"/>
  <c r="P2648" i="1"/>
  <c r="Q2648" i="1"/>
  <c r="R2648" i="1"/>
  <c r="P2649" i="1"/>
  <c r="Q2649" i="1"/>
  <c r="R2649" i="1" s="1"/>
  <c r="P2650" i="1"/>
  <c r="Q2650" i="1"/>
  <c r="R2650" i="1" s="1"/>
  <c r="P2651" i="1"/>
  <c r="Q2651" i="1"/>
  <c r="R2651" i="1" s="1"/>
  <c r="P2652" i="1"/>
  <c r="Q2652" i="1"/>
  <c r="R2652" i="1" s="1"/>
  <c r="P2653" i="1"/>
  <c r="Q2653" i="1"/>
  <c r="R2653" i="1" s="1"/>
  <c r="P2654" i="1"/>
  <c r="Q2654" i="1"/>
  <c r="R2654" i="1"/>
  <c r="P2655" i="1"/>
  <c r="Q2655" i="1"/>
  <c r="R2655" i="1" s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 s="1"/>
  <c r="P2660" i="1"/>
  <c r="Q2660" i="1"/>
  <c r="R2660" i="1"/>
  <c r="P2661" i="1"/>
  <c r="Q2661" i="1"/>
  <c r="R2661" i="1" s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 s="1"/>
  <c r="P2667" i="1"/>
  <c r="Q2667" i="1"/>
  <c r="R2667" i="1" s="1"/>
  <c r="P2668" i="1"/>
  <c r="Q2668" i="1"/>
  <c r="R2668" i="1"/>
  <c r="P2669" i="1"/>
  <c r="Q2669" i="1"/>
  <c r="R2669" i="1" s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 s="1"/>
  <c r="P2674" i="1"/>
  <c r="Q2674" i="1"/>
  <c r="R2674" i="1" s="1"/>
  <c r="P2675" i="1"/>
  <c r="Q2675" i="1"/>
  <c r="R2675" i="1" s="1"/>
  <c r="P2676" i="1"/>
  <c r="Q2676" i="1"/>
  <c r="R2676" i="1"/>
  <c r="P2677" i="1"/>
  <c r="Q2677" i="1"/>
  <c r="R2677" i="1" s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 s="1"/>
  <c r="P2682" i="1"/>
  <c r="Q2682" i="1"/>
  <c r="R2682" i="1" s="1"/>
  <c r="P2683" i="1"/>
  <c r="Q2683" i="1"/>
  <c r="R2683" i="1" s="1"/>
  <c r="P2684" i="1"/>
  <c r="Q2684" i="1"/>
  <c r="R2684" i="1" s="1"/>
  <c r="P2685" i="1"/>
  <c r="Q2685" i="1"/>
  <c r="R2685" i="1" s="1"/>
  <c r="P2686" i="1"/>
  <c r="Q2686" i="1"/>
  <c r="R2686" i="1"/>
  <c r="P2687" i="1"/>
  <c r="Q2687" i="1"/>
  <c r="R2687" i="1" s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 s="1"/>
  <c r="P2692" i="1"/>
  <c r="Q2692" i="1"/>
  <c r="R2692" i="1"/>
  <c r="P2693" i="1"/>
  <c r="Q2693" i="1"/>
  <c r="R2693" i="1" s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 s="1"/>
  <c r="P2699" i="1"/>
  <c r="Q2699" i="1"/>
  <c r="R2699" i="1" s="1"/>
  <c r="P2700" i="1"/>
  <c r="Q2700" i="1"/>
  <c r="R2700" i="1"/>
  <c r="P2701" i="1"/>
  <c r="Q2701" i="1"/>
  <c r="R2701" i="1" s="1"/>
  <c r="P2702" i="1"/>
  <c r="Q2702" i="1"/>
  <c r="R2702" i="1"/>
  <c r="P2703" i="1"/>
  <c r="Q2703" i="1"/>
  <c r="R2703" i="1" s="1"/>
  <c r="P2704" i="1"/>
  <c r="Q2704" i="1"/>
  <c r="R2704" i="1" s="1"/>
  <c r="P2705" i="1"/>
  <c r="Q2705" i="1"/>
  <c r="R2705" i="1" s="1"/>
  <c r="P2706" i="1"/>
  <c r="Q2706" i="1"/>
  <c r="R2706" i="1"/>
  <c r="P2707" i="1"/>
  <c r="Q2707" i="1"/>
  <c r="R2707" i="1" s="1"/>
  <c r="P2708" i="1"/>
  <c r="Q2708" i="1"/>
  <c r="R2708" i="1" s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 s="1"/>
  <c r="P2713" i="1"/>
  <c r="Q2713" i="1"/>
  <c r="R2713" i="1" s="1"/>
  <c r="P2714" i="1"/>
  <c r="Q2714" i="1"/>
  <c r="R2714" i="1" s="1"/>
  <c r="P2715" i="1"/>
  <c r="Q2715" i="1"/>
  <c r="R2715" i="1" s="1"/>
  <c r="P2716" i="1"/>
  <c r="Q2716" i="1"/>
  <c r="R2716" i="1"/>
  <c r="P2717" i="1"/>
  <c r="Q2717" i="1"/>
  <c r="R2717" i="1" s="1"/>
  <c r="P2718" i="1"/>
  <c r="Q2718" i="1"/>
  <c r="R2718" i="1"/>
  <c r="P2719" i="1"/>
  <c r="Q2719" i="1"/>
  <c r="R2719" i="1" s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 s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 s="1"/>
  <c r="P2728" i="1"/>
  <c r="Q2728" i="1"/>
  <c r="R2728" i="1" s="1"/>
  <c r="P2729" i="1"/>
  <c r="Q2729" i="1"/>
  <c r="R2729" i="1" s="1"/>
  <c r="P2730" i="1"/>
  <c r="Q2730" i="1"/>
  <c r="R2730" i="1" s="1"/>
  <c r="P2731" i="1"/>
  <c r="Q2731" i="1"/>
  <c r="R2731" i="1" s="1"/>
  <c r="P2732" i="1"/>
  <c r="Q2732" i="1"/>
  <c r="R2732" i="1" s="1"/>
  <c r="P2733" i="1"/>
  <c r="Q2733" i="1"/>
  <c r="R2733" i="1" s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 s="1"/>
  <c r="P2738" i="1"/>
  <c r="Q2738" i="1"/>
  <c r="R2738" i="1"/>
  <c r="P2739" i="1"/>
  <c r="Q2739" i="1"/>
  <c r="R2739" i="1" s="1"/>
  <c r="P2740" i="1"/>
  <c r="Q2740" i="1"/>
  <c r="R2740" i="1" s="1"/>
  <c r="P2741" i="1"/>
  <c r="Q2741" i="1"/>
  <c r="R2741" i="1" s="1"/>
  <c r="P2742" i="1"/>
  <c r="Q2742" i="1"/>
  <c r="R2742" i="1"/>
  <c r="P2743" i="1"/>
  <c r="Q2743" i="1"/>
  <c r="R2743" i="1" s="1"/>
  <c r="P2744" i="1"/>
  <c r="Q2744" i="1"/>
  <c r="R2744" i="1" s="1"/>
  <c r="P2745" i="1"/>
  <c r="Q2745" i="1"/>
  <c r="R2745" i="1"/>
  <c r="P2746" i="1"/>
  <c r="Q2746" i="1"/>
  <c r="R2746" i="1"/>
  <c r="P2747" i="1"/>
  <c r="Q2747" i="1"/>
  <c r="R2747" i="1" s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 s="1"/>
  <c r="P2752" i="1"/>
  <c r="Q2752" i="1"/>
  <c r="R2752" i="1"/>
  <c r="P2753" i="1"/>
  <c r="Q2753" i="1"/>
  <c r="R2753" i="1" s="1"/>
  <c r="P2754" i="1"/>
  <c r="Q2754" i="1"/>
  <c r="R2754" i="1" s="1"/>
  <c r="P2755" i="1"/>
  <c r="Q2755" i="1"/>
  <c r="R2755" i="1" s="1"/>
  <c r="P2756" i="1"/>
  <c r="Q2756" i="1"/>
  <c r="R2756" i="1" s="1"/>
  <c r="P2757" i="1"/>
  <c r="Q2757" i="1"/>
  <c r="R2757" i="1" s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 s="1"/>
  <c r="P2763" i="1"/>
  <c r="Q2763" i="1"/>
  <c r="R2763" i="1" s="1"/>
  <c r="P2764" i="1"/>
  <c r="Q2764" i="1"/>
  <c r="R2764" i="1"/>
  <c r="P2765" i="1"/>
  <c r="Q2765" i="1"/>
  <c r="R2765" i="1" s="1"/>
  <c r="P2766" i="1"/>
  <c r="Q2766" i="1"/>
  <c r="R2766" i="1"/>
  <c r="P2767" i="1"/>
  <c r="Q2767" i="1"/>
  <c r="R2767" i="1" s="1"/>
  <c r="P2768" i="1"/>
  <c r="Q2768" i="1"/>
  <c r="R2768" i="1" s="1"/>
  <c r="P2769" i="1"/>
  <c r="Q2769" i="1"/>
  <c r="R2769" i="1" s="1"/>
  <c r="P2770" i="1"/>
  <c r="Q2770" i="1"/>
  <c r="R2770" i="1"/>
  <c r="P2771" i="1"/>
  <c r="Q2771" i="1"/>
  <c r="R2771" i="1" s="1"/>
  <c r="P2772" i="1"/>
  <c r="Q2772" i="1"/>
  <c r="R2772" i="1" s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 s="1"/>
  <c r="P2777" i="1"/>
  <c r="Q2777" i="1"/>
  <c r="R2777" i="1" s="1"/>
  <c r="P2778" i="1"/>
  <c r="Q2778" i="1"/>
  <c r="R2778" i="1" s="1"/>
  <c r="P2779" i="1"/>
  <c r="Q2779" i="1"/>
  <c r="R2779" i="1" s="1"/>
  <c r="P2780" i="1"/>
  <c r="Q2780" i="1"/>
  <c r="R2780" i="1"/>
  <c r="P2781" i="1"/>
  <c r="Q2781" i="1"/>
  <c r="R2781" i="1" s="1"/>
  <c r="P2782" i="1"/>
  <c r="Q2782" i="1"/>
  <c r="R2782" i="1"/>
  <c r="P2783" i="1"/>
  <c r="Q2783" i="1"/>
  <c r="R2783" i="1" s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 s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 s="1"/>
  <c r="P2792" i="1"/>
  <c r="Q2792" i="1"/>
  <c r="R2792" i="1" s="1"/>
  <c r="P2793" i="1"/>
  <c r="Q2793" i="1"/>
  <c r="R2793" i="1" s="1"/>
  <c r="P2794" i="1"/>
  <c r="Q2794" i="1"/>
  <c r="R2794" i="1" s="1"/>
  <c r="P2795" i="1"/>
  <c r="Q2795" i="1"/>
  <c r="R2795" i="1" s="1"/>
  <c r="P2796" i="1"/>
  <c r="Q2796" i="1"/>
  <c r="R2796" i="1" s="1"/>
  <c r="P2797" i="1"/>
  <c r="Q2797" i="1"/>
  <c r="R2797" i="1" s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 s="1"/>
  <c r="P2802" i="1"/>
  <c r="Q2802" i="1"/>
  <c r="R2802" i="1"/>
  <c r="P2803" i="1"/>
  <c r="Q2803" i="1"/>
  <c r="R2803" i="1" s="1"/>
  <c r="P2804" i="1"/>
  <c r="Q2804" i="1"/>
  <c r="R2804" i="1" s="1"/>
  <c r="P2805" i="1"/>
  <c r="Q2805" i="1"/>
  <c r="R2805" i="1" s="1"/>
  <c r="P2806" i="1"/>
  <c r="Q2806" i="1"/>
  <c r="R2806" i="1"/>
  <c r="P2807" i="1"/>
  <c r="Q2807" i="1"/>
  <c r="R2807" i="1" s="1"/>
  <c r="P2808" i="1"/>
  <c r="Q2808" i="1"/>
  <c r="R2808" i="1" s="1"/>
  <c r="P2809" i="1"/>
  <c r="Q2809" i="1"/>
  <c r="R2809" i="1"/>
  <c r="P2810" i="1"/>
  <c r="Q2810" i="1"/>
  <c r="R2810" i="1"/>
  <c r="P2811" i="1"/>
  <c r="Q2811" i="1"/>
  <c r="R2811" i="1" s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 s="1"/>
  <c r="P2816" i="1"/>
  <c r="Q2816" i="1"/>
  <c r="R2816" i="1"/>
  <c r="P2817" i="1"/>
  <c r="Q2817" i="1"/>
  <c r="R2817" i="1" s="1"/>
  <c r="P2818" i="1"/>
  <c r="Q2818" i="1"/>
  <c r="R2818" i="1" s="1"/>
  <c r="P2819" i="1"/>
  <c r="Q2819" i="1"/>
  <c r="R2819" i="1" s="1"/>
  <c r="P2820" i="1"/>
  <c r="Q2820" i="1"/>
  <c r="R2820" i="1" s="1"/>
  <c r="P2821" i="1"/>
  <c r="Q2821" i="1"/>
  <c r="R2821" i="1" s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 s="1"/>
  <c r="P2827" i="1"/>
  <c r="Q2827" i="1"/>
  <c r="R2827" i="1" s="1"/>
  <c r="P2828" i="1"/>
  <c r="Q2828" i="1"/>
  <c r="R2828" i="1"/>
  <c r="P2829" i="1"/>
  <c r="Q2829" i="1"/>
  <c r="R2829" i="1" s="1"/>
  <c r="P2830" i="1"/>
  <c r="Q2830" i="1"/>
  <c r="R2830" i="1"/>
  <c r="P2831" i="1"/>
  <c r="Q2831" i="1"/>
  <c r="R2831" i="1" s="1"/>
  <c r="P2832" i="1"/>
  <c r="Q2832" i="1"/>
  <c r="R2832" i="1" s="1"/>
  <c r="P2833" i="1"/>
  <c r="Q2833" i="1"/>
  <c r="R2833" i="1" s="1"/>
  <c r="P2834" i="1"/>
  <c r="Q2834" i="1"/>
  <c r="R2834" i="1"/>
  <c r="P2835" i="1"/>
  <c r="Q2835" i="1"/>
  <c r="R2835" i="1" s="1"/>
  <c r="P2836" i="1"/>
  <c r="Q2836" i="1"/>
  <c r="R2836" i="1" s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 s="1"/>
  <c r="P2841" i="1"/>
  <c r="Q2841" i="1"/>
  <c r="R2841" i="1" s="1"/>
  <c r="P2842" i="1"/>
  <c r="Q2842" i="1"/>
  <c r="R2842" i="1" s="1"/>
  <c r="P2843" i="1"/>
  <c r="Q2843" i="1"/>
  <c r="R2843" i="1" s="1"/>
  <c r="P2844" i="1"/>
  <c r="Q2844" i="1"/>
  <c r="R2844" i="1"/>
  <c r="P2845" i="1"/>
  <c r="Q2845" i="1"/>
  <c r="R2845" i="1" s="1"/>
  <c r="P2846" i="1"/>
  <c r="Q2846" i="1"/>
  <c r="R2846" i="1"/>
  <c r="P2847" i="1"/>
  <c r="Q2847" i="1"/>
  <c r="R2847" i="1" s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 s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 s="1"/>
  <c r="P2857" i="1"/>
  <c r="Q2857" i="1"/>
  <c r="R2857" i="1" s="1"/>
  <c r="P2858" i="1"/>
  <c r="Q2858" i="1"/>
  <c r="R2858" i="1" s="1"/>
  <c r="P2859" i="1"/>
  <c r="Q2859" i="1"/>
  <c r="R2859" i="1" s="1"/>
  <c r="P2860" i="1"/>
  <c r="Q2860" i="1"/>
  <c r="R2860" i="1" s="1"/>
  <c r="P2861" i="1"/>
  <c r="Q2861" i="1"/>
  <c r="R2861" i="1" s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 s="1"/>
  <c r="P2866" i="1"/>
  <c r="Q2866" i="1"/>
  <c r="R2866" i="1"/>
  <c r="P2867" i="1"/>
  <c r="Q2867" i="1"/>
  <c r="R2867" i="1" s="1"/>
  <c r="P2868" i="1"/>
  <c r="Q2868" i="1"/>
  <c r="R2868" i="1" s="1"/>
  <c r="P2869" i="1"/>
  <c r="Q2869" i="1"/>
  <c r="R2869" i="1" s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 s="1"/>
  <c r="P2874" i="1"/>
  <c r="Q2874" i="1"/>
  <c r="R2874" i="1"/>
  <c r="P2875" i="1"/>
  <c r="Q2875" i="1"/>
  <c r="R2875" i="1" s="1"/>
  <c r="P2876" i="1"/>
  <c r="Q2876" i="1"/>
  <c r="R2876" i="1" s="1"/>
  <c r="P2877" i="1"/>
  <c r="Q2877" i="1"/>
  <c r="R2877" i="1" s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 s="1"/>
  <c r="P2882" i="1"/>
  <c r="Q2882" i="1"/>
  <c r="R2882" i="1"/>
  <c r="P2883" i="1"/>
  <c r="Q2883" i="1"/>
  <c r="R2883" i="1" s="1"/>
  <c r="P2884" i="1"/>
  <c r="Q2884" i="1"/>
  <c r="R2884" i="1" s="1"/>
  <c r="P2885" i="1"/>
  <c r="Q2885" i="1"/>
  <c r="R2885" i="1" s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 s="1"/>
  <c r="P2890" i="1"/>
  <c r="Q2890" i="1"/>
  <c r="R2890" i="1"/>
  <c r="P2891" i="1"/>
  <c r="Q2891" i="1"/>
  <c r="R2891" i="1" s="1"/>
  <c r="P2892" i="1"/>
  <c r="Q2892" i="1"/>
  <c r="R2892" i="1" s="1"/>
  <c r="P2893" i="1"/>
  <c r="Q2893" i="1"/>
  <c r="R2893" i="1" s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 s="1"/>
  <c r="P2898" i="1"/>
  <c r="Q2898" i="1"/>
  <c r="R2898" i="1"/>
  <c r="P2899" i="1"/>
  <c r="Q2899" i="1"/>
  <c r="R2899" i="1" s="1"/>
  <c r="P2900" i="1"/>
  <c r="Q2900" i="1"/>
  <c r="R2900" i="1" s="1"/>
  <c r="P2901" i="1"/>
  <c r="Q2901" i="1"/>
  <c r="R2901" i="1" s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 s="1"/>
  <c r="P2906" i="1"/>
  <c r="Q2906" i="1"/>
  <c r="R2906" i="1"/>
  <c r="P2907" i="1"/>
  <c r="Q2907" i="1"/>
  <c r="R2907" i="1" s="1"/>
  <c r="P2908" i="1"/>
  <c r="Q2908" i="1"/>
  <c r="R2908" i="1" s="1"/>
  <c r="P2909" i="1"/>
  <c r="Q2909" i="1"/>
  <c r="R2909" i="1" s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 s="1"/>
  <c r="P2914" i="1"/>
  <c r="Q2914" i="1"/>
  <c r="R2914" i="1"/>
  <c r="P2915" i="1"/>
  <c r="Q2915" i="1"/>
  <c r="R2915" i="1" s="1"/>
  <c r="P2916" i="1"/>
  <c r="Q2916" i="1"/>
  <c r="R2916" i="1" s="1"/>
  <c r="P2917" i="1"/>
  <c r="Q2917" i="1"/>
  <c r="R2917" i="1" s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 s="1"/>
  <c r="P2922" i="1"/>
  <c r="Q2922" i="1"/>
  <c r="R2922" i="1"/>
  <c r="P2923" i="1"/>
  <c r="Q2923" i="1"/>
  <c r="R2923" i="1" s="1"/>
  <c r="P2924" i="1"/>
  <c r="Q2924" i="1"/>
  <c r="R2924" i="1" s="1"/>
  <c r="P2925" i="1"/>
  <c r="Q2925" i="1"/>
  <c r="R2925" i="1" s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 s="1"/>
  <c r="P2930" i="1"/>
  <c r="Q2930" i="1"/>
  <c r="R2930" i="1"/>
  <c r="P2931" i="1"/>
  <c r="Q2931" i="1"/>
  <c r="R2931" i="1" s="1"/>
  <c r="P2932" i="1"/>
  <c r="Q2932" i="1"/>
  <c r="R2932" i="1" s="1"/>
  <c r="P2933" i="1"/>
  <c r="Q2933" i="1"/>
  <c r="R2933" i="1" s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 s="1"/>
  <c r="P2938" i="1"/>
  <c r="Q2938" i="1"/>
  <c r="R2938" i="1"/>
  <c r="P2939" i="1"/>
  <c r="Q2939" i="1"/>
  <c r="R2939" i="1" s="1"/>
  <c r="P2940" i="1"/>
  <c r="Q2940" i="1"/>
  <c r="R2940" i="1" s="1"/>
  <c r="P2941" i="1"/>
  <c r="Q2941" i="1"/>
  <c r="R2941" i="1" s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 s="1"/>
  <c r="P2946" i="1"/>
  <c r="Q2946" i="1"/>
  <c r="R2946" i="1"/>
  <c r="P2947" i="1"/>
  <c r="Q2947" i="1"/>
  <c r="R2947" i="1" s="1"/>
  <c r="P2948" i="1"/>
  <c r="Q2948" i="1"/>
  <c r="R2948" i="1" s="1"/>
  <c r="P2949" i="1"/>
  <c r="Q2949" i="1"/>
  <c r="R2949" i="1" s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 s="1"/>
  <c r="P2954" i="1"/>
  <c r="Q2954" i="1"/>
  <c r="R2954" i="1"/>
  <c r="P2955" i="1"/>
  <c r="Q2955" i="1"/>
  <c r="R2955" i="1" s="1"/>
  <c r="P2956" i="1"/>
  <c r="Q2956" i="1"/>
  <c r="R2956" i="1" s="1"/>
  <c r="P2957" i="1"/>
  <c r="Q2957" i="1"/>
  <c r="R2957" i="1" s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 s="1"/>
  <c r="P2962" i="1"/>
  <c r="Q2962" i="1"/>
  <c r="R2962" i="1"/>
  <c r="P2963" i="1"/>
  <c r="Q2963" i="1"/>
  <c r="R2963" i="1" s="1"/>
  <c r="P2964" i="1"/>
  <c r="Q2964" i="1"/>
  <c r="R2964" i="1" s="1"/>
  <c r="P2965" i="1"/>
  <c r="Q2965" i="1"/>
  <c r="R2965" i="1" s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 s="1"/>
  <c r="P2970" i="1"/>
  <c r="Q2970" i="1"/>
  <c r="R2970" i="1"/>
  <c r="P2971" i="1"/>
  <c r="Q2971" i="1"/>
  <c r="R2971" i="1" s="1"/>
  <c r="P2972" i="1"/>
  <c r="Q2972" i="1"/>
  <c r="R2972" i="1" s="1"/>
  <c r="P2973" i="1"/>
  <c r="Q2973" i="1"/>
  <c r="R2973" i="1" s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 s="1"/>
  <c r="P2978" i="1"/>
  <c r="Q2978" i="1"/>
  <c r="R2978" i="1"/>
  <c r="P2979" i="1"/>
  <c r="Q2979" i="1"/>
  <c r="R2979" i="1" s="1"/>
  <c r="P2980" i="1"/>
  <c r="Q2980" i="1"/>
  <c r="R2980" i="1" s="1"/>
  <c r="P2981" i="1"/>
  <c r="Q2981" i="1"/>
  <c r="R2981" i="1" s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 s="1"/>
  <c r="P2986" i="1"/>
  <c r="Q2986" i="1"/>
  <c r="R2986" i="1"/>
  <c r="P2987" i="1"/>
  <c r="Q2987" i="1"/>
  <c r="R2987" i="1" s="1"/>
  <c r="P2988" i="1"/>
  <c r="Q2988" i="1"/>
  <c r="R2988" i="1" s="1"/>
  <c r="P2989" i="1"/>
  <c r="Q2989" i="1"/>
  <c r="R2989" i="1" s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 s="1"/>
  <c r="P2994" i="1"/>
  <c r="Q2994" i="1"/>
  <c r="R2994" i="1"/>
  <c r="P2995" i="1"/>
  <c r="Q2995" i="1"/>
  <c r="R2995" i="1" s="1"/>
  <c r="P2996" i="1"/>
  <c r="Q2996" i="1"/>
  <c r="R2996" i="1" s="1"/>
  <c r="P2997" i="1"/>
  <c r="Q2997" i="1"/>
  <c r="R2997" i="1" s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 s="1"/>
  <c r="P3002" i="1"/>
  <c r="Q3002" i="1"/>
  <c r="R3002" i="1"/>
  <c r="P3003" i="1"/>
  <c r="Q3003" i="1"/>
  <c r="R3003" i="1" s="1"/>
  <c r="P3004" i="1"/>
  <c r="Q3004" i="1"/>
  <c r="R3004" i="1" s="1"/>
  <c r="P3005" i="1"/>
  <c r="Q3005" i="1"/>
  <c r="R3005" i="1" s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 s="1"/>
  <c r="P3010" i="1"/>
  <c r="Q3010" i="1"/>
  <c r="R3010" i="1"/>
  <c r="P3011" i="1"/>
  <c r="Q3011" i="1"/>
  <c r="R3011" i="1" s="1"/>
  <c r="P3012" i="1"/>
  <c r="Q3012" i="1"/>
  <c r="R3012" i="1" s="1"/>
  <c r="P3013" i="1"/>
  <c r="Q3013" i="1"/>
  <c r="R3013" i="1" s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 s="1"/>
  <c r="P3018" i="1"/>
  <c r="Q3018" i="1"/>
  <c r="R3018" i="1"/>
  <c r="P3019" i="1"/>
  <c r="Q3019" i="1"/>
  <c r="R3019" i="1" s="1"/>
  <c r="P3020" i="1"/>
  <c r="Q3020" i="1"/>
  <c r="R3020" i="1" s="1"/>
  <c r="P3021" i="1"/>
  <c r="Q3021" i="1"/>
  <c r="R3021" i="1" s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 s="1"/>
  <c r="P3026" i="1"/>
  <c r="Q3026" i="1"/>
  <c r="R3026" i="1"/>
  <c r="P3027" i="1"/>
  <c r="Q3027" i="1"/>
  <c r="R3027" i="1" s="1"/>
  <c r="P3028" i="1"/>
  <c r="Q3028" i="1"/>
  <c r="R3028" i="1" s="1"/>
  <c r="P3029" i="1"/>
  <c r="Q3029" i="1"/>
  <c r="R3029" i="1" s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 s="1"/>
  <c r="P3034" i="1"/>
  <c r="Q3034" i="1"/>
  <c r="R3034" i="1"/>
  <c r="P3035" i="1"/>
  <c r="Q3035" i="1"/>
  <c r="R3035" i="1" s="1"/>
  <c r="P3036" i="1"/>
  <c r="Q3036" i="1"/>
  <c r="R3036" i="1" s="1"/>
  <c r="P3037" i="1"/>
  <c r="Q3037" i="1"/>
  <c r="R3037" i="1" s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 s="1"/>
  <c r="P3042" i="1"/>
  <c r="Q3042" i="1"/>
  <c r="R3042" i="1"/>
  <c r="P3043" i="1"/>
  <c r="Q3043" i="1"/>
  <c r="R3043" i="1" s="1"/>
  <c r="P3044" i="1"/>
  <c r="Q3044" i="1"/>
  <c r="R3044" i="1" s="1"/>
  <c r="P3045" i="1"/>
  <c r="Q3045" i="1"/>
  <c r="R3045" i="1" s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 s="1"/>
  <c r="P3050" i="1"/>
  <c r="Q3050" i="1"/>
  <c r="R3050" i="1"/>
  <c r="P3051" i="1"/>
  <c r="Q3051" i="1"/>
  <c r="R3051" i="1" s="1"/>
  <c r="P3052" i="1"/>
  <c r="Q3052" i="1"/>
  <c r="R3052" i="1" s="1"/>
  <c r="P3053" i="1"/>
  <c r="Q3053" i="1"/>
  <c r="R3053" i="1" s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 s="1"/>
  <c r="P3058" i="1"/>
  <c r="Q3058" i="1"/>
  <c r="R3058" i="1"/>
  <c r="P3059" i="1"/>
  <c r="Q3059" i="1"/>
  <c r="R3059" i="1" s="1"/>
  <c r="P3060" i="1"/>
  <c r="Q3060" i="1"/>
  <c r="R3060" i="1" s="1"/>
  <c r="P3061" i="1"/>
  <c r="Q3061" i="1"/>
  <c r="R3061" i="1" s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 s="1"/>
  <c r="P3066" i="1"/>
  <c r="Q3066" i="1"/>
  <c r="R3066" i="1"/>
  <c r="P3067" i="1"/>
  <c r="Q3067" i="1"/>
  <c r="R3067" i="1" s="1"/>
  <c r="P3068" i="1"/>
  <c r="Q3068" i="1"/>
  <c r="R3068" i="1" s="1"/>
  <c r="P3069" i="1"/>
  <c r="Q3069" i="1"/>
  <c r="R3069" i="1" s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 s="1"/>
  <c r="P3074" i="1"/>
  <c r="Q3074" i="1"/>
  <c r="R3074" i="1"/>
  <c r="P3075" i="1"/>
  <c r="Q3075" i="1"/>
  <c r="R3075" i="1" s="1"/>
  <c r="P3076" i="1"/>
  <c r="Q3076" i="1"/>
  <c r="R3076" i="1" s="1"/>
  <c r="P3077" i="1"/>
  <c r="Q3077" i="1"/>
  <c r="R3077" i="1" s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 s="1"/>
  <c r="P3082" i="1"/>
  <c r="Q3082" i="1"/>
  <c r="R3082" i="1"/>
  <c r="P3083" i="1"/>
  <c r="Q3083" i="1"/>
  <c r="R3083" i="1" s="1"/>
  <c r="P3084" i="1"/>
  <c r="Q3084" i="1"/>
  <c r="R3084" i="1" s="1"/>
  <c r="P3085" i="1"/>
  <c r="Q3085" i="1"/>
  <c r="R3085" i="1" s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 s="1"/>
  <c r="P3090" i="1"/>
  <c r="Q3090" i="1"/>
  <c r="R3090" i="1"/>
  <c r="P3091" i="1"/>
  <c r="Q3091" i="1"/>
  <c r="R3091" i="1" s="1"/>
  <c r="P3092" i="1"/>
  <c r="Q3092" i="1"/>
  <c r="R3092" i="1" s="1"/>
  <c r="P3093" i="1"/>
  <c r="Q3093" i="1"/>
  <c r="R3093" i="1" s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 s="1"/>
  <c r="P3098" i="1"/>
  <c r="Q3098" i="1"/>
  <c r="R3098" i="1"/>
  <c r="P3099" i="1"/>
  <c r="Q3099" i="1"/>
  <c r="R3099" i="1" s="1"/>
  <c r="P3100" i="1"/>
  <c r="Q3100" i="1"/>
  <c r="R3100" i="1" s="1"/>
  <c r="P3101" i="1"/>
  <c r="Q3101" i="1"/>
  <c r="R3101" i="1" s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 s="1"/>
  <c r="P3106" i="1"/>
  <c r="Q3106" i="1"/>
  <c r="R3106" i="1"/>
  <c r="P3107" i="1"/>
  <c r="Q3107" i="1"/>
  <c r="R3107" i="1" s="1"/>
  <c r="P3108" i="1"/>
  <c r="Q3108" i="1"/>
  <c r="R3108" i="1" s="1"/>
  <c r="P3109" i="1"/>
  <c r="Q3109" i="1"/>
  <c r="R3109" i="1" s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 s="1"/>
  <c r="P3115" i="1"/>
  <c r="Q3115" i="1"/>
  <c r="R3115" i="1" s="1"/>
  <c r="P3116" i="1"/>
  <c r="Q3116" i="1"/>
  <c r="R3116" i="1" s="1"/>
  <c r="P3117" i="1"/>
  <c r="Q3117" i="1"/>
  <c r="R3117" i="1" s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 s="1"/>
  <c r="P3122" i="1"/>
  <c r="Q3122" i="1"/>
  <c r="R3122" i="1"/>
  <c r="P3123" i="1"/>
  <c r="Q3123" i="1"/>
  <c r="R3123" i="1" s="1"/>
  <c r="P3124" i="1"/>
  <c r="Q3124" i="1"/>
  <c r="R3124" i="1" s="1"/>
  <c r="P3125" i="1"/>
  <c r="Q3125" i="1"/>
  <c r="R3125" i="1" s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 s="1"/>
  <c r="P3131" i="1"/>
  <c r="Q3131" i="1"/>
  <c r="R3131" i="1" s="1"/>
  <c r="P3132" i="1"/>
  <c r="Q3132" i="1"/>
  <c r="R3132" i="1" s="1"/>
  <c r="P3133" i="1"/>
  <c r="Q3133" i="1"/>
  <c r="R3133" i="1" s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 s="1"/>
  <c r="P3138" i="1"/>
  <c r="Q3138" i="1"/>
  <c r="R3138" i="1"/>
  <c r="P3139" i="1"/>
  <c r="Q3139" i="1"/>
  <c r="R3139" i="1" s="1"/>
  <c r="P3140" i="1"/>
  <c r="Q3140" i="1"/>
  <c r="R3140" i="1" s="1"/>
  <c r="P3141" i="1"/>
  <c r="Q3141" i="1"/>
  <c r="R3141" i="1" s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 s="1"/>
  <c r="P3147" i="1"/>
  <c r="Q3147" i="1"/>
  <c r="R3147" i="1" s="1"/>
  <c r="P3148" i="1"/>
  <c r="Q3148" i="1"/>
  <c r="R3148" i="1" s="1"/>
  <c r="P3149" i="1"/>
  <c r="Q3149" i="1"/>
  <c r="R3149" i="1" s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 s="1"/>
  <c r="P3156" i="1"/>
  <c r="Q3156" i="1"/>
  <c r="R3156" i="1" s="1"/>
  <c r="P3157" i="1"/>
  <c r="Q3157" i="1"/>
  <c r="R3157" i="1" s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 s="1"/>
  <c r="P3164" i="1"/>
  <c r="Q3164" i="1"/>
  <c r="R3164" i="1" s="1"/>
  <c r="P3165" i="1"/>
  <c r="Q3165" i="1"/>
  <c r="R3165" i="1" s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 s="1"/>
  <c r="P3170" i="1"/>
  <c r="Q3170" i="1"/>
  <c r="R3170" i="1"/>
  <c r="P3171" i="1"/>
  <c r="Q3171" i="1"/>
  <c r="R3171" i="1"/>
  <c r="P3172" i="1"/>
  <c r="Q3172" i="1"/>
  <c r="R3172" i="1" s="1"/>
  <c r="P3173" i="1"/>
  <c r="Q3173" i="1"/>
  <c r="R3173" i="1" s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 s="1"/>
  <c r="P3180" i="1"/>
  <c r="Q3180" i="1"/>
  <c r="R3180" i="1" s="1"/>
  <c r="P3181" i="1"/>
  <c r="Q3181" i="1"/>
  <c r="R3181" i="1" s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 s="1"/>
  <c r="P3186" i="1"/>
  <c r="Q3186" i="1"/>
  <c r="R3186" i="1"/>
  <c r="P3187" i="1"/>
  <c r="Q3187" i="1"/>
  <c r="R3187" i="1" s="1"/>
  <c r="P3188" i="1"/>
  <c r="Q3188" i="1"/>
  <c r="R3188" i="1" s="1"/>
  <c r="P3189" i="1"/>
  <c r="Q3189" i="1"/>
  <c r="R3189" i="1" s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 s="1"/>
  <c r="P3194" i="1"/>
  <c r="Q3194" i="1"/>
  <c r="R3194" i="1"/>
  <c r="P3195" i="1"/>
  <c r="Q3195" i="1"/>
  <c r="R3195" i="1" s="1"/>
  <c r="P3196" i="1"/>
  <c r="Q3196" i="1"/>
  <c r="R3196" i="1" s="1"/>
  <c r="P3197" i="1"/>
  <c r="Q3197" i="1"/>
  <c r="R3197" i="1" s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 s="1"/>
  <c r="P3202" i="1"/>
  <c r="Q3202" i="1"/>
  <c r="R3202" i="1"/>
  <c r="P3203" i="1"/>
  <c r="Q3203" i="1"/>
  <c r="R3203" i="1"/>
  <c r="P3204" i="1"/>
  <c r="Q3204" i="1"/>
  <c r="R3204" i="1" s="1"/>
  <c r="P3205" i="1"/>
  <c r="Q3205" i="1"/>
  <c r="R3205" i="1" s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 s="1"/>
  <c r="P3212" i="1"/>
  <c r="Q3212" i="1"/>
  <c r="R3212" i="1" s="1"/>
  <c r="P3213" i="1"/>
  <c r="Q3213" i="1"/>
  <c r="R3213" i="1" s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 s="1"/>
  <c r="P3218" i="1"/>
  <c r="Q3218" i="1"/>
  <c r="R3218" i="1"/>
  <c r="P3219" i="1"/>
  <c r="Q3219" i="1"/>
  <c r="R3219" i="1" s="1"/>
  <c r="P3220" i="1"/>
  <c r="Q3220" i="1"/>
  <c r="R3220" i="1"/>
  <c r="P3221" i="1"/>
  <c r="Q3221" i="1"/>
  <c r="R3221" i="1" s="1"/>
  <c r="P3222" i="1"/>
  <c r="Q3222" i="1"/>
  <c r="R3222" i="1" s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 s="1"/>
  <c r="P3229" i="1"/>
  <c r="Q3229" i="1"/>
  <c r="R3229" i="1" s="1"/>
  <c r="P3230" i="1"/>
  <c r="Q3230" i="1"/>
  <c r="R3230" i="1"/>
  <c r="P3231" i="1"/>
  <c r="Q3231" i="1"/>
  <c r="R3231" i="1" s="1"/>
  <c r="P3232" i="1"/>
  <c r="Q3232" i="1"/>
  <c r="R3232" i="1"/>
  <c r="P3233" i="1"/>
  <c r="Q3233" i="1"/>
  <c r="R3233" i="1" s="1"/>
  <c r="P3234" i="1"/>
  <c r="Q3234" i="1"/>
  <c r="R3234" i="1"/>
  <c r="P3235" i="1"/>
  <c r="Q3235" i="1"/>
  <c r="R3235" i="1" s="1"/>
  <c r="P3236" i="1"/>
  <c r="Q3236" i="1"/>
  <c r="R3236" i="1"/>
  <c r="P3237" i="1"/>
  <c r="Q3237" i="1"/>
  <c r="R3237" i="1" s="1"/>
  <c r="P3238" i="1"/>
  <c r="Q3238" i="1"/>
  <c r="R3238" i="1" s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 s="1"/>
  <c r="P3243" i="1"/>
  <c r="Q3243" i="1"/>
  <c r="R3243" i="1"/>
  <c r="P3244" i="1"/>
  <c r="Q3244" i="1"/>
  <c r="R3244" i="1" s="1"/>
  <c r="P3245" i="1"/>
  <c r="Q3245" i="1"/>
  <c r="R3245" i="1" s="1"/>
  <c r="P3246" i="1"/>
  <c r="Q3246" i="1"/>
  <c r="R3246" i="1"/>
  <c r="P3247" i="1"/>
  <c r="Q3247" i="1"/>
  <c r="R3247" i="1" s="1"/>
  <c r="P3248" i="1"/>
  <c r="Q3248" i="1"/>
  <c r="R3248" i="1"/>
  <c r="P3249" i="1"/>
  <c r="Q3249" i="1"/>
  <c r="R3249" i="1" s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 s="1"/>
  <c r="P3254" i="1"/>
  <c r="Q3254" i="1"/>
  <c r="R3254" i="1"/>
  <c r="P3255" i="1"/>
  <c r="Q3255" i="1"/>
  <c r="R3255" i="1"/>
  <c r="P3256" i="1"/>
  <c r="Q3256" i="1"/>
  <c r="R3256" i="1" s="1"/>
  <c r="P3257" i="1"/>
  <c r="Q3257" i="1"/>
  <c r="R3257" i="1"/>
  <c r="P3258" i="1"/>
  <c r="Q3258" i="1"/>
  <c r="R3258" i="1" s="1"/>
  <c r="P3259" i="1"/>
  <c r="Q3259" i="1"/>
  <c r="R3259" i="1"/>
  <c r="P3260" i="1"/>
  <c r="Q3260" i="1"/>
  <c r="R3260" i="1" s="1"/>
  <c r="P3261" i="1"/>
  <c r="Q3261" i="1"/>
  <c r="R3261" i="1"/>
  <c r="P3262" i="1"/>
  <c r="Q3262" i="1"/>
  <c r="R3262" i="1" s="1"/>
  <c r="P3263" i="1"/>
  <c r="Q3263" i="1"/>
  <c r="R3263" i="1"/>
  <c r="P3264" i="1"/>
  <c r="Q3264" i="1"/>
  <c r="R3264" i="1" s="1"/>
  <c r="P3265" i="1"/>
  <c r="Q3265" i="1"/>
  <c r="R3265" i="1"/>
  <c r="P3266" i="1"/>
  <c r="Q3266" i="1"/>
  <c r="R3266" i="1" s="1"/>
  <c r="P3267" i="1"/>
  <c r="Q3267" i="1"/>
  <c r="R3267" i="1"/>
  <c r="P3268" i="1"/>
  <c r="Q3268" i="1"/>
  <c r="R3268" i="1" s="1"/>
  <c r="P3269" i="1"/>
  <c r="Q3269" i="1"/>
  <c r="R3269" i="1"/>
  <c r="P3270" i="1"/>
  <c r="Q3270" i="1"/>
  <c r="R3270" i="1" s="1"/>
  <c r="P3271" i="1"/>
  <c r="Q3271" i="1"/>
  <c r="R3271" i="1"/>
  <c r="P3272" i="1"/>
  <c r="Q3272" i="1"/>
  <c r="R3272" i="1" s="1"/>
  <c r="P3273" i="1"/>
  <c r="Q3273" i="1"/>
  <c r="R3273" i="1"/>
  <c r="P3274" i="1"/>
  <c r="Q3274" i="1"/>
  <c r="R3274" i="1" s="1"/>
  <c r="P3275" i="1"/>
  <c r="Q3275" i="1"/>
  <c r="R3275" i="1"/>
  <c r="P3276" i="1"/>
  <c r="Q3276" i="1"/>
  <c r="R3276" i="1" s="1"/>
  <c r="P3277" i="1"/>
  <c r="Q3277" i="1"/>
  <c r="R3277" i="1"/>
  <c r="P3278" i="1"/>
  <c r="Q3278" i="1"/>
  <c r="R3278" i="1" s="1"/>
  <c r="P3279" i="1"/>
  <c r="Q3279" i="1"/>
  <c r="R3279" i="1"/>
  <c r="P3280" i="1"/>
  <c r="Q3280" i="1"/>
  <c r="R3280" i="1" s="1"/>
  <c r="P3281" i="1"/>
  <c r="Q3281" i="1"/>
  <c r="R3281" i="1"/>
  <c r="P3282" i="1"/>
  <c r="Q3282" i="1"/>
  <c r="R3282" i="1" s="1"/>
  <c r="P3283" i="1"/>
  <c r="Q3283" i="1"/>
  <c r="R3283" i="1"/>
  <c r="P3284" i="1"/>
  <c r="Q3284" i="1"/>
  <c r="R3284" i="1" s="1"/>
  <c r="P3285" i="1"/>
  <c r="Q3285" i="1"/>
  <c r="R3285" i="1"/>
  <c r="P3286" i="1"/>
  <c r="Q3286" i="1"/>
  <c r="R3286" i="1" s="1"/>
  <c r="P3287" i="1"/>
  <c r="Q3287" i="1"/>
  <c r="R3287" i="1"/>
  <c r="P3288" i="1"/>
  <c r="Q3288" i="1"/>
  <c r="R3288" i="1" s="1"/>
  <c r="P3289" i="1"/>
  <c r="Q3289" i="1"/>
  <c r="R3289" i="1"/>
  <c r="P3290" i="1"/>
  <c r="Q3290" i="1"/>
  <c r="R3290" i="1" s="1"/>
  <c r="P3291" i="1"/>
  <c r="Q3291" i="1"/>
  <c r="R3291" i="1"/>
  <c r="P3292" i="1"/>
  <c r="Q3292" i="1"/>
  <c r="R3292" i="1" s="1"/>
  <c r="P3293" i="1"/>
  <c r="Q3293" i="1"/>
  <c r="R3293" i="1"/>
  <c r="P3294" i="1"/>
  <c r="Q3294" i="1"/>
  <c r="R3294" i="1" s="1"/>
  <c r="P3295" i="1"/>
  <c r="Q3295" i="1"/>
  <c r="R3295" i="1"/>
  <c r="P3296" i="1"/>
  <c r="Q3296" i="1"/>
  <c r="R3296" i="1" s="1"/>
  <c r="P3297" i="1"/>
  <c r="Q3297" i="1"/>
  <c r="R3297" i="1"/>
  <c r="P3298" i="1"/>
  <c r="Q3298" i="1"/>
  <c r="R3298" i="1" s="1"/>
  <c r="P3299" i="1"/>
  <c r="Q3299" i="1"/>
  <c r="R3299" i="1"/>
  <c r="P3300" i="1"/>
  <c r="Q3300" i="1"/>
  <c r="R3300" i="1" s="1"/>
  <c r="P3301" i="1"/>
  <c r="Q3301" i="1"/>
  <c r="R3301" i="1"/>
  <c r="P3302" i="1"/>
  <c r="Q3302" i="1"/>
  <c r="R3302" i="1" s="1"/>
  <c r="P3303" i="1"/>
  <c r="Q3303" i="1"/>
  <c r="R3303" i="1"/>
  <c r="P3304" i="1"/>
  <c r="Q3304" i="1"/>
  <c r="R3304" i="1" s="1"/>
  <c r="P3305" i="1"/>
  <c r="Q3305" i="1"/>
  <c r="R3305" i="1"/>
  <c r="P3306" i="1"/>
  <c r="Q3306" i="1"/>
  <c r="R3306" i="1" s="1"/>
  <c r="P3307" i="1"/>
  <c r="Q3307" i="1"/>
  <c r="R3307" i="1"/>
  <c r="P3308" i="1"/>
  <c r="Q3308" i="1"/>
  <c r="R3308" i="1" s="1"/>
  <c r="P3309" i="1"/>
  <c r="Q3309" i="1"/>
  <c r="R3309" i="1"/>
  <c r="P3310" i="1"/>
  <c r="Q3310" i="1"/>
  <c r="R3310" i="1" s="1"/>
  <c r="P3311" i="1"/>
  <c r="Q3311" i="1"/>
  <c r="R3311" i="1"/>
  <c r="P3312" i="1"/>
  <c r="Q3312" i="1"/>
  <c r="R3312" i="1" s="1"/>
  <c r="P3313" i="1"/>
  <c r="Q3313" i="1"/>
  <c r="R3313" i="1"/>
  <c r="P3314" i="1"/>
  <c r="Q3314" i="1"/>
  <c r="R3314" i="1" s="1"/>
  <c r="P3315" i="1"/>
  <c r="Q3315" i="1"/>
  <c r="R3315" i="1"/>
  <c r="P3316" i="1"/>
  <c r="Q3316" i="1"/>
  <c r="R3316" i="1" s="1"/>
  <c r="P3317" i="1"/>
  <c r="Q3317" i="1"/>
  <c r="R3317" i="1"/>
  <c r="P3318" i="1"/>
  <c r="Q3318" i="1"/>
  <c r="R3318" i="1" s="1"/>
  <c r="P3319" i="1"/>
  <c r="Q3319" i="1"/>
  <c r="R3319" i="1"/>
  <c r="P3320" i="1"/>
  <c r="Q3320" i="1"/>
  <c r="R3320" i="1" s="1"/>
  <c r="P3321" i="1"/>
  <c r="Q3321" i="1"/>
  <c r="R3321" i="1"/>
  <c r="P3322" i="1"/>
  <c r="Q3322" i="1"/>
  <c r="R3322" i="1" s="1"/>
  <c r="P3323" i="1"/>
  <c r="Q3323" i="1"/>
  <c r="R3323" i="1"/>
  <c r="P3324" i="1"/>
  <c r="Q3324" i="1"/>
  <c r="R3324" i="1" s="1"/>
  <c r="P3325" i="1"/>
  <c r="Q3325" i="1"/>
  <c r="R3325" i="1"/>
  <c r="P3326" i="1"/>
  <c r="Q3326" i="1"/>
  <c r="R3326" i="1" s="1"/>
  <c r="P3327" i="1"/>
  <c r="Q3327" i="1"/>
  <c r="R3327" i="1"/>
  <c r="P3328" i="1"/>
  <c r="Q3328" i="1"/>
  <c r="R3328" i="1" s="1"/>
  <c r="P3329" i="1"/>
  <c r="Q3329" i="1"/>
  <c r="R3329" i="1"/>
  <c r="P3330" i="1"/>
  <c r="Q3330" i="1"/>
  <c r="R3330" i="1" s="1"/>
  <c r="P3331" i="1"/>
  <c r="Q3331" i="1"/>
  <c r="R3331" i="1"/>
  <c r="P3332" i="1"/>
  <c r="Q3332" i="1"/>
  <c r="R3332" i="1" s="1"/>
  <c r="P3333" i="1"/>
  <c r="Q3333" i="1"/>
  <c r="R3333" i="1"/>
  <c r="P3334" i="1"/>
  <c r="Q3334" i="1"/>
  <c r="R3334" i="1" s="1"/>
  <c r="P3335" i="1"/>
  <c r="Q3335" i="1"/>
  <c r="R3335" i="1"/>
  <c r="P3336" i="1"/>
  <c r="Q3336" i="1"/>
  <c r="R3336" i="1" s="1"/>
  <c r="P3337" i="1"/>
  <c r="Q3337" i="1"/>
  <c r="R3337" i="1"/>
  <c r="P3338" i="1"/>
  <c r="Q3338" i="1"/>
  <c r="R3338" i="1" s="1"/>
  <c r="P3339" i="1"/>
  <c r="Q3339" i="1"/>
  <c r="R3339" i="1"/>
  <c r="P3340" i="1"/>
  <c r="Q3340" i="1"/>
  <c r="R3340" i="1" s="1"/>
  <c r="P3341" i="1"/>
  <c r="Q3341" i="1"/>
  <c r="R3341" i="1"/>
  <c r="P3342" i="1"/>
  <c r="Q3342" i="1"/>
  <c r="R3342" i="1" s="1"/>
  <c r="P3343" i="1"/>
  <c r="Q3343" i="1"/>
  <c r="R3343" i="1"/>
  <c r="P3344" i="1"/>
  <c r="Q3344" i="1"/>
  <c r="R3344" i="1" s="1"/>
  <c r="P3345" i="1"/>
  <c r="Q3345" i="1"/>
  <c r="R3345" i="1"/>
  <c r="P3346" i="1"/>
  <c r="Q3346" i="1"/>
  <c r="R3346" i="1" s="1"/>
  <c r="P3347" i="1"/>
  <c r="Q3347" i="1"/>
  <c r="R3347" i="1"/>
  <c r="P3348" i="1"/>
  <c r="Q3348" i="1"/>
  <c r="R3348" i="1" s="1"/>
  <c r="P3349" i="1"/>
  <c r="Q3349" i="1"/>
  <c r="R3349" i="1"/>
  <c r="P3350" i="1"/>
  <c r="Q3350" i="1"/>
  <c r="R3350" i="1" s="1"/>
  <c r="P3351" i="1"/>
  <c r="Q3351" i="1"/>
  <c r="R3351" i="1"/>
  <c r="P3352" i="1"/>
  <c r="Q3352" i="1"/>
  <c r="R3352" i="1" s="1"/>
  <c r="P3353" i="1"/>
  <c r="Q3353" i="1"/>
  <c r="R3353" i="1"/>
  <c r="P3354" i="1"/>
  <c r="Q3354" i="1"/>
  <c r="R3354" i="1" s="1"/>
  <c r="P3355" i="1"/>
  <c r="Q3355" i="1"/>
  <c r="R3355" i="1"/>
  <c r="P3356" i="1"/>
  <c r="Q3356" i="1"/>
  <c r="R3356" i="1" s="1"/>
  <c r="P3357" i="1"/>
  <c r="Q3357" i="1"/>
  <c r="R3357" i="1"/>
  <c r="P3358" i="1"/>
  <c r="Q3358" i="1"/>
  <c r="R3358" i="1" s="1"/>
  <c r="P3359" i="1"/>
  <c r="Q3359" i="1"/>
  <c r="R3359" i="1"/>
  <c r="P3360" i="1"/>
  <c r="Q3360" i="1"/>
  <c r="R3360" i="1" s="1"/>
  <c r="P3361" i="1"/>
  <c r="Q3361" i="1"/>
  <c r="R3361" i="1"/>
  <c r="P3362" i="1"/>
  <c r="Q3362" i="1"/>
  <c r="R3362" i="1" s="1"/>
  <c r="P3363" i="1"/>
  <c r="Q3363" i="1"/>
  <c r="R3363" i="1"/>
  <c r="P3364" i="1"/>
  <c r="Q3364" i="1"/>
  <c r="R3364" i="1" s="1"/>
  <c r="P3365" i="1"/>
  <c r="Q3365" i="1"/>
  <c r="R3365" i="1"/>
  <c r="P3366" i="1"/>
  <c r="Q3366" i="1"/>
  <c r="R3366" i="1" s="1"/>
  <c r="P3367" i="1"/>
  <c r="Q3367" i="1"/>
  <c r="R3367" i="1"/>
  <c r="P3368" i="1"/>
  <c r="Q3368" i="1"/>
  <c r="R3368" i="1" s="1"/>
  <c r="P3369" i="1"/>
  <c r="Q3369" i="1"/>
  <c r="R3369" i="1"/>
  <c r="P3370" i="1"/>
  <c r="Q3370" i="1"/>
  <c r="R3370" i="1" s="1"/>
  <c r="P3371" i="1"/>
  <c r="Q3371" i="1"/>
  <c r="R3371" i="1"/>
  <c r="P3372" i="1"/>
  <c r="Q3372" i="1"/>
  <c r="R3372" i="1" s="1"/>
  <c r="P3373" i="1"/>
  <c r="Q3373" i="1"/>
  <c r="R3373" i="1"/>
  <c r="P3374" i="1"/>
  <c r="Q3374" i="1"/>
  <c r="R3374" i="1" s="1"/>
  <c r="P3375" i="1"/>
  <c r="Q3375" i="1"/>
  <c r="R3375" i="1"/>
  <c r="P3376" i="1"/>
  <c r="Q3376" i="1"/>
  <c r="R3376" i="1" s="1"/>
  <c r="P3377" i="1"/>
  <c r="Q3377" i="1"/>
  <c r="R3377" i="1"/>
  <c r="P3378" i="1"/>
  <c r="Q3378" i="1"/>
  <c r="R3378" i="1" s="1"/>
  <c r="P3379" i="1"/>
  <c r="Q3379" i="1"/>
  <c r="R3379" i="1"/>
  <c r="P3380" i="1"/>
  <c r="Q3380" i="1"/>
  <c r="R3380" i="1" s="1"/>
  <c r="P3381" i="1"/>
  <c r="Q3381" i="1"/>
  <c r="R3381" i="1"/>
  <c r="P3382" i="1"/>
  <c r="Q3382" i="1"/>
  <c r="R3382" i="1" s="1"/>
  <c r="P3383" i="1"/>
  <c r="Q3383" i="1"/>
  <c r="R3383" i="1"/>
  <c r="P3384" i="1"/>
  <c r="Q3384" i="1"/>
  <c r="R3384" i="1" s="1"/>
  <c r="P3385" i="1"/>
  <c r="Q3385" i="1"/>
  <c r="R3385" i="1"/>
  <c r="P3386" i="1"/>
  <c r="Q3386" i="1"/>
  <c r="R3386" i="1" s="1"/>
  <c r="P3387" i="1"/>
  <c r="Q3387" i="1"/>
  <c r="R3387" i="1"/>
  <c r="P3388" i="1"/>
  <c r="Q3388" i="1"/>
  <c r="R3388" i="1" s="1"/>
  <c r="P3389" i="1"/>
  <c r="Q3389" i="1"/>
  <c r="R3389" i="1"/>
  <c r="P3390" i="1"/>
  <c r="Q3390" i="1"/>
  <c r="R3390" i="1" s="1"/>
  <c r="P3391" i="1"/>
  <c r="Q3391" i="1"/>
  <c r="R3391" i="1"/>
  <c r="P3392" i="1"/>
  <c r="Q3392" i="1"/>
  <c r="R3392" i="1" s="1"/>
  <c r="P3393" i="1"/>
  <c r="Q3393" i="1"/>
  <c r="R3393" i="1"/>
  <c r="P3394" i="1"/>
  <c r="Q3394" i="1"/>
  <c r="R3394" i="1" s="1"/>
  <c r="P3395" i="1"/>
  <c r="Q3395" i="1"/>
  <c r="R3395" i="1"/>
  <c r="P3396" i="1"/>
  <c r="Q3396" i="1"/>
  <c r="R3396" i="1" s="1"/>
  <c r="P3397" i="1"/>
  <c r="Q3397" i="1"/>
  <c r="R3397" i="1"/>
  <c r="P3398" i="1"/>
  <c r="Q3398" i="1"/>
  <c r="R3398" i="1" s="1"/>
  <c r="P3399" i="1"/>
  <c r="Q3399" i="1"/>
  <c r="R3399" i="1"/>
  <c r="P3400" i="1"/>
  <c r="Q3400" i="1"/>
  <c r="R3400" i="1" s="1"/>
  <c r="P3401" i="1"/>
  <c r="Q3401" i="1"/>
  <c r="R3401" i="1"/>
  <c r="P3402" i="1"/>
  <c r="Q3402" i="1"/>
  <c r="R3402" i="1" s="1"/>
  <c r="P3403" i="1"/>
  <c r="Q3403" i="1"/>
  <c r="R3403" i="1"/>
  <c r="P3404" i="1"/>
  <c r="Q3404" i="1"/>
  <c r="R3404" i="1" s="1"/>
  <c r="P3405" i="1"/>
  <c r="Q3405" i="1"/>
  <c r="R3405" i="1"/>
  <c r="P3406" i="1"/>
  <c r="Q3406" i="1"/>
  <c r="R3406" i="1" s="1"/>
  <c r="P3407" i="1"/>
  <c r="Q3407" i="1"/>
  <c r="R3407" i="1"/>
  <c r="P3408" i="1"/>
  <c r="Q3408" i="1"/>
  <c r="R3408" i="1" s="1"/>
  <c r="P3409" i="1"/>
  <c r="Q3409" i="1"/>
  <c r="R3409" i="1"/>
  <c r="P3410" i="1"/>
  <c r="Q3410" i="1"/>
  <c r="R3410" i="1" s="1"/>
  <c r="P3411" i="1"/>
  <c r="Q3411" i="1"/>
  <c r="R3411" i="1"/>
  <c r="P3412" i="1"/>
  <c r="Q3412" i="1"/>
  <c r="R3412" i="1" s="1"/>
  <c r="P3413" i="1"/>
  <c r="Q3413" i="1"/>
  <c r="R3413" i="1"/>
  <c r="P3414" i="1"/>
  <c r="Q3414" i="1"/>
  <c r="R3414" i="1" s="1"/>
  <c r="P3415" i="1"/>
  <c r="Q3415" i="1"/>
  <c r="R3415" i="1"/>
  <c r="P3416" i="1"/>
  <c r="Q3416" i="1"/>
  <c r="R3416" i="1" s="1"/>
  <c r="P3417" i="1"/>
  <c r="Q3417" i="1"/>
  <c r="R3417" i="1"/>
  <c r="P3418" i="1"/>
  <c r="Q3418" i="1"/>
  <c r="R3418" i="1" s="1"/>
  <c r="P3419" i="1"/>
  <c r="Q3419" i="1"/>
  <c r="R3419" i="1"/>
  <c r="P3420" i="1"/>
  <c r="Q3420" i="1"/>
  <c r="R3420" i="1" s="1"/>
  <c r="P3421" i="1"/>
  <c r="Q3421" i="1"/>
  <c r="R3421" i="1"/>
  <c r="P3422" i="1"/>
  <c r="Q3422" i="1"/>
  <c r="R3422" i="1" s="1"/>
  <c r="P3423" i="1"/>
  <c r="Q3423" i="1"/>
  <c r="R3423" i="1"/>
  <c r="P3424" i="1"/>
  <c r="Q3424" i="1"/>
  <c r="R3424" i="1" s="1"/>
  <c r="P3425" i="1"/>
  <c r="Q3425" i="1"/>
  <c r="R3425" i="1"/>
  <c r="P3426" i="1"/>
  <c r="Q3426" i="1"/>
  <c r="R3426" i="1" s="1"/>
  <c r="P3427" i="1"/>
  <c r="Q3427" i="1"/>
  <c r="R3427" i="1"/>
  <c r="P3428" i="1"/>
  <c r="Q3428" i="1"/>
  <c r="R3428" i="1" s="1"/>
  <c r="P3429" i="1"/>
  <c r="Q3429" i="1"/>
  <c r="R3429" i="1"/>
  <c r="P3430" i="1"/>
  <c r="Q3430" i="1"/>
  <c r="R3430" i="1" s="1"/>
  <c r="P3431" i="1"/>
  <c r="Q3431" i="1"/>
  <c r="R3431" i="1"/>
  <c r="P3432" i="1"/>
  <c r="Q3432" i="1"/>
  <c r="R3432" i="1" s="1"/>
  <c r="P3433" i="1"/>
  <c r="Q3433" i="1"/>
  <c r="R3433" i="1"/>
  <c r="P3434" i="1"/>
  <c r="Q3434" i="1"/>
  <c r="R3434" i="1" s="1"/>
  <c r="P3435" i="1"/>
  <c r="Q3435" i="1"/>
  <c r="R3435" i="1"/>
  <c r="P3436" i="1"/>
  <c r="Q3436" i="1"/>
  <c r="R3436" i="1" s="1"/>
  <c r="P3437" i="1"/>
  <c r="Q3437" i="1"/>
  <c r="R3437" i="1"/>
  <c r="P3438" i="1"/>
  <c r="Q3438" i="1"/>
  <c r="R3438" i="1" s="1"/>
  <c r="P3439" i="1"/>
  <c r="Q3439" i="1"/>
  <c r="R3439" i="1"/>
  <c r="P3440" i="1"/>
  <c r="Q3440" i="1"/>
  <c r="R3440" i="1" s="1"/>
  <c r="P3441" i="1"/>
  <c r="Q3441" i="1"/>
  <c r="R3441" i="1"/>
  <c r="P3442" i="1"/>
  <c r="Q3442" i="1"/>
  <c r="R3442" i="1" s="1"/>
  <c r="P3443" i="1"/>
  <c r="Q3443" i="1"/>
  <c r="R3443" i="1"/>
  <c r="P3444" i="1"/>
  <c r="Q3444" i="1"/>
  <c r="R3444" i="1" s="1"/>
  <c r="P3445" i="1"/>
  <c r="Q3445" i="1"/>
  <c r="R3445" i="1"/>
  <c r="P3446" i="1"/>
  <c r="Q3446" i="1"/>
  <c r="R3446" i="1" s="1"/>
  <c r="P3447" i="1"/>
  <c r="Q3447" i="1"/>
  <c r="R3447" i="1"/>
  <c r="P3448" i="1"/>
  <c r="Q3448" i="1"/>
  <c r="R3448" i="1" s="1"/>
  <c r="P3449" i="1"/>
  <c r="Q3449" i="1"/>
  <c r="R3449" i="1"/>
  <c r="P3450" i="1"/>
  <c r="Q3450" i="1"/>
  <c r="R3450" i="1" s="1"/>
  <c r="P3451" i="1"/>
  <c r="Q3451" i="1"/>
  <c r="R3451" i="1"/>
  <c r="P3452" i="1"/>
  <c r="Q3452" i="1"/>
  <c r="R3452" i="1" s="1"/>
  <c r="P3453" i="1"/>
  <c r="Q3453" i="1"/>
  <c r="R3453" i="1"/>
  <c r="P3454" i="1"/>
  <c r="Q3454" i="1"/>
  <c r="R3454" i="1" s="1"/>
  <c r="P3455" i="1"/>
  <c r="Q3455" i="1"/>
  <c r="R3455" i="1"/>
  <c r="P3456" i="1"/>
  <c r="Q3456" i="1"/>
  <c r="R3456" i="1" s="1"/>
  <c r="P3457" i="1"/>
  <c r="Q3457" i="1"/>
  <c r="R3457" i="1"/>
  <c r="P3458" i="1"/>
  <c r="Q3458" i="1"/>
  <c r="R3458" i="1" s="1"/>
  <c r="P3459" i="1"/>
  <c r="Q3459" i="1"/>
  <c r="R3459" i="1"/>
  <c r="P3460" i="1"/>
  <c r="Q3460" i="1"/>
  <c r="R3460" i="1" s="1"/>
  <c r="P3461" i="1"/>
  <c r="Q3461" i="1"/>
  <c r="R3461" i="1"/>
  <c r="P3462" i="1"/>
  <c r="Q3462" i="1"/>
  <c r="R3462" i="1" s="1"/>
  <c r="P3463" i="1"/>
  <c r="Q3463" i="1"/>
  <c r="R3463" i="1"/>
  <c r="P3464" i="1"/>
  <c r="Q3464" i="1"/>
  <c r="R3464" i="1" s="1"/>
  <c r="P3465" i="1"/>
  <c r="Q3465" i="1"/>
  <c r="R3465" i="1"/>
  <c r="P3466" i="1"/>
  <c r="Q3466" i="1"/>
  <c r="R3466" i="1" s="1"/>
  <c r="P3467" i="1"/>
  <c r="Q3467" i="1"/>
  <c r="R3467" i="1"/>
  <c r="P3468" i="1"/>
  <c r="Q3468" i="1"/>
  <c r="R3468" i="1" s="1"/>
  <c r="P3469" i="1"/>
  <c r="Q3469" i="1"/>
  <c r="R3469" i="1"/>
  <c r="P3470" i="1"/>
  <c r="Q3470" i="1"/>
  <c r="R3470" i="1" s="1"/>
  <c r="P3471" i="1"/>
  <c r="Q3471" i="1"/>
  <c r="R3471" i="1"/>
  <c r="P3472" i="1"/>
  <c r="Q3472" i="1"/>
  <c r="R3472" i="1" s="1"/>
  <c r="P3473" i="1"/>
  <c r="Q3473" i="1"/>
  <c r="R3473" i="1"/>
  <c r="P3474" i="1"/>
  <c r="Q3474" i="1"/>
  <c r="R3474" i="1" s="1"/>
  <c r="P3475" i="1"/>
  <c r="Q3475" i="1"/>
  <c r="R3475" i="1"/>
  <c r="P3476" i="1"/>
  <c r="Q3476" i="1"/>
  <c r="R3476" i="1" s="1"/>
  <c r="P3477" i="1"/>
  <c r="Q3477" i="1"/>
  <c r="R3477" i="1"/>
  <c r="P3478" i="1"/>
  <c r="Q3478" i="1"/>
  <c r="R3478" i="1" s="1"/>
  <c r="P3479" i="1"/>
  <c r="Q3479" i="1"/>
  <c r="R3479" i="1"/>
  <c r="P3480" i="1"/>
  <c r="Q3480" i="1"/>
  <c r="R3480" i="1" s="1"/>
  <c r="P3481" i="1"/>
  <c r="Q3481" i="1"/>
  <c r="R3481" i="1"/>
  <c r="P3482" i="1"/>
  <c r="Q3482" i="1"/>
  <c r="R3482" i="1" s="1"/>
  <c r="P3483" i="1"/>
  <c r="Q3483" i="1"/>
  <c r="R3483" i="1"/>
  <c r="P3484" i="1"/>
  <c r="Q3484" i="1"/>
  <c r="R3484" i="1" s="1"/>
  <c r="P3485" i="1"/>
  <c r="Q3485" i="1"/>
  <c r="R3485" i="1"/>
  <c r="P3486" i="1"/>
  <c r="Q3486" i="1"/>
  <c r="R3486" i="1" s="1"/>
  <c r="P3487" i="1"/>
  <c r="Q3487" i="1"/>
  <c r="R3487" i="1"/>
  <c r="P3488" i="1"/>
  <c r="Q3488" i="1"/>
  <c r="R3488" i="1" s="1"/>
  <c r="P3489" i="1"/>
  <c r="Q3489" i="1"/>
  <c r="R3489" i="1"/>
  <c r="P3490" i="1"/>
  <c r="Q3490" i="1"/>
  <c r="R3490" i="1" s="1"/>
  <c r="P3491" i="1"/>
  <c r="Q3491" i="1"/>
  <c r="R3491" i="1"/>
  <c r="P3492" i="1"/>
  <c r="Q3492" i="1"/>
  <c r="R3492" i="1" s="1"/>
  <c r="P3493" i="1"/>
  <c r="Q3493" i="1"/>
  <c r="R3493" i="1"/>
  <c r="P3494" i="1"/>
  <c r="Q3494" i="1"/>
  <c r="R3494" i="1" s="1"/>
  <c r="P3495" i="1"/>
  <c r="Q3495" i="1"/>
  <c r="R3495" i="1"/>
  <c r="P3496" i="1"/>
  <c r="Q3496" i="1"/>
  <c r="R3496" i="1" s="1"/>
  <c r="P3497" i="1"/>
  <c r="Q3497" i="1"/>
  <c r="R3497" i="1"/>
  <c r="P3498" i="1"/>
  <c r="Q3498" i="1"/>
  <c r="R3498" i="1" s="1"/>
  <c r="P3499" i="1"/>
  <c r="Q3499" i="1"/>
  <c r="R3499" i="1"/>
  <c r="P3500" i="1"/>
  <c r="Q3500" i="1"/>
  <c r="R3500" i="1" s="1"/>
  <c r="P3501" i="1"/>
  <c r="Q3501" i="1"/>
  <c r="R3501" i="1"/>
  <c r="P3502" i="1"/>
  <c r="Q3502" i="1"/>
  <c r="R3502" i="1" s="1"/>
  <c r="P3503" i="1"/>
  <c r="Q3503" i="1"/>
  <c r="R3503" i="1"/>
  <c r="P3504" i="1"/>
  <c r="Q3504" i="1"/>
  <c r="R3504" i="1" s="1"/>
  <c r="P3505" i="1"/>
  <c r="Q3505" i="1"/>
  <c r="R3505" i="1"/>
  <c r="P3506" i="1"/>
  <c r="Q3506" i="1"/>
  <c r="R3506" i="1" s="1"/>
  <c r="P3507" i="1"/>
  <c r="Q3507" i="1"/>
  <c r="R3507" i="1"/>
  <c r="P3508" i="1"/>
  <c r="Q3508" i="1"/>
  <c r="R3508" i="1" s="1"/>
  <c r="P3509" i="1"/>
  <c r="Q3509" i="1"/>
  <c r="R3509" i="1"/>
  <c r="P3510" i="1"/>
  <c r="Q3510" i="1"/>
  <c r="R3510" i="1" s="1"/>
  <c r="P3511" i="1"/>
  <c r="Q3511" i="1"/>
  <c r="R3511" i="1"/>
  <c r="P3512" i="1"/>
  <c r="Q3512" i="1"/>
  <c r="R3512" i="1" s="1"/>
  <c r="P3513" i="1"/>
  <c r="Q3513" i="1"/>
  <c r="R3513" i="1"/>
  <c r="P3514" i="1"/>
  <c r="Q3514" i="1"/>
  <c r="R3514" i="1" s="1"/>
  <c r="P3515" i="1"/>
  <c r="Q3515" i="1"/>
  <c r="R3515" i="1"/>
  <c r="P3516" i="1"/>
  <c r="Q3516" i="1"/>
  <c r="R3516" i="1" s="1"/>
  <c r="P3517" i="1"/>
  <c r="Q3517" i="1"/>
  <c r="R3517" i="1"/>
  <c r="P3518" i="1"/>
  <c r="Q3518" i="1"/>
  <c r="R3518" i="1" s="1"/>
  <c r="P3519" i="1"/>
  <c r="Q3519" i="1"/>
  <c r="R3519" i="1"/>
  <c r="P3520" i="1"/>
  <c r="Q3520" i="1"/>
  <c r="R3520" i="1" s="1"/>
  <c r="P3521" i="1"/>
  <c r="Q3521" i="1"/>
  <c r="R3521" i="1"/>
  <c r="P3522" i="1"/>
  <c r="Q3522" i="1"/>
  <c r="R3522" i="1" s="1"/>
  <c r="P3523" i="1"/>
  <c r="Q3523" i="1"/>
  <c r="R3523" i="1"/>
  <c r="P3524" i="1"/>
  <c r="Q3524" i="1"/>
  <c r="R3524" i="1" s="1"/>
  <c r="P3525" i="1"/>
  <c r="Q3525" i="1"/>
  <c r="R3525" i="1"/>
  <c r="P3526" i="1"/>
  <c r="Q3526" i="1"/>
  <c r="R3526" i="1" s="1"/>
  <c r="P3527" i="1"/>
  <c r="Q3527" i="1"/>
  <c r="R3527" i="1"/>
  <c r="P3528" i="1"/>
  <c r="Q3528" i="1"/>
  <c r="R3528" i="1" s="1"/>
  <c r="P3529" i="1"/>
  <c r="Q3529" i="1"/>
  <c r="R3529" i="1" s="1"/>
  <c r="P3530" i="1"/>
  <c r="Q3530" i="1"/>
  <c r="R3530" i="1" s="1"/>
  <c r="P3531" i="1"/>
  <c r="Q3531" i="1"/>
  <c r="R3531" i="1"/>
  <c r="P3532" i="1"/>
  <c r="Q3532" i="1"/>
  <c r="R3532" i="1" s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 s="1"/>
  <c r="P3537" i="1"/>
  <c r="Q3537" i="1"/>
  <c r="R3537" i="1"/>
  <c r="P3538" i="1"/>
  <c r="Q3538" i="1"/>
  <c r="R3538" i="1" s="1"/>
  <c r="P3539" i="1"/>
  <c r="Q3539" i="1"/>
  <c r="R3539" i="1"/>
  <c r="P3540" i="1"/>
  <c r="Q3540" i="1"/>
  <c r="R3540" i="1" s="1"/>
  <c r="P3541" i="1"/>
  <c r="Q3541" i="1"/>
  <c r="R3541" i="1"/>
  <c r="P3542" i="1"/>
  <c r="Q3542" i="1"/>
  <c r="R3542" i="1" s="1"/>
  <c r="P3543" i="1"/>
  <c r="Q3543" i="1"/>
  <c r="R3543" i="1"/>
  <c r="P3544" i="1"/>
  <c r="Q3544" i="1"/>
  <c r="R3544" i="1" s="1"/>
  <c r="P3545" i="1"/>
  <c r="Q3545" i="1"/>
  <c r="R3545" i="1" s="1"/>
  <c r="P3546" i="1"/>
  <c r="Q3546" i="1"/>
  <c r="R3546" i="1" s="1"/>
  <c r="P3547" i="1"/>
  <c r="Q3547" i="1"/>
  <c r="R3547" i="1"/>
  <c r="P3548" i="1"/>
  <c r="Q3548" i="1"/>
  <c r="R3548" i="1" s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 s="1"/>
  <c r="P3553" i="1"/>
  <c r="Q3553" i="1"/>
  <c r="R3553" i="1"/>
  <c r="P3554" i="1"/>
  <c r="Q3554" i="1"/>
  <c r="R3554" i="1" s="1"/>
  <c r="P3555" i="1"/>
  <c r="Q3555" i="1"/>
  <c r="R3555" i="1"/>
  <c r="P3556" i="1"/>
  <c r="Q3556" i="1"/>
  <c r="R3556" i="1" s="1"/>
  <c r="P3557" i="1"/>
  <c r="Q3557" i="1"/>
  <c r="R3557" i="1"/>
  <c r="P3558" i="1"/>
  <c r="Q3558" i="1"/>
  <c r="R3558" i="1" s="1"/>
  <c r="P3559" i="1"/>
  <c r="Q3559" i="1"/>
  <c r="R3559" i="1"/>
  <c r="P3560" i="1"/>
  <c r="Q3560" i="1"/>
  <c r="R3560" i="1" s="1"/>
  <c r="P3561" i="1"/>
  <c r="Q3561" i="1"/>
  <c r="R3561" i="1" s="1"/>
  <c r="P3562" i="1"/>
  <c r="Q3562" i="1"/>
  <c r="R3562" i="1" s="1"/>
  <c r="P3563" i="1"/>
  <c r="Q3563" i="1"/>
  <c r="R3563" i="1"/>
  <c r="P3564" i="1"/>
  <c r="Q3564" i="1"/>
  <c r="R3564" i="1" s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 s="1"/>
  <c r="P3569" i="1"/>
  <c r="Q3569" i="1"/>
  <c r="R3569" i="1"/>
  <c r="P3570" i="1"/>
  <c r="Q3570" i="1"/>
  <c r="R3570" i="1" s="1"/>
  <c r="P3571" i="1"/>
  <c r="Q3571" i="1"/>
  <c r="R3571" i="1"/>
  <c r="P3572" i="1"/>
  <c r="Q3572" i="1"/>
  <c r="R3572" i="1" s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 s="1"/>
  <c r="P3577" i="1"/>
  <c r="Q3577" i="1"/>
  <c r="R3577" i="1"/>
  <c r="P3578" i="1"/>
  <c r="Q3578" i="1"/>
  <c r="R3578" i="1" s="1"/>
  <c r="P3579" i="1"/>
  <c r="Q3579" i="1"/>
  <c r="R3579" i="1"/>
  <c r="P3580" i="1"/>
  <c r="Q3580" i="1"/>
  <c r="R3580" i="1" s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 s="1"/>
  <c r="P3585" i="1"/>
  <c r="Q3585" i="1"/>
  <c r="R3585" i="1"/>
  <c r="P3586" i="1"/>
  <c r="Q3586" i="1"/>
  <c r="R3586" i="1" s="1"/>
  <c r="P3587" i="1"/>
  <c r="Q3587" i="1"/>
  <c r="R3587" i="1"/>
  <c r="P3588" i="1"/>
  <c r="Q3588" i="1"/>
  <c r="R3588" i="1" s="1"/>
  <c r="P3589" i="1"/>
  <c r="Q3589" i="1"/>
  <c r="R3589" i="1"/>
  <c r="P3590" i="1"/>
  <c r="Q3590" i="1"/>
  <c r="R3590" i="1" s="1"/>
  <c r="P3591" i="1"/>
  <c r="Q3591" i="1"/>
  <c r="R3591" i="1"/>
  <c r="P3592" i="1"/>
  <c r="Q3592" i="1"/>
  <c r="R3592" i="1" s="1"/>
  <c r="P3593" i="1"/>
  <c r="Q3593" i="1"/>
  <c r="R3593" i="1" s="1"/>
  <c r="P3594" i="1"/>
  <c r="Q3594" i="1"/>
  <c r="R3594" i="1" s="1"/>
  <c r="P3595" i="1"/>
  <c r="Q3595" i="1"/>
  <c r="R3595" i="1"/>
  <c r="P3596" i="1"/>
  <c r="Q3596" i="1"/>
  <c r="R3596" i="1" s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 s="1"/>
  <c r="P3601" i="1"/>
  <c r="Q3601" i="1"/>
  <c r="R3601" i="1"/>
  <c r="P3602" i="1"/>
  <c r="Q3602" i="1"/>
  <c r="R3602" i="1" s="1"/>
  <c r="P3603" i="1"/>
  <c r="Q3603" i="1"/>
  <c r="R3603" i="1"/>
  <c r="P3604" i="1"/>
  <c r="Q3604" i="1"/>
  <c r="R3604" i="1" s="1"/>
  <c r="P3605" i="1"/>
  <c r="Q3605" i="1"/>
  <c r="R3605" i="1"/>
  <c r="P3606" i="1"/>
  <c r="Q3606" i="1"/>
  <c r="R3606" i="1" s="1"/>
  <c r="P3607" i="1"/>
  <c r="Q3607" i="1"/>
  <c r="R3607" i="1"/>
  <c r="P3608" i="1"/>
  <c r="Q3608" i="1"/>
  <c r="R3608" i="1" s="1"/>
  <c r="P3609" i="1"/>
  <c r="Q3609" i="1"/>
  <c r="R3609" i="1" s="1"/>
  <c r="P3610" i="1"/>
  <c r="Q3610" i="1"/>
  <c r="R3610" i="1" s="1"/>
  <c r="P3611" i="1"/>
  <c r="Q3611" i="1"/>
  <c r="R3611" i="1"/>
  <c r="P3612" i="1"/>
  <c r="Q3612" i="1"/>
  <c r="R3612" i="1" s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 s="1"/>
  <c r="P3617" i="1"/>
  <c r="Q3617" i="1"/>
  <c r="R3617" i="1"/>
  <c r="P3618" i="1"/>
  <c r="Q3618" i="1"/>
  <c r="R3618" i="1" s="1"/>
  <c r="P3619" i="1"/>
  <c r="Q3619" i="1"/>
  <c r="R3619" i="1"/>
  <c r="P3620" i="1"/>
  <c r="Q3620" i="1"/>
  <c r="R3620" i="1" s="1"/>
  <c r="P3621" i="1"/>
  <c r="Q3621" i="1"/>
  <c r="R3621" i="1"/>
  <c r="P3622" i="1"/>
  <c r="Q3622" i="1"/>
  <c r="R3622" i="1" s="1"/>
  <c r="P3623" i="1"/>
  <c r="Q3623" i="1"/>
  <c r="R3623" i="1"/>
  <c r="P3624" i="1"/>
  <c r="Q3624" i="1"/>
  <c r="R3624" i="1" s="1"/>
  <c r="P3625" i="1"/>
  <c r="Q3625" i="1"/>
  <c r="R3625" i="1" s="1"/>
  <c r="P3626" i="1"/>
  <c r="Q3626" i="1"/>
  <c r="R3626" i="1" s="1"/>
  <c r="P3627" i="1"/>
  <c r="Q3627" i="1"/>
  <c r="R3627" i="1"/>
  <c r="P3628" i="1"/>
  <c r="Q3628" i="1"/>
  <c r="R3628" i="1" s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 s="1"/>
  <c r="P3633" i="1"/>
  <c r="Q3633" i="1"/>
  <c r="R3633" i="1"/>
  <c r="P3634" i="1"/>
  <c r="Q3634" i="1"/>
  <c r="R3634" i="1" s="1"/>
  <c r="P3635" i="1"/>
  <c r="Q3635" i="1"/>
  <c r="R3635" i="1"/>
  <c r="P3636" i="1"/>
  <c r="Q3636" i="1"/>
  <c r="R3636" i="1" s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 s="1"/>
  <c r="P3641" i="1"/>
  <c r="Q3641" i="1"/>
  <c r="R3641" i="1"/>
  <c r="P3642" i="1"/>
  <c r="Q3642" i="1"/>
  <c r="R3642" i="1" s="1"/>
  <c r="P3643" i="1"/>
  <c r="Q3643" i="1"/>
  <c r="R3643" i="1"/>
  <c r="P3644" i="1"/>
  <c r="Q3644" i="1"/>
  <c r="R3644" i="1" s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 s="1"/>
  <c r="P3649" i="1"/>
  <c r="Q3649" i="1"/>
  <c r="R3649" i="1"/>
  <c r="P3650" i="1"/>
  <c r="Q3650" i="1"/>
  <c r="R3650" i="1" s="1"/>
  <c r="P3651" i="1"/>
  <c r="Q3651" i="1"/>
  <c r="R3651" i="1"/>
  <c r="P3652" i="1"/>
  <c r="Q3652" i="1"/>
  <c r="R3652" i="1" s="1"/>
  <c r="P3653" i="1"/>
  <c r="Q3653" i="1"/>
  <c r="R3653" i="1"/>
  <c r="P3654" i="1"/>
  <c r="Q3654" i="1"/>
  <c r="R3654" i="1" s="1"/>
  <c r="P3655" i="1"/>
  <c r="Q3655" i="1"/>
  <c r="R3655" i="1"/>
  <c r="P3656" i="1"/>
  <c r="Q3656" i="1"/>
  <c r="R3656" i="1" s="1"/>
  <c r="P3657" i="1"/>
  <c r="Q3657" i="1"/>
  <c r="R3657" i="1" s="1"/>
  <c r="P3658" i="1"/>
  <c r="Q3658" i="1"/>
  <c r="R3658" i="1" s="1"/>
  <c r="P3659" i="1"/>
  <c r="Q3659" i="1"/>
  <c r="R3659" i="1"/>
  <c r="P3660" i="1"/>
  <c r="Q3660" i="1"/>
  <c r="R3660" i="1" s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 s="1"/>
  <c r="P3665" i="1"/>
  <c r="Q3665" i="1"/>
  <c r="R3665" i="1"/>
  <c r="P3666" i="1"/>
  <c r="Q3666" i="1"/>
  <c r="R3666" i="1" s="1"/>
  <c r="P3667" i="1"/>
  <c r="Q3667" i="1"/>
  <c r="R3667" i="1"/>
  <c r="P3668" i="1"/>
  <c r="Q3668" i="1"/>
  <c r="R3668" i="1" s="1"/>
  <c r="P3669" i="1"/>
  <c r="Q3669" i="1"/>
  <c r="R3669" i="1"/>
  <c r="P3670" i="1"/>
  <c r="Q3670" i="1"/>
  <c r="R3670" i="1" s="1"/>
  <c r="P3671" i="1"/>
  <c r="Q3671" i="1"/>
  <c r="R3671" i="1"/>
  <c r="P3672" i="1"/>
  <c r="Q3672" i="1"/>
  <c r="R3672" i="1" s="1"/>
  <c r="P3673" i="1"/>
  <c r="Q3673" i="1"/>
  <c r="R3673" i="1" s="1"/>
  <c r="P3674" i="1"/>
  <c r="Q3674" i="1"/>
  <c r="R3674" i="1" s="1"/>
  <c r="P3675" i="1"/>
  <c r="Q3675" i="1"/>
  <c r="R3675" i="1"/>
  <c r="P3676" i="1"/>
  <c r="Q3676" i="1"/>
  <c r="R3676" i="1" s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 s="1"/>
  <c r="P3681" i="1"/>
  <c r="Q3681" i="1"/>
  <c r="R3681" i="1"/>
  <c r="P3682" i="1"/>
  <c r="Q3682" i="1"/>
  <c r="R3682" i="1" s="1"/>
  <c r="P3683" i="1"/>
  <c r="Q3683" i="1"/>
  <c r="R3683" i="1"/>
  <c r="P3684" i="1"/>
  <c r="Q3684" i="1"/>
  <c r="R3684" i="1" s="1"/>
  <c r="P3685" i="1"/>
  <c r="Q3685" i="1"/>
  <c r="R3685" i="1"/>
  <c r="P3686" i="1"/>
  <c r="Q3686" i="1"/>
  <c r="R3686" i="1" s="1"/>
  <c r="P3687" i="1"/>
  <c r="Q3687" i="1"/>
  <c r="R3687" i="1"/>
  <c r="P3688" i="1"/>
  <c r="Q3688" i="1"/>
  <c r="R3688" i="1" s="1"/>
  <c r="P3689" i="1"/>
  <c r="Q3689" i="1"/>
  <c r="R3689" i="1" s="1"/>
  <c r="P3690" i="1"/>
  <c r="Q3690" i="1"/>
  <c r="R3690" i="1" s="1"/>
  <c r="P3691" i="1"/>
  <c r="Q3691" i="1"/>
  <c r="R3691" i="1"/>
  <c r="P3692" i="1"/>
  <c r="Q3692" i="1"/>
  <c r="R3692" i="1" s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 s="1"/>
  <c r="P3697" i="1"/>
  <c r="Q3697" i="1"/>
  <c r="R3697" i="1"/>
  <c r="P3698" i="1"/>
  <c r="Q3698" i="1"/>
  <c r="R3698" i="1" s="1"/>
  <c r="P3699" i="1"/>
  <c r="Q3699" i="1"/>
  <c r="R3699" i="1"/>
  <c r="P3700" i="1"/>
  <c r="Q3700" i="1"/>
  <c r="R3700" i="1" s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 s="1"/>
  <c r="P3705" i="1"/>
  <c r="Q3705" i="1"/>
  <c r="R3705" i="1"/>
  <c r="P3706" i="1"/>
  <c r="Q3706" i="1"/>
  <c r="R3706" i="1" s="1"/>
  <c r="P3707" i="1"/>
  <c r="Q3707" i="1"/>
  <c r="R3707" i="1"/>
  <c r="P3708" i="1"/>
  <c r="Q3708" i="1"/>
  <c r="R3708" i="1" s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 s="1"/>
  <c r="P3713" i="1"/>
  <c r="Q3713" i="1"/>
  <c r="R3713" i="1"/>
  <c r="P3714" i="1"/>
  <c r="Q3714" i="1"/>
  <c r="R3714" i="1" s="1"/>
  <c r="P3715" i="1"/>
  <c r="Q3715" i="1"/>
  <c r="R3715" i="1"/>
  <c r="P3716" i="1"/>
  <c r="Q3716" i="1"/>
  <c r="R3716" i="1" s="1"/>
  <c r="P3717" i="1"/>
  <c r="Q3717" i="1"/>
  <c r="R3717" i="1"/>
  <c r="P3718" i="1"/>
  <c r="Q3718" i="1"/>
  <c r="R3718" i="1" s="1"/>
  <c r="P3719" i="1"/>
  <c r="Q3719" i="1"/>
  <c r="R3719" i="1"/>
  <c r="P3720" i="1"/>
  <c r="Q3720" i="1"/>
  <c r="R3720" i="1" s="1"/>
  <c r="P3721" i="1"/>
  <c r="Q3721" i="1"/>
  <c r="R3721" i="1" s="1"/>
  <c r="P3722" i="1"/>
  <c r="Q3722" i="1"/>
  <c r="R3722" i="1" s="1"/>
  <c r="P3723" i="1"/>
  <c r="Q3723" i="1"/>
  <c r="R3723" i="1"/>
  <c r="P3724" i="1"/>
  <c r="Q3724" i="1"/>
  <c r="R3724" i="1" s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 s="1"/>
  <c r="P3729" i="1"/>
  <c r="Q3729" i="1"/>
  <c r="R3729" i="1"/>
  <c r="P3730" i="1"/>
  <c r="Q3730" i="1"/>
  <c r="R3730" i="1" s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 s="1"/>
  <c r="P3737" i="1"/>
  <c r="Q3737" i="1"/>
  <c r="R3737" i="1"/>
  <c r="P3738" i="1"/>
  <c r="Q3738" i="1"/>
  <c r="R3738" i="1" s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 s="1"/>
  <c r="P3744" i="1"/>
  <c r="Q3744" i="1"/>
  <c r="R3744" i="1" s="1"/>
  <c r="P3745" i="1"/>
  <c r="Q3745" i="1"/>
  <c r="R3745" i="1"/>
  <c r="P3746" i="1"/>
  <c r="Q3746" i="1"/>
  <c r="R3746" i="1" s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 s="1"/>
  <c r="P3752" i="1"/>
  <c r="Q3752" i="1"/>
  <c r="R3752" i="1" s="1"/>
  <c r="P3753" i="1"/>
  <c r="Q3753" i="1"/>
  <c r="R3753" i="1"/>
  <c r="P3754" i="1"/>
  <c r="Q3754" i="1"/>
  <c r="R3754" i="1" s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 s="1"/>
  <c r="P3760" i="1"/>
  <c r="Q3760" i="1"/>
  <c r="R3760" i="1" s="1"/>
  <c r="P3761" i="1"/>
  <c r="Q3761" i="1"/>
  <c r="R3761" i="1"/>
  <c r="P3762" i="1"/>
  <c r="Q3762" i="1"/>
  <c r="R3762" i="1" s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 s="1"/>
  <c r="P3769" i="1"/>
  <c r="Q3769" i="1"/>
  <c r="R3769" i="1"/>
  <c r="P3770" i="1"/>
  <c r="Q3770" i="1"/>
  <c r="R3770" i="1" s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 s="1"/>
  <c r="P3776" i="1"/>
  <c r="Q3776" i="1"/>
  <c r="R3776" i="1" s="1"/>
  <c r="P3777" i="1"/>
  <c r="Q3777" i="1"/>
  <c r="R3777" i="1"/>
  <c r="P3778" i="1"/>
  <c r="Q3778" i="1"/>
  <c r="R3778" i="1" s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 s="1"/>
  <c r="P3784" i="1"/>
  <c r="Q3784" i="1"/>
  <c r="R3784" i="1" s="1"/>
  <c r="P3785" i="1"/>
  <c r="Q3785" i="1"/>
  <c r="R3785" i="1"/>
  <c r="P3786" i="1"/>
  <c r="Q3786" i="1"/>
  <c r="R3786" i="1" s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 s="1"/>
  <c r="P3792" i="1"/>
  <c r="Q3792" i="1"/>
  <c r="R3792" i="1" s="1"/>
  <c r="P3793" i="1"/>
  <c r="Q3793" i="1"/>
  <c r="R3793" i="1"/>
  <c r="P3794" i="1"/>
  <c r="Q3794" i="1"/>
  <c r="R3794" i="1" s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 s="1"/>
  <c r="P3801" i="1"/>
  <c r="Q3801" i="1"/>
  <c r="R3801" i="1"/>
  <c r="P3802" i="1"/>
  <c r="Q3802" i="1"/>
  <c r="R3802" i="1" s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 s="1"/>
  <c r="P3808" i="1"/>
  <c r="Q3808" i="1"/>
  <c r="R3808" i="1" s="1"/>
  <c r="P3809" i="1"/>
  <c r="Q3809" i="1"/>
  <c r="R3809" i="1"/>
  <c r="P3810" i="1"/>
  <c r="Q3810" i="1"/>
  <c r="R3810" i="1" s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 s="1"/>
  <c r="P3816" i="1"/>
  <c r="Q3816" i="1"/>
  <c r="R3816" i="1"/>
  <c r="P3817" i="1"/>
  <c r="Q3817" i="1"/>
  <c r="R3817" i="1" s="1"/>
  <c r="P3818" i="1"/>
  <c r="Q3818" i="1"/>
  <c r="R3818" i="1" s="1"/>
  <c r="P3819" i="1"/>
  <c r="Q3819" i="1"/>
  <c r="R3819" i="1"/>
  <c r="P3820" i="1"/>
  <c r="Q3820" i="1"/>
  <c r="R3820" i="1" s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 s="1"/>
  <c r="P3825" i="1"/>
  <c r="Q3825" i="1"/>
  <c r="R3825" i="1"/>
  <c r="P3826" i="1"/>
  <c r="Q3826" i="1"/>
  <c r="R3826" i="1" s="1"/>
  <c r="P3827" i="1"/>
  <c r="Q3827" i="1"/>
  <c r="R3827" i="1" s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 s="1"/>
  <c r="P3832" i="1"/>
  <c r="Q3832" i="1"/>
  <c r="R3832" i="1"/>
  <c r="P3833" i="1"/>
  <c r="Q3833" i="1"/>
  <c r="R3833" i="1"/>
  <c r="P3834" i="1"/>
  <c r="Q3834" i="1"/>
  <c r="R3834" i="1" s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 s="1"/>
  <c r="P3839" i="1"/>
  <c r="Q3839" i="1"/>
  <c r="R3839" i="1"/>
  <c r="P3840" i="1"/>
  <c r="Q3840" i="1"/>
  <c r="R3840" i="1" s="1"/>
  <c r="P3841" i="1"/>
  <c r="Q3841" i="1"/>
  <c r="R3841" i="1"/>
  <c r="P3842" i="1"/>
  <c r="Q3842" i="1"/>
  <c r="R3842" i="1" s="1"/>
  <c r="P3843" i="1"/>
  <c r="Q3843" i="1"/>
  <c r="R3843" i="1" s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 s="1"/>
  <c r="P3850" i="1"/>
  <c r="Q3850" i="1"/>
  <c r="R3850" i="1" s="1"/>
  <c r="P3851" i="1"/>
  <c r="Q3851" i="1"/>
  <c r="R3851" i="1"/>
  <c r="P3852" i="1"/>
  <c r="Q3852" i="1"/>
  <c r="R3852" i="1" s="1"/>
  <c r="P3853" i="1"/>
  <c r="Q3853" i="1"/>
  <c r="R3853" i="1"/>
  <c r="P3854" i="1"/>
  <c r="Q3854" i="1"/>
  <c r="R3854" i="1" s="1"/>
  <c r="P3855" i="1"/>
  <c r="Q3855" i="1"/>
  <c r="R3855" i="1"/>
  <c r="P3856" i="1"/>
  <c r="Q3856" i="1"/>
  <c r="R3856" i="1" s="1"/>
  <c r="P3857" i="1"/>
  <c r="Q3857" i="1"/>
  <c r="R3857" i="1"/>
  <c r="P3858" i="1"/>
  <c r="Q3858" i="1"/>
  <c r="R3858" i="1" s="1"/>
  <c r="P3859" i="1"/>
  <c r="Q3859" i="1"/>
  <c r="R3859" i="1" s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 s="1"/>
  <c r="P3864" i="1"/>
  <c r="Q3864" i="1"/>
  <c r="R3864" i="1"/>
  <c r="P3865" i="1"/>
  <c r="Q3865" i="1"/>
  <c r="R3865" i="1" s="1"/>
  <c r="P3866" i="1"/>
  <c r="Q3866" i="1"/>
  <c r="R3866" i="1" s="1"/>
  <c r="P3867" i="1"/>
  <c r="Q3867" i="1"/>
  <c r="R3867" i="1"/>
  <c r="P3868" i="1"/>
  <c r="Q3868" i="1"/>
  <c r="R3868" i="1" s="1"/>
  <c r="P3869" i="1"/>
  <c r="Q3869" i="1"/>
  <c r="R3869" i="1"/>
  <c r="P3870" i="1"/>
  <c r="Q3870" i="1"/>
  <c r="R3870" i="1" s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 s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 s="1"/>
  <c r="P3880" i="1"/>
  <c r="Q3880" i="1"/>
  <c r="R3880" i="1"/>
  <c r="P3881" i="1"/>
  <c r="Q3881" i="1"/>
  <c r="R3881" i="1" s="1"/>
  <c r="P3882" i="1"/>
  <c r="Q3882" i="1"/>
  <c r="R3882" i="1" s="1"/>
  <c r="P3883" i="1"/>
  <c r="Q3883" i="1"/>
  <c r="R3883" i="1"/>
  <c r="P3884" i="1"/>
  <c r="Q3884" i="1"/>
  <c r="R3884" i="1" s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 s="1"/>
  <c r="P3889" i="1"/>
  <c r="Q3889" i="1"/>
  <c r="R3889" i="1"/>
  <c r="P3890" i="1"/>
  <c r="Q3890" i="1"/>
  <c r="R3890" i="1" s="1"/>
  <c r="P3891" i="1"/>
  <c r="Q3891" i="1"/>
  <c r="R3891" i="1"/>
  <c r="P3892" i="1"/>
  <c r="Q3892" i="1"/>
  <c r="R3892" i="1" s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 s="1"/>
  <c r="P3897" i="1"/>
  <c r="Q3897" i="1"/>
  <c r="R3897" i="1"/>
  <c r="P3898" i="1"/>
  <c r="Q3898" i="1"/>
  <c r="R3898" i="1" s="1"/>
  <c r="P3899" i="1"/>
  <c r="Q3899" i="1"/>
  <c r="R3899" i="1"/>
  <c r="P3900" i="1"/>
  <c r="Q3900" i="1"/>
  <c r="R3900" i="1" s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 s="1"/>
  <c r="P3905" i="1"/>
  <c r="Q3905" i="1"/>
  <c r="R3905" i="1"/>
  <c r="P3906" i="1"/>
  <c r="Q3906" i="1"/>
  <c r="R3906" i="1" s="1"/>
  <c r="P3907" i="1"/>
  <c r="Q3907" i="1"/>
  <c r="R3907" i="1"/>
  <c r="P3908" i="1"/>
  <c r="Q3908" i="1"/>
  <c r="R3908" i="1" s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 s="1"/>
  <c r="P3913" i="1"/>
  <c r="Q3913" i="1"/>
  <c r="R3913" i="1"/>
  <c r="P3914" i="1"/>
  <c r="Q3914" i="1"/>
  <c r="R3914" i="1" s="1"/>
  <c r="P3915" i="1"/>
  <c r="Q3915" i="1"/>
  <c r="R3915" i="1"/>
  <c r="P3916" i="1"/>
  <c r="Q3916" i="1"/>
  <c r="R3916" i="1" s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 s="1"/>
  <c r="P3921" i="1"/>
  <c r="Q3921" i="1"/>
  <c r="R3921" i="1"/>
  <c r="P3922" i="1"/>
  <c r="Q3922" i="1"/>
  <c r="R3922" i="1" s="1"/>
  <c r="P3923" i="1"/>
  <c r="Q3923" i="1"/>
  <c r="R3923" i="1"/>
  <c r="P3924" i="1"/>
  <c r="Q3924" i="1"/>
  <c r="R3924" i="1" s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 s="1"/>
  <c r="P3929" i="1"/>
  <c r="Q3929" i="1"/>
  <c r="R3929" i="1"/>
  <c r="P3930" i="1"/>
  <c r="Q3930" i="1"/>
  <c r="R3930" i="1" s="1"/>
  <c r="P3931" i="1"/>
  <c r="Q3931" i="1"/>
  <c r="R3931" i="1"/>
  <c r="P3932" i="1"/>
  <c r="Q3932" i="1"/>
  <c r="R3932" i="1" s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 s="1"/>
  <c r="P3937" i="1"/>
  <c r="Q3937" i="1"/>
  <c r="R3937" i="1"/>
  <c r="P3938" i="1"/>
  <c r="Q3938" i="1"/>
  <c r="R3938" i="1" s="1"/>
  <c r="P3939" i="1"/>
  <c r="Q3939" i="1"/>
  <c r="R3939" i="1"/>
  <c r="P3940" i="1"/>
  <c r="Q3940" i="1"/>
  <c r="R3940" i="1" s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 s="1"/>
  <c r="P3945" i="1"/>
  <c r="Q3945" i="1"/>
  <c r="R3945" i="1"/>
  <c r="P3946" i="1"/>
  <c r="Q3946" i="1"/>
  <c r="R3946" i="1" s="1"/>
  <c r="P3947" i="1"/>
  <c r="Q3947" i="1"/>
  <c r="R3947" i="1"/>
  <c r="P3948" i="1"/>
  <c r="Q3948" i="1"/>
  <c r="R3948" i="1" s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 s="1"/>
  <c r="P3953" i="1"/>
  <c r="Q3953" i="1"/>
  <c r="R3953" i="1"/>
  <c r="P3954" i="1"/>
  <c r="Q3954" i="1"/>
  <c r="R3954" i="1" s="1"/>
  <c r="P3955" i="1"/>
  <c r="Q3955" i="1"/>
  <c r="R3955" i="1"/>
  <c r="P3956" i="1"/>
  <c r="Q3956" i="1"/>
  <c r="R3956" i="1" s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 s="1"/>
  <c r="P3961" i="1"/>
  <c r="Q3961" i="1"/>
  <c r="R3961" i="1"/>
  <c r="P3962" i="1"/>
  <c r="Q3962" i="1"/>
  <c r="R3962" i="1" s="1"/>
  <c r="P3963" i="1"/>
  <c r="Q3963" i="1"/>
  <c r="R3963" i="1"/>
  <c r="P3964" i="1"/>
  <c r="Q3964" i="1"/>
  <c r="R3964" i="1" s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 s="1"/>
  <c r="P3969" i="1"/>
  <c r="Q3969" i="1"/>
  <c r="R3969" i="1"/>
  <c r="P3970" i="1"/>
  <c r="Q3970" i="1"/>
  <c r="R3970" i="1" s="1"/>
  <c r="P3971" i="1"/>
  <c r="Q3971" i="1"/>
  <c r="R3971" i="1"/>
  <c r="P3972" i="1"/>
  <c r="Q3972" i="1"/>
  <c r="R3972" i="1" s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 s="1"/>
  <c r="P3977" i="1"/>
  <c r="Q3977" i="1"/>
  <c r="R3977" i="1"/>
  <c r="P3978" i="1"/>
  <c r="Q3978" i="1"/>
  <c r="R3978" i="1" s="1"/>
  <c r="P3979" i="1"/>
  <c r="Q3979" i="1"/>
  <c r="R3979" i="1"/>
  <c r="P3980" i="1"/>
  <c r="Q3980" i="1"/>
  <c r="R3980" i="1" s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 s="1"/>
  <c r="P3985" i="1"/>
  <c r="Q3985" i="1"/>
  <c r="R3985" i="1"/>
  <c r="P3986" i="1"/>
  <c r="Q3986" i="1"/>
  <c r="R3986" i="1" s="1"/>
  <c r="P3987" i="1"/>
  <c r="Q3987" i="1"/>
  <c r="R3987" i="1"/>
  <c r="P3988" i="1"/>
  <c r="Q3988" i="1"/>
  <c r="R3988" i="1" s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 s="1"/>
  <c r="P3993" i="1"/>
  <c r="Q3993" i="1"/>
  <c r="R3993" i="1"/>
  <c r="P3994" i="1"/>
  <c r="Q3994" i="1"/>
  <c r="R3994" i="1" s="1"/>
  <c r="P3995" i="1"/>
  <c r="Q3995" i="1"/>
  <c r="R3995" i="1"/>
  <c r="P3996" i="1"/>
  <c r="Q3996" i="1"/>
  <c r="R3996" i="1" s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 s="1"/>
  <c r="P4001" i="1"/>
  <c r="Q4001" i="1"/>
  <c r="R4001" i="1"/>
  <c r="P4002" i="1"/>
  <c r="Q4002" i="1"/>
  <c r="R4002" i="1" s="1"/>
  <c r="P4003" i="1"/>
  <c r="Q4003" i="1"/>
  <c r="R4003" i="1"/>
  <c r="P4004" i="1"/>
  <c r="Q4004" i="1"/>
  <c r="R4004" i="1" s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 s="1"/>
  <c r="P4009" i="1"/>
  <c r="Q4009" i="1"/>
  <c r="R4009" i="1"/>
  <c r="P4010" i="1"/>
  <c r="Q4010" i="1"/>
  <c r="R4010" i="1" s="1"/>
  <c r="P4011" i="1"/>
  <c r="Q4011" i="1"/>
  <c r="R4011" i="1"/>
  <c r="P4012" i="1"/>
  <c r="Q4012" i="1"/>
  <c r="R4012" i="1" s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 s="1"/>
  <c r="P4017" i="1"/>
  <c r="Q4017" i="1"/>
  <c r="R4017" i="1"/>
  <c r="P4018" i="1"/>
  <c r="Q4018" i="1"/>
  <c r="R4018" i="1" s="1"/>
  <c r="P4019" i="1"/>
  <c r="Q4019" i="1"/>
  <c r="R4019" i="1"/>
  <c r="P4020" i="1"/>
  <c r="Q4020" i="1"/>
  <c r="R4020" i="1" s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 s="1"/>
  <c r="P4025" i="1"/>
  <c r="Q4025" i="1"/>
  <c r="R4025" i="1"/>
  <c r="P4026" i="1"/>
  <c r="Q4026" i="1"/>
  <c r="R4026" i="1" s="1"/>
  <c r="P4027" i="1"/>
  <c r="Q4027" i="1"/>
  <c r="R4027" i="1"/>
  <c r="P4028" i="1"/>
  <c r="Q4028" i="1"/>
  <c r="R4028" i="1" s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 s="1"/>
  <c r="P4033" i="1"/>
  <c r="Q4033" i="1"/>
  <c r="R4033" i="1"/>
  <c r="P4034" i="1"/>
  <c r="Q4034" i="1"/>
  <c r="R4034" i="1" s="1"/>
  <c r="P4035" i="1"/>
  <c r="Q4035" i="1"/>
  <c r="R4035" i="1"/>
  <c r="P4036" i="1"/>
  <c r="Q4036" i="1"/>
  <c r="R4036" i="1" s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 s="1"/>
  <c r="P4041" i="1"/>
  <c r="Q4041" i="1"/>
  <c r="R4041" i="1"/>
  <c r="P4042" i="1"/>
  <c r="Q4042" i="1"/>
  <c r="R4042" i="1" s="1"/>
  <c r="P4043" i="1"/>
  <c r="Q4043" i="1"/>
  <c r="R4043" i="1"/>
  <c r="P4044" i="1"/>
  <c r="Q4044" i="1"/>
  <c r="R4044" i="1" s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 s="1"/>
  <c r="P4049" i="1"/>
  <c r="Q4049" i="1"/>
  <c r="R4049" i="1"/>
  <c r="P4050" i="1"/>
  <c r="Q4050" i="1"/>
  <c r="R4050" i="1" s="1"/>
  <c r="P4051" i="1"/>
  <c r="Q4051" i="1"/>
  <c r="R4051" i="1"/>
  <c r="P4052" i="1"/>
  <c r="Q4052" i="1"/>
  <c r="R4052" i="1" s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 s="1"/>
  <c r="P4057" i="1"/>
  <c r="Q4057" i="1"/>
  <c r="R4057" i="1"/>
  <c r="P4058" i="1"/>
  <c r="Q4058" i="1"/>
  <c r="R4058" i="1" s="1"/>
  <c r="P4059" i="1"/>
  <c r="Q4059" i="1"/>
  <c r="R4059" i="1"/>
  <c r="P4060" i="1"/>
  <c r="Q4060" i="1"/>
  <c r="R4060" i="1" s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 s="1"/>
  <c r="P4065" i="1"/>
  <c r="Q4065" i="1"/>
  <c r="R4065" i="1"/>
  <c r="P4066" i="1"/>
  <c r="Q4066" i="1"/>
  <c r="R4066" i="1" s="1"/>
  <c r="P4067" i="1"/>
  <c r="Q4067" i="1"/>
  <c r="R4067" i="1"/>
  <c r="P4068" i="1"/>
  <c r="Q4068" i="1"/>
  <c r="R4068" i="1" s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 s="1"/>
  <c r="P4073" i="1"/>
  <c r="Q4073" i="1"/>
  <c r="R4073" i="1"/>
  <c r="P4074" i="1"/>
  <c r="Q4074" i="1"/>
  <c r="R4074" i="1" s="1"/>
  <c r="P4075" i="1"/>
  <c r="Q4075" i="1"/>
  <c r="R4075" i="1"/>
  <c r="P4076" i="1"/>
  <c r="Q4076" i="1"/>
  <c r="R4076" i="1" s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 s="1"/>
  <c r="P4081" i="1"/>
  <c r="Q4081" i="1"/>
  <c r="R4081" i="1"/>
  <c r="P4082" i="1"/>
  <c r="Q4082" i="1"/>
  <c r="R4082" i="1" s="1"/>
  <c r="P4083" i="1"/>
  <c r="Q4083" i="1"/>
  <c r="R4083" i="1"/>
  <c r="P4084" i="1"/>
  <c r="Q4084" i="1"/>
  <c r="R4084" i="1" s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 s="1"/>
  <c r="P4089" i="1"/>
  <c r="Q4089" i="1"/>
  <c r="R4089" i="1"/>
  <c r="P4090" i="1"/>
  <c r="Q4090" i="1"/>
  <c r="R4090" i="1" s="1"/>
  <c r="P4091" i="1"/>
  <c r="Q4091" i="1"/>
  <c r="R4091" i="1"/>
  <c r="P4092" i="1"/>
  <c r="Q4092" i="1"/>
  <c r="R4092" i="1" s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 s="1"/>
  <c r="P4097" i="1"/>
  <c r="Q4097" i="1"/>
  <c r="R4097" i="1"/>
  <c r="P4098" i="1"/>
  <c r="Q4098" i="1"/>
  <c r="R4098" i="1" s="1"/>
  <c r="P4099" i="1"/>
  <c r="Q4099" i="1"/>
  <c r="R4099" i="1"/>
  <c r="P4100" i="1"/>
  <c r="Q4100" i="1"/>
  <c r="R4100" i="1" s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 s="1"/>
  <c r="P4105" i="1"/>
  <c r="Q4105" i="1"/>
  <c r="R4105" i="1"/>
  <c r="P4106" i="1"/>
  <c r="Q4106" i="1"/>
  <c r="R4106" i="1" s="1"/>
  <c r="P4107" i="1"/>
  <c r="Q4107" i="1"/>
  <c r="R4107" i="1"/>
  <c r="P4108" i="1"/>
  <c r="Q4108" i="1"/>
  <c r="R4108" i="1" s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 s="1"/>
  <c r="P4113" i="1"/>
  <c r="Q4113" i="1"/>
  <c r="R4113" i="1"/>
  <c r="P4114" i="1"/>
  <c r="Q4114" i="1"/>
  <c r="R4114" i="1" s="1"/>
  <c r="P4115" i="1"/>
  <c r="Q4115" i="1"/>
  <c r="R4115" i="1"/>
  <c r="P144" i="1"/>
  <c r="Q144" i="1"/>
  <c r="R144" i="1" s="1"/>
  <c r="P145" i="1"/>
  <c r="Q145" i="1"/>
  <c r="R145" i="1" s="1"/>
  <c r="P146" i="1"/>
  <c r="Q146" i="1"/>
  <c r="R146" i="1" s="1"/>
  <c r="P147" i="1"/>
  <c r="Q147" i="1"/>
  <c r="R147" i="1"/>
  <c r="P148" i="1"/>
  <c r="Q148" i="1"/>
  <c r="R148" i="1" s="1"/>
  <c r="P149" i="1"/>
  <c r="Q149" i="1"/>
  <c r="R149" i="1"/>
  <c r="P150" i="1"/>
  <c r="Q150" i="1"/>
  <c r="R150" i="1" s="1"/>
  <c r="P151" i="1"/>
  <c r="Q151" i="1"/>
  <c r="R151" i="1"/>
  <c r="P152" i="1"/>
  <c r="Q152" i="1"/>
  <c r="R152" i="1" s="1"/>
  <c r="P153" i="1"/>
  <c r="Q153" i="1"/>
  <c r="R153" i="1" s="1"/>
  <c r="P154" i="1"/>
  <c r="Q154" i="1"/>
  <c r="R154" i="1" s="1"/>
  <c r="P155" i="1"/>
  <c r="Q155" i="1"/>
  <c r="R155" i="1"/>
  <c r="P156" i="1"/>
  <c r="Q156" i="1"/>
  <c r="R156" i="1" s="1"/>
  <c r="P157" i="1"/>
  <c r="Q157" i="1"/>
  <c r="R157" i="1"/>
  <c r="P158" i="1"/>
  <c r="Q158" i="1"/>
  <c r="R158" i="1" s="1"/>
  <c r="P159" i="1"/>
  <c r="Q159" i="1"/>
  <c r="R159" i="1"/>
  <c r="P160" i="1"/>
  <c r="Q160" i="1"/>
  <c r="R160" i="1" s="1"/>
  <c r="P161" i="1"/>
  <c r="Q161" i="1"/>
  <c r="R161" i="1" s="1"/>
  <c r="P162" i="1"/>
  <c r="Q162" i="1"/>
  <c r="R162" i="1" s="1"/>
  <c r="P163" i="1"/>
  <c r="Q163" i="1"/>
  <c r="R163" i="1"/>
  <c r="P164" i="1"/>
  <c r="Q164" i="1"/>
  <c r="R164" i="1" s="1"/>
  <c r="P165" i="1"/>
  <c r="Q165" i="1"/>
  <c r="R165" i="1"/>
  <c r="P166" i="1"/>
  <c r="Q166" i="1"/>
  <c r="R166" i="1" s="1"/>
  <c r="P167" i="1"/>
  <c r="Q167" i="1"/>
  <c r="R167" i="1"/>
  <c r="P168" i="1"/>
  <c r="Q168" i="1"/>
  <c r="R168" i="1" s="1"/>
  <c r="P169" i="1"/>
  <c r="Q169" i="1"/>
  <c r="R169" i="1" s="1"/>
  <c r="P170" i="1"/>
  <c r="Q170" i="1"/>
  <c r="R170" i="1" s="1"/>
  <c r="P171" i="1"/>
  <c r="Q171" i="1"/>
  <c r="R171" i="1"/>
  <c r="P172" i="1"/>
  <c r="Q172" i="1"/>
  <c r="R172" i="1" s="1"/>
  <c r="P173" i="1"/>
  <c r="Q173" i="1"/>
  <c r="R173" i="1"/>
  <c r="P174" i="1"/>
  <c r="Q174" i="1"/>
  <c r="R174" i="1" s="1"/>
  <c r="P175" i="1"/>
  <c r="Q175" i="1"/>
  <c r="R175" i="1"/>
  <c r="P176" i="1"/>
  <c r="Q176" i="1"/>
  <c r="R176" i="1" s="1"/>
  <c r="P177" i="1"/>
  <c r="Q177" i="1"/>
  <c r="R177" i="1" s="1"/>
  <c r="P178" i="1"/>
  <c r="Q178" i="1"/>
  <c r="R178" i="1" s="1"/>
  <c r="P179" i="1"/>
  <c r="Q179" i="1"/>
  <c r="R179" i="1"/>
  <c r="P180" i="1"/>
  <c r="Q180" i="1"/>
  <c r="R180" i="1" s="1"/>
  <c r="P181" i="1"/>
  <c r="Q181" i="1"/>
  <c r="R181" i="1"/>
  <c r="P182" i="1"/>
  <c r="Q182" i="1"/>
  <c r="R182" i="1" s="1"/>
  <c r="P183" i="1"/>
  <c r="Q183" i="1"/>
  <c r="R183" i="1"/>
  <c r="P184" i="1"/>
  <c r="Q184" i="1"/>
  <c r="R184" i="1" s="1"/>
  <c r="P185" i="1"/>
  <c r="Q185" i="1"/>
  <c r="R185" i="1" s="1"/>
  <c r="P186" i="1"/>
  <c r="Q186" i="1"/>
  <c r="R186" i="1" s="1"/>
  <c r="P187" i="1"/>
  <c r="Q187" i="1"/>
  <c r="R187" i="1"/>
  <c r="P188" i="1"/>
  <c r="Q188" i="1"/>
  <c r="R188" i="1" s="1"/>
  <c r="P189" i="1"/>
  <c r="Q189" i="1"/>
  <c r="R189" i="1"/>
  <c r="P190" i="1"/>
  <c r="Q190" i="1"/>
  <c r="R190" i="1" s="1"/>
  <c r="P191" i="1"/>
  <c r="Q191" i="1"/>
  <c r="R191" i="1"/>
  <c r="P192" i="1"/>
  <c r="Q192" i="1"/>
  <c r="R192" i="1" s="1"/>
  <c r="P193" i="1"/>
  <c r="Q193" i="1"/>
  <c r="R193" i="1" s="1"/>
  <c r="P194" i="1"/>
  <c r="Q194" i="1"/>
  <c r="R194" i="1" s="1"/>
  <c r="P195" i="1"/>
  <c r="Q195" i="1"/>
  <c r="R195" i="1"/>
  <c r="P196" i="1"/>
  <c r="Q196" i="1"/>
  <c r="R196" i="1" s="1"/>
  <c r="P197" i="1"/>
  <c r="Q197" i="1"/>
  <c r="R197" i="1"/>
  <c r="P198" i="1"/>
  <c r="Q198" i="1"/>
  <c r="R198" i="1" s="1"/>
  <c r="P199" i="1"/>
  <c r="Q199" i="1"/>
  <c r="R199" i="1"/>
  <c r="P200" i="1"/>
  <c r="Q200" i="1"/>
  <c r="R200" i="1" s="1"/>
  <c r="P201" i="1"/>
  <c r="Q201" i="1"/>
  <c r="R201" i="1" s="1"/>
  <c r="P202" i="1"/>
  <c r="Q202" i="1"/>
  <c r="R202" i="1" s="1"/>
  <c r="P203" i="1"/>
  <c r="Q203" i="1"/>
  <c r="R203" i="1"/>
  <c r="P204" i="1"/>
  <c r="Q204" i="1"/>
  <c r="R204" i="1" s="1"/>
  <c r="P205" i="1"/>
  <c r="Q205" i="1"/>
  <c r="R205" i="1"/>
  <c r="P206" i="1"/>
  <c r="Q206" i="1"/>
  <c r="R206" i="1" s="1"/>
  <c r="P207" i="1"/>
  <c r="Q207" i="1"/>
  <c r="R207" i="1"/>
  <c r="P208" i="1"/>
  <c r="Q208" i="1"/>
  <c r="R208" i="1" s="1"/>
  <c r="P209" i="1"/>
  <c r="Q209" i="1"/>
  <c r="R209" i="1" s="1"/>
  <c r="P210" i="1"/>
  <c r="Q210" i="1"/>
  <c r="R210" i="1" s="1"/>
  <c r="P211" i="1"/>
  <c r="Q211" i="1"/>
  <c r="R211" i="1"/>
  <c r="P212" i="1"/>
  <c r="Q212" i="1"/>
  <c r="R212" i="1" s="1"/>
  <c r="P213" i="1"/>
  <c r="Q213" i="1"/>
  <c r="R213" i="1"/>
  <c r="P214" i="1"/>
  <c r="Q214" i="1"/>
  <c r="R214" i="1" s="1"/>
  <c r="P215" i="1"/>
  <c r="Q215" i="1"/>
  <c r="R215" i="1"/>
  <c r="P216" i="1"/>
  <c r="Q216" i="1"/>
  <c r="R216" i="1" s="1"/>
  <c r="P217" i="1"/>
  <c r="Q217" i="1"/>
  <c r="R217" i="1" s="1"/>
  <c r="P218" i="1"/>
  <c r="Q218" i="1"/>
  <c r="R218" i="1" s="1"/>
  <c r="P219" i="1"/>
  <c r="Q219" i="1"/>
  <c r="R219" i="1"/>
  <c r="P220" i="1"/>
  <c r="Q220" i="1"/>
  <c r="R220" i="1" s="1"/>
  <c r="P221" i="1"/>
  <c r="Q221" i="1"/>
  <c r="R221" i="1"/>
  <c r="P222" i="1"/>
  <c r="Q222" i="1"/>
  <c r="R222" i="1" s="1"/>
  <c r="P223" i="1"/>
  <c r="Q223" i="1"/>
  <c r="R223" i="1"/>
  <c r="P224" i="1"/>
  <c r="Q224" i="1"/>
  <c r="R224" i="1" s="1"/>
  <c r="P225" i="1"/>
  <c r="Q225" i="1"/>
  <c r="R225" i="1" s="1"/>
  <c r="P226" i="1"/>
  <c r="Q226" i="1"/>
  <c r="R226" i="1" s="1"/>
  <c r="P227" i="1"/>
  <c r="Q227" i="1"/>
  <c r="R227" i="1"/>
  <c r="P228" i="1"/>
  <c r="Q228" i="1"/>
  <c r="R228" i="1" s="1"/>
  <c r="P229" i="1"/>
  <c r="Q229" i="1"/>
  <c r="R229" i="1"/>
  <c r="P230" i="1"/>
  <c r="Q230" i="1"/>
  <c r="R230" i="1" s="1"/>
  <c r="P231" i="1"/>
  <c r="Q231" i="1"/>
  <c r="R231" i="1"/>
  <c r="P232" i="1"/>
  <c r="Q232" i="1"/>
  <c r="R232" i="1" s="1"/>
  <c r="P233" i="1"/>
  <c r="Q233" i="1"/>
  <c r="R233" i="1" s="1"/>
  <c r="P234" i="1"/>
  <c r="Q234" i="1"/>
  <c r="R234" i="1" s="1"/>
  <c r="P235" i="1"/>
  <c r="Q235" i="1"/>
  <c r="R235" i="1"/>
  <c r="P236" i="1"/>
  <c r="Q236" i="1"/>
  <c r="R236" i="1" s="1"/>
  <c r="P237" i="1"/>
  <c r="Q237" i="1"/>
  <c r="R237" i="1"/>
  <c r="P238" i="1"/>
  <c r="Q238" i="1"/>
  <c r="R238" i="1" s="1"/>
  <c r="P239" i="1"/>
  <c r="Q239" i="1"/>
  <c r="R239" i="1"/>
  <c r="P240" i="1"/>
  <c r="Q240" i="1"/>
  <c r="R240" i="1" s="1"/>
  <c r="P241" i="1"/>
  <c r="Q241" i="1"/>
  <c r="R241" i="1" s="1"/>
  <c r="P242" i="1"/>
  <c r="Q242" i="1"/>
  <c r="R242" i="1" s="1"/>
  <c r="P243" i="1"/>
  <c r="Q243" i="1"/>
  <c r="R243" i="1"/>
  <c r="P244" i="1"/>
  <c r="Q244" i="1"/>
  <c r="R244" i="1" s="1"/>
  <c r="P245" i="1"/>
  <c r="Q245" i="1"/>
  <c r="R245" i="1"/>
  <c r="P246" i="1"/>
  <c r="Q246" i="1"/>
  <c r="R246" i="1" s="1"/>
  <c r="P247" i="1"/>
  <c r="Q247" i="1"/>
  <c r="R247" i="1"/>
  <c r="P248" i="1"/>
  <c r="Q248" i="1"/>
  <c r="R248" i="1" s="1"/>
  <c r="P249" i="1"/>
  <c r="Q249" i="1"/>
  <c r="R249" i="1" s="1"/>
  <c r="P250" i="1"/>
  <c r="Q250" i="1"/>
  <c r="R250" i="1" s="1"/>
  <c r="P251" i="1"/>
  <c r="Q251" i="1"/>
  <c r="R251" i="1"/>
  <c r="P252" i="1"/>
  <c r="Q252" i="1"/>
  <c r="R252" i="1" s="1"/>
  <c r="P253" i="1"/>
  <c r="Q253" i="1"/>
  <c r="R253" i="1"/>
  <c r="P254" i="1"/>
  <c r="Q254" i="1"/>
  <c r="R254" i="1" s="1"/>
  <c r="P255" i="1"/>
  <c r="Q255" i="1"/>
  <c r="R255" i="1"/>
  <c r="P256" i="1"/>
  <c r="Q256" i="1"/>
  <c r="R256" i="1" s="1"/>
  <c r="P257" i="1"/>
  <c r="Q257" i="1"/>
  <c r="R257" i="1" s="1"/>
  <c r="P258" i="1"/>
  <c r="Q258" i="1"/>
  <c r="R258" i="1" s="1"/>
  <c r="P259" i="1"/>
  <c r="Q259" i="1"/>
  <c r="R259" i="1"/>
  <c r="P260" i="1"/>
  <c r="Q260" i="1"/>
  <c r="R260" i="1" s="1"/>
  <c r="P261" i="1"/>
  <c r="Q261" i="1"/>
  <c r="R261" i="1"/>
  <c r="P262" i="1"/>
  <c r="Q262" i="1"/>
  <c r="R262" i="1" s="1"/>
  <c r="P263" i="1"/>
  <c r="Q263" i="1"/>
  <c r="R263" i="1"/>
  <c r="P264" i="1"/>
  <c r="Q264" i="1"/>
  <c r="R264" i="1" s="1"/>
  <c r="P265" i="1"/>
  <c r="Q265" i="1"/>
  <c r="R265" i="1" s="1"/>
  <c r="P266" i="1"/>
  <c r="Q266" i="1"/>
  <c r="R266" i="1" s="1"/>
  <c r="P267" i="1"/>
  <c r="Q267" i="1"/>
  <c r="R267" i="1"/>
  <c r="P268" i="1"/>
  <c r="Q268" i="1"/>
  <c r="R268" i="1" s="1"/>
  <c r="P269" i="1"/>
  <c r="Q269" i="1"/>
  <c r="R269" i="1"/>
  <c r="P270" i="1"/>
  <c r="Q270" i="1"/>
  <c r="R270" i="1" s="1"/>
  <c r="P271" i="1"/>
  <c r="Q271" i="1"/>
  <c r="R271" i="1"/>
  <c r="P272" i="1"/>
  <c r="Q272" i="1"/>
  <c r="R272" i="1" s="1"/>
  <c r="P273" i="1"/>
  <c r="Q273" i="1"/>
  <c r="R273" i="1" s="1"/>
  <c r="P274" i="1"/>
  <c r="Q274" i="1"/>
  <c r="R274" i="1" s="1"/>
  <c r="P275" i="1"/>
  <c r="Q275" i="1"/>
  <c r="R275" i="1"/>
  <c r="P276" i="1"/>
  <c r="Q276" i="1"/>
  <c r="R276" i="1" s="1"/>
  <c r="P277" i="1"/>
  <c r="Q277" i="1"/>
  <c r="R277" i="1"/>
  <c r="P278" i="1"/>
  <c r="Q278" i="1"/>
  <c r="R278" i="1" s="1"/>
  <c r="P279" i="1"/>
  <c r="Q279" i="1"/>
  <c r="R279" i="1"/>
  <c r="P280" i="1"/>
  <c r="Q280" i="1"/>
  <c r="R280" i="1" s="1"/>
  <c r="P281" i="1"/>
  <c r="Q281" i="1"/>
  <c r="R281" i="1" s="1"/>
  <c r="P282" i="1"/>
  <c r="Q282" i="1"/>
  <c r="R282" i="1" s="1"/>
  <c r="P283" i="1"/>
  <c r="Q283" i="1"/>
  <c r="R283" i="1"/>
  <c r="P284" i="1"/>
  <c r="Q284" i="1"/>
  <c r="R284" i="1" s="1"/>
  <c r="P285" i="1"/>
  <c r="Q285" i="1"/>
  <c r="R285" i="1"/>
  <c r="P286" i="1"/>
  <c r="Q286" i="1"/>
  <c r="R286" i="1" s="1"/>
  <c r="P287" i="1"/>
  <c r="Q287" i="1"/>
  <c r="R287" i="1"/>
  <c r="P288" i="1"/>
  <c r="Q288" i="1"/>
  <c r="R288" i="1" s="1"/>
  <c r="P289" i="1"/>
  <c r="Q289" i="1"/>
  <c r="R289" i="1" s="1"/>
  <c r="P290" i="1"/>
  <c r="Q290" i="1"/>
  <c r="R290" i="1" s="1"/>
  <c r="P291" i="1"/>
  <c r="Q291" i="1"/>
  <c r="R291" i="1"/>
  <c r="P292" i="1"/>
  <c r="Q292" i="1"/>
  <c r="R292" i="1" s="1"/>
  <c r="P293" i="1"/>
  <c r="Q293" i="1"/>
  <c r="R293" i="1"/>
  <c r="P294" i="1"/>
  <c r="Q294" i="1"/>
  <c r="R294" i="1" s="1"/>
  <c r="P295" i="1"/>
  <c r="Q295" i="1"/>
  <c r="R295" i="1"/>
  <c r="P296" i="1"/>
  <c r="Q296" i="1"/>
  <c r="R296" i="1" s="1"/>
  <c r="P297" i="1"/>
  <c r="Q297" i="1"/>
  <c r="R297" i="1" s="1"/>
  <c r="P298" i="1"/>
  <c r="Q298" i="1"/>
  <c r="R298" i="1" s="1"/>
  <c r="P299" i="1"/>
  <c r="Q299" i="1"/>
  <c r="R299" i="1"/>
  <c r="P300" i="1"/>
  <c r="Q300" i="1"/>
  <c r="R300" i="1" s="1"/>
  <c r="P301" i="1"/>
  <c r="Q301" i="1"/>
  <c r="R301" i="1"/>
  <c r="P302" i="1"/>
  <c r="Q302" i="1"/>
  <c r="R302" i="1" s="1"/>
  <c r="P303" i="1"/>
  <c r="Q303" i="1"/>
  <c r="R303" i="1"/>
  <c r="P304" i="1"/>
  <c r="Q304" i="1"/>
  <c r="R304" i="1" s="1"/>
  <c r="P305" i="1"/>
  <c r="Q305" i="1"/>
  <c r="R305" i="1" s="1"/>
  <c r="P306" i="1"/>
  <c r="Q306" i="1"/>
  <c r="R306" i="1" s="1"/>
  <c r="P307" i="1"/>
  <c r="Q307" i="1"/>
  <c r="R307" i="1"/>
  <c r="P308" i="1"/>
  <c r="Q308" i="1"/>
  <c r="R308" i="1" s="1"/>
  <c r="P309" i="1"/>
  <c r="Q309" i="1"/>
  <c r="R309" i="1"/>
  <c r="P310" i="1"/>
  <c r="Q310" i="1"/>
  <c r="R310" i="1" s="1"/>
  <c r="P311" i="1"/>
  <c r="Q311" i="1"/>
  <c r="R311" i="1"/>
  <c r="P312" i="1"/>
  <c r="Q312" i="1"/>
  <c r="R312" i="1" s="1"/>
  <c r="P313" i="1"/>
  <c r="Q313" i="1"/>
  <c r="R313" i="1" s="1"/>
  <c r="P314" i="1"/>
  <c r="Q314" i="1"/>
  <c r="R314" i="1" s="1"/>
  <c r="P315" i="1"/>
  <c r="Q315" i="1"/>
  <c r="R315" i="1"/>
  <c r="P316" i="1"/>
  <c r="Q316" i="1"/>
  <c r="R316" i="1" s="1"/>
  <c r="P317" i="1"/>
  <c r="Q317" i="1"/>
  <c r="R317" i="1"/>
  <c r="P318" i="1"/>
  <c r="Q318" i="1"/>
  <c r="R318" i="1" s="1"/>
  <c r="P319" i="1"/>
  <c r="Q319" i="1"/>
  <c r="R319" i="1"/>
  <c r="P320" i="1"/>
  <c r="Q320" i="1"/>
  <c r="R320" i="1" s="1"/>
  <c r="P321" i="1"/>
  <c r="Q321" i="1"/>
  <c r="R321" i="1" s="1"/>
  <c r="P322" i="1"/>
  <c r="Q322" i="1"/>
  <c r="R322" i="1" s="1"/>
  <c r="P323" i="1"/>
  <c r="Q323" i="1"/>
  <c r="R323" i="1"/>
  <c r="P324" i="1"/>
  <c r="Q324" i="1"/>
  <c r="R324" i="1" s="1"/>
  <c r="P325" i="1"/>
  <c r="Q325" i="1"/>
  <c r="R325" i="1"/>
  <c r="P326" i="1"/>
  <c r="Q326" i="1"/>
  <c r="R326" i="1" s="1"/>
  <c r="P327" i="1"/>
  <c r="Q327" i="1"/>
  <c r="R327" i="1"/>
  <c r="P328" i="1"/>
  <c r="Q328" i="1"/>
  <c r="R328" i="1" s="1"/>
  <c r="P329" i="1"/>
  <c r="Q329" i="1"/>
  <c r="R329" i="1" s="1"/>
  <c r="P330" i="1"/>
  <c r="Q330" i="1"/>
  <c r="R330" i="1" s="1"/>
  <c r="P331" i="1"/>
  <c r="Q331" i="1"/>
  <c r="R331" i="1"/>
  <c r="P332" i="1"/>
  <c r="Q332" i="1"/>
  <c r="R332" i="1" s="1"/>
  <c r="P333" i="1"/>
  <c r="Q333" i="1"/>
  <c r="R333" i="1"/>
  <c r="P334" i="1"/>
  <c r="Q334" i="1"/>
  <c r="R334" i="1" s="1"/>
  <c r="P335" i="1"/>
  <c r="Q335" i="1"/>
  <c r="R335" i="1"/>
  <c r="P336" i="1"/>
  <c r="Q336" i="1"/>
  <c r="R336" i="1" s="1"/>
  <c r="P337" i="1"/>
  <c r="Q337" i="1"/>
  <c r="R337" i="1" s="1"/>
  <c r="P338" i="1"/>
  <c r="Q338" i="1"/>
  <c r="R338" i="1" s="1"/>
  <c r="P339" i="1"/>
  <c r="Q339" i="1"/>
  <c r="R339" i="1"/>
  <c r="P340" i="1"/>
  <c r="Q340" i="1"/>
  <c r="R340" i="1" s="1"/>
  <c r="P341" i="1"/>
  <c r="Q341" i="1"/>
  <c r="R341" i="1"/>
  <c r="P342" i="1"/>
  <c r="Q342" i="1"/>
  <c r="R342" i="1" s="1"/>
  <c r="P343" i="1"/>
  <c r="Q343" i="1"/>
  <c r="R343" i="1"/>
  <c r="P344" i="1"/>
  <c r="Q344" i="1"/>
  <c r="R344" i="1" s="1"/>
  <c r="P345" i="1"/>
  <c r="Q345" i="1"/>
  <c r="R345" i="1" s="1"/>
  <c r="P346" i="1"/>
  <c r="Q346" i="1"/>
  <c r="R346" i="1" s="1"/>
  <c r="P347" i="1"/>
  <c r="Q347" i="1"/>
  <c r="R347" i="1"/>
  <c r="P348" i="1"/>
  <c r="Q348" i="1"/>
  <c r="R348" i="1" s="1"/>
  <c r="P349" i="1"/>
  <c r="Q349" i="1"/>
  <c r="R349" i="1"/>
  <c r="P350" i="1"/>
  <c r="Q350" i="1"/>
  <c r="R350" i="1" s="1"/>
  <c r="P351" i="1"/>
  <c r="Q351" i="1"/>
  <c r="R351" i="1"/>
  <c r="P352" i="1"/>
  <c r="Q352" i="1"/>
  <c r="R352" i="1" s="1"/>
  <c r="P353" i="1"/>
  <c r="Q353" i="1"/>
  <c r="R353" i="1" s="1"/>
  <c r="P354" i="1"/>
  <c r="Q354" i="1"/>
  <c r="R354" i="1" s="1"/>
  <c r="P355" i="1"/>
  <c r="Q355" i="1"/>
  <c r="R355" i="1"/>
  <c r="P356" i="1"/>
  <c r="Q356" i="1"/>
  <c r="R356" i="1" s="1"/>
  <c r="P357" i="1"/>
  <c r="Q357" i="1"/>
  <c r="R357" i="1"/>
  <c r="P358" i="1"/>
  <c r="Q358" i="1"/>
  <c r="R358" i="1" s="1"/>
  <c r="P359" i="1"/>
  <c r="Q359" i="1"/>
  <c r="R359" i="1"/>
  <c r="P360" i="1"/>
  <c r="Q360" i="1"/>
  <c r="R360" i="1" s="1"/>
  <c r="P361" i="1"/>
  <c r="Q361" i="1"/>
  <c r="R361" i="1" s="1"/>
  <c r="P362" i="1"/>
  <c r="Q362" i="1"/>
  <c r="R362" i="1" s="1"/>
  <c r="P363" i="1"/>
  <c r="Q363" i="1"/>
  <c r="R363" i="1"/>
  <c r="P364" i="1"/>
  <c r="Q364" i="1"/>
  <c r="R364" i="1" s="1"/>
  <c r="P365" i="1"/>
  <c r="Q365" i="1"/>
  <c r="R365" i="1"/>
  <c r="P366" i="1"/>
  <c r="Q366" i="1"/>
  <c r="R366" i="1" s="1"/>
  <c r="P367" i="1"/>
  <c r="Q367" i="1"/>
  <c r="R367" i="1"/>
  <c r="P368" i="1"/>
  <c r="Q368" i="1"/>
  <c r="R368" i="1" s="1"/>
  <c r="P369" i="1"/>
  <c r="Q369" i="1"/>
  <c r="R369" i="1" s="1"/>
  <c r="P370" i="1"/>
  <c r="Q370" i="1"/>
  <c r="R370" i="1" s="1"/>
  <c r="P371" i="1"/>
  <c r="Q371" i="1"/>
  <c r="R371" i="1"/>
  <c r="P372" i="1"/>
  <c r="Q372" i="1"/>
  <c r="R372" i="1" s="1"/>
  <c r="P373" i="1"/>
  <c r="Q373" i="1"/>
  <c r="R373" i="1"/>
  <c r="P374" i="1"/>
  <c r="Q374" i="1"/>
  <c r="R374" i="1" s="1"/>
  <c r="P375" i="1"/>
  <c r="Q375" i="1"/>
  <c r="R375" i="1"/>
  <c r="P376" i="1"/>
  <c r="Q376" i="1"/>
  <c r="R376" i="1" s="1"/>
  <c r="P377" i="1"/>
  <c r="Q377" i="1"/>
  <c r="R377" i="1" s="1"/>
  <c r="P378" i="1"/>
  <c r="Q378" i="1"/>
  <c r="R378" i="1" s="1"/>
  <c r="P379" i="1"/>
  <c r="Q379" i="1"/>
  <c r="R379" i="1"/>
  <c r="P380" i="1"/>
  <c r="Q380" i="1"/>
  <c r="R380" i="1" s="1"/>
  <c r="P381" i="1"/>
  <c r="Q381" i="1"/>
  <c r="R381" i="1"/>
  <c r="P382" i="1"/>
  <c r="Q382" i="1"/>
  <c r="R382" i="1" s="1"/>
  <c r="P383" i="1"/>
  <c r="Q383" i="1"/>
  <c r="R383" i="1"/>
  <c r="P384" i="1"/>
  <c r="Q384" i="1"/>
  <c r="R384" i="1" s="1"/>
  <c r="P385" i="1"/>
  <c r="Q385" i="1"/>
  <c r="R385" i="1" s="1"/>
  <c r="P386" i="1"/>
  <c r="Q386" i="1"/>
  <c r="R386" i="1" s="1"/>
  <c r="P387" i="1"/>
  <c r="Q387" i="1"/>
  <c r="R387" i="1"/>
  <c r="P388" i="1"/>
  <c r="Q388" i="1"/>
  <c r="R388" i="1" s="1"/>
  <c r="P389" i="1"/>
  <c r="Q389" i="1"/>
  <c r="R389" i="1"/>
  <c r="P390" i="1"/>
  <c r="Q390" i="1"/>
  <c r="R390" i="1" s="1"/>
  <c r="P391" i="1"/>
  <c r="Q391" i="1"/>
  <c r="R391" i="1"/>
  <c r="P392" i="1"/>
  <c r="Q392" i="1"/>
  <c r="R392" i="1" s="1"/>
  <c r="P393" i="1"/>
  <c r="Q393" i="1"/>
  <c r="R393" i="1" s="1"/>
  <c r="P394" i="1"/>
  <c r="Q394" i="1"/>
  <c r="R394" i="1" s="1"/>
  <c r="P395" i="1"/>
  <c r="Q395" i="1"/>
  <c r="R395" i="1"/>
  <c r="P396" i="1"/>
  <c r="Q396" i="1"/>
  <c r="R396" i="1" s="1"/>
  <c r="P397" i="1"/>
  <c r="Q397" i="1"/>
  <c r="R397" i="1"/>
  <c r="P398" i="1"/>
  <c r="Q398" i="1"/>
  <c r="R398" i="1" s="1"/>
  <c r="P399" i="1"/>
  <c r="Q399" i="1"/>
  <c r="R399" i="1"/>
  <c r="P400" i="1"/>
  <c r="Q400" i="1"/>
  <c r="R400" i="1" s="1"/>
  <c r="P401" i="1"/>
  <c r="Q401" i="1"/>
  <c r="R401" i="1" s="1"/>
  <c r="P402" i="1"/>
  <c r="Q402" i="1"/>
  <c r="R402" i="1" s="1"/>
  <c r="P403" i="1"/>
  <c r="Q403" i="1"/>
  <c r="R403" i="1"/>
  <c r="P404" i="1"/>
  <c r="Q404" i="1"/>
  <c r="R404" i="1" s="1"/>
  <c r="P405" i="1"/>
  <c r="Q405" i="1"/>
  <c r="R405" i="1"/>
  <c r="P406" i="1"/>
  <c r="Q406" i="1"/>
  <c r="R406" i="1" s="1"/>
  <c r="P407" i="1"/>
  <c r="Q407" i="1"/>
  <c r="R407" i="1"/>
  <c r="P408" i="1"/>
  <c r="Q408" i="1"/>
  <c r="R408" i="1" s="1"/>
  <c r="P409" i="1"/>
  <c r="Q409" i="1"/>
  <c r="R409" i="1" s="1"/>
  <c r="P410" i="1"/>
  <c r="Q410" i="1"/>
  <c r="R410" i="1" s="1"/>
  <c r="P411" i="1"/>
  <c r="Q411" i="1"/>
  <c r="R411" i="1"/>
  <c r="P412" i="1"/>
  <c r="Q412" i="1"/>
  <c r="R412" i="1" s="1"/>
  <c r="P413" i="1"/>
  <c r="Q413" i="1"/>
  <c r="R413" i="1"/>
  <c r="P414" i="1"/>
  <c r="Q414" i="1"/>
  <c r="R414" i="1" s="1"/>
  <c r="P415" i="1"/>
  <c r="Q415" i="1"/>
  <c r="R415" i="1"/>
  <c r="P416" i="1"/>
  <c r="Q416" i="1"/>
  <c r="R416" i="1" s="1"/>
  <c r="P417" i="1"/>
  <c r="Q417" i="1"/>
  <c r="R417" i="1" s="1"/>
  <c r="P418" i="1"/>
  <c r="Q418" i="1"/>
  <c r="R418" i="1" s="1"/>
  <c r="P419" i="1"/>
  <c r="Q419" i="1"/>
  <c r="R419" i="1"/>
  <c r="P420" i="1"/>
  <c r="Q420" i="1"/>
  <c r="R420" i="1" s="1"/>
  <c r="P421" i="1"/>
  <c r="Q421" i="1"/>
  <c r="R421" i="1"/>
  <c r="P422" i="1"/>
  <c r="Q422" i="1"/>
  <c r="R422" i="1" s="1"/>
  <c r="P423" i="1"/>
  <c r="Q423" i="1"/>
  <c r="R423" i="1"/>
  <c r="P424" i="1"/>
  <c r="Q424" i="1"/>
  <c r="R424" i="1" s="1"/>
  <c r="P425" i="1"/>
  <c r="Q425" i="1"/>
  <c r="R425" i="1" s="1"/>
  <c r="P426" i="1"/>
  <c r="Q426" i="1"/>
  <c r="R426" i="1" s="1"/>
  <c r="P427" i="1"/>
  <c r="Q427" i="1"/>
  <c r="R427" i="1"/>
  <c r="P428" i="1"/>
  <c r="Q428" i="1"/>
  <c r="R428" i="1" s="1"/>
  <c r="P429" i="1"/>
  <c r="Q429" i="1"/>
  <c r="R429" i="1"/>
  <c r="P430" i="1"/>
  <c r="Q430" i="1"/>
  <c r="R430" i="1" s="1"/>
  <c r="P431" i="1"/>
  <c r="Q431" i="1"/>
  <c r="R431" i="1"/>
  <c r="P432" i="1"/>
  <c r="Q432" i="1"/>
  <c r="R432" i="1" s="1"/>
  <c r="P433" i="1"/>
  <c r="Q433" i="1"/>
  <c r="R433" i="1" s="1"/>
  <c r="P434" i="1"/>
  <c r="Q434" i="1"/>
  <c r="R434" i="1" s="1"/>
  <c r="P435" i="1"/>
  <c r="Q435" i="1"/>
  <c r="R435" i="1"/>
  <c r="P436" i="1"/>
  <c r="Q436" i="1"/>
  <c r="R436" i="1" s="1"/>
  <c r="P437" i="1"/>
  <c r="Q437" i="1"/>
  <c r="R437" i="1"/>
  <c r="P438" i="1"/>
  <c r="Q438" i="1"/>
  <c r="R438" i="1" s="1"/>
  <c r="P439" i="1"/>
  <c r="Q439" i="1"/>
  <c r="R439" i="1"/>
  <c r="P440" i="1"/>
  <c r="Q440" i="1"/>
  <c r="R440" i="1" s="1"/>
  <c r="P441" i="1"/>
  <c r="Q441" i="1"/>
  <c r="R441" i="1" s="1"/>
  <c r="P442" i="1"/>
  <c r="Q442" i="1"/>
  <c r="R442" i="1" s="1"/>
  <c r="P443" i="1"/>
  <c r="Q443" i="1"/>
  <c r="R443" i="1"/>
  <c r="P444" i="1"/>
  <c r="Q444" i="1"/>
  <c r="R444" i="1" s="1"/>
  <c r="P445" i="1"/>
  <c r="Q445" i="1"/>
  <c r="R445" i="1"/>
  <c r="P446" i="1"/>
  <c r="Q446" i="1"/>
  <c r="R446" i="1" s="1"/>
  <c r="P447" i="1"/>
  <c r="Q447" i="1"/>
  <c r="R447" i="1"/>
  <c r="P448" i="1"/>
  <c r="Q448" i="1"/>
  <c r="R448" i="1" s="1"/>
  <c r="P449" i="1"/>
  <c r="Q449" i="1"/>
  <c r="R449" i="1" s="1"/>
  <c r="P450" i="1"/>
  <c r="Q450" i="1"/>
  <c r="R450" i="1" s="1"/>
  <c r="P451" i="1"/>
  <c r="Q451" i="1"/>
  <c r="R451" i="1"/>
  <c r="P452" i="1"/>
  <c r="Q452" i="1"/>
  <c r="R452" i="1" s="1"/>
  <c r="P453" i="1"/>
  <c r="Q453" i="1"/>
  <c r="R453" i="1"/>
  <c r="P454" i="1"/>
  <c r="Q454" i="1"/>
  <c r="R454" i="1" s="1"/>
  <c r="P455" i="1"/>
  <c r="Q455" i="1"/>
  <c r="R455" i="1"/>
  <c r="P456" i="1"/>
  <c r="Q456" i="1"/>
  <c r="R456" i="1" s="1"/>
  <c r="P457" i="1"/>
  <c r="Q457" i="1"/>
  <c r="R457" i="1" s="1"/>
  <c r="P458" i="1"/>
  <c r="Q458" i="1"/>
  <c r="R458" i="1" s="1"/>
  <c r="P459" i="1"/>
  <c r="Q459" i="1"/>
  <c r="R459" i="1"/>
  <c r="P460" i="1"/>
  <c r="Q460" i="1"/>
  <c r="R460" i="1" s="1"/>
  <c r="P461" i="1"/>
  <c r="Q461" i="1"/>
  <c r="R461" i="1"/>
  <c r="P462" i="1"/>
  <c r="Q462" i="1"/>
  <c r="R462" i="1" s="1"/>
  <c r="P463" i="1"/>
  <c r="Q463" i="1"/>
  <c r="R463" i="1"/>
  <c r="P464" i="1"/>
  <c r="Q464" i="1"/>
  <c r="R464" i="1" s="1"/>
  <c r="P465" i="1"/>
  <c r="Q465" i="1"/>
  <c r="R465" i="1" s="1"/>
  <c r="P466" i="1"/>
  <c r="Q466" i="1"/>
  <c r="R466" i="1" s="1"/>
  <c r="P467" i="1"/>
  <c r="Q467" i="1"/>
  <c r="R467" i="1"/>
  <c r="P468" i="1"/>
  <c r="Q468" i="1"/>
  <c r="R468" i="1" s="1"/>
  <c r="P469" i="1"/>
  <c r="Q469" i="1"/>
  <c r="R469" i="1"/>
  <c r="P470" i="1"/>
  <c r="Q470" i="1"/>
  <c r="R470" i="1" s="1"/>
  <c r="P471" i="1"/>
  <c r="Q471" i="1"/>
  <c r="R471" i="1"/>
  <c r="P472" i="1"/>
  <c r="Q472" i="1"/>
  <c r="R472" i="1" s="1"/>
  <c r="P473" i="1"/>
  <c r="Q473" i="1"/>
  <c r="R473" i="1" s="1"/>
  <c r="P474" i="1"/>
  <c r="Q474" i="1"/>
  <c r="R474" i="1" s="1"/>
  <c r="P475" i="1"/>
  <c r="Q475" i="1"/>
  <c r="R475" i="1"/>
  <c r="P476" i="1"/>
  <c r="Q476" i="1"/>
  <c r="R476" i="1" s="1"/>
  <c r="P477" i="1"/>
  <c r="Q477" i="1"/>
  <c r="R477" i="1"/>
  <c r="P478" i="1"/>
  <c r="Q478" i="1"/>
  <c r="R478" i="1" s="1"/>
  <c r="P479" i="1"/>
  <c r="Q479" i="1"/>
  <c r="R479" i="1"/>
  <c r="P480" i="1"/>
  <c r="Q480" i="1"/>
  <c r="R480" i="1" s="1"/>
  <c r="P481" i="1"/>
  <c r="Q481" i="1"/>
  <c r="R481" i="1" s="1"/>
  <c r="P482" i="1"/>
  <c r="Q482" i="1"/>
  <c r="R482" i="1" s="1"/>
  <c r="P483" i="1"/>
  <c r="Q483" i="1"/>
  <c r="R483" i="1"/>
  <c r="P484" i="1"/>
  <c r="Q484" i="1"/>
  <c r="R484" i="1" s="1"/>
  <c r="P485" i="1"/>
  <c r="Q485" i="1"/>
  <c r="R485" i="1"/>
  <c r="P486" i="1"/>
  <c r="Q486" i="1"/>
  <c r="R486" i="1" s="1"/>
  <c r="P487" i="1"/>
  <c r="Q487" i="1"/>
  <c r="R487" i="1"/>
  <c r="P488" i="1"/>
  <c r="Q488" i="1"/>
  <c r="R488" i="1" s="1"/>
  <c r="P489" i="1"/>
  <c r="Q489" i="1"/>
  <c r="R489" i="1" s="1"/>
  <c r="P490" i="1"/>
  <c r="Q490" i="1"/>
  <c r="R490" i="1" s="1"/>
  <c r="P491" i="1"/>
  <c r="Q491" i="1"/>
  <c r="R491" i="1"/>
  <c r="P492" i="1"/>
  <c r="Q492" i="1"/>
  <c r="R492" i="1" s="1"/>
  <c r="P493" i="1"/>
  <c r="Q493" i="1"/>
  <c r="R493" i="1"/>
  <c r="P494" i="1"/>
  <c r="Q494" i="1"/>
  <c r="R494" i="1" s="1"/>
  <c r="P495" i="1"/>
  <c r="Q495" i="1"/>
  <c r="R495" i="1"/>
  <c r="P496" i="1"/>
  <c r="Q496" i="1"/>
  <c r="R496" i="1" s="1"/>
  <c r="P497" i="1"/>
  <c r="Q497" i="1"/>
  <c r="R497" i="1" s="1"/>
  <c r="P498" i="1"/>
  <c r="Q498" i="1"/>
  <c r="R498" i="1" s="1"/>
  <c r="P499" i="1"/>
  <c r="Q499" i="1"/>
  <c r="R499" i="1"/>
  <c r="P500" i="1"/>
  <c r="Q500" i="1"/>
  <c r="R500" i="1" s="1"/>
  <c r="P501" i="1"/>
  <c r="Q501" i="1"/>
  <c r="R501" i="1"/>
  <c r="P502" i="1"/>
  <c r="Q502" i="1"/>
  <c r="R502" i="1" s="1"/>
  <c r="P503" i="1"/>
  <c r="Q503" i="1"/>
  <c r="R503" i="1"/>
  <c r="P504" i="1"/>
  <c r="Q504" i="1"/>
  <c r="R504" i="1" s="1"/>
  <c r="P505" i="1"/>
  <c r="Q505" i="1"/>
  <c r="R505" i="1" s="1"/>
  <c r="P506" i="1"/>
  <c r="Q506" i="1"/>
  <c r="R506" i="1" s="1"/>
  <c r="P507" i="1"/>
  <c r="Q507" i="1"/>
  <c r="R507" i="1"/>
  <c r="P508" i="1"/>
  <c r="Q508" i="1"/>
  <c r="R508" i="1" s="1"/>
  <c r="P509" i="1"/>
  <c r="Q509" i="1"/>
  <c r="R509" i="1"/>
  <c r="P510" i="1"/>
  <c r="Q510" i="1"/>
  <c r="R510" i="1" s="1"/>
  <c r="P511" i="1"/>
  <c r="Q511" i="1"/>
  <c r="R511" i="1"/>
  <c r="P512" i="1"/>
  <c r="Q512" i="1"/>
  <c r="R512" i="1" s="1"/>
  <c r="P513" i="1"/>
  <c r="Q513" i="1"/>
  <c r="R513" i="1" s="1"/>
  <c r="P514" i="1"/>
  <c r="Q514" i="1"/>
  <c r="R514" i="1" s="1"/>
  <c r="P515" i="1"/>
  <c r="Q515" i="1"/>
  <c r="R515" i="1"/>
  <c r="P516" i="1"/>
  <c r="Q516" i="1"/>
  <c r="R516" i="1" s="1"/>
  <c r="P517" i="1"/>
  <c r="Q517" i="1"/>
  <c r="R517" i="1"/>
  <c r="P518" i="1"/>
  <c r="Q518" i="1"/>
  <c r="R518" i="1" s="1"/>
  <c r="P519" i="1"/>
  <c r="Q519" i="1"/>
  <c r="R519" i="1"/>
  <c r="P520" i="1"/>
  <c r="Q520" i="1"/>
  <c r="R520" i="1" s="1"/>
  <c r="P521" i="1"/>
  <c r="Q521" i="1"/>
  <c r="R521" i="1" s="1"/>
  <c r="P522" i="1"/>
  <c r="Q522" i="1"/>
  <c r="R522" i="1" s="1"/>
  <c r="P523" i="1"/>
  <c r="Q523" i="1"/>
  <c r="R523" i="1"/>
  <c r="P524" i="1"/>
  <c r="Q524" i="1"/>
  <c r="R524" i="1" s="1"/>
  <c r="P525" i="1"/>
  <c r="Q525" i="1"/>
  <c r="R525" i="1"/>
  <c r="P526" i="1"/>
  <c r="Q526" i="1"/>
  <c r="R526" i="1" s="1"/>
  <c r="P527" i="1"/>
  <c r="Q527" i="1"/>
  <c r="R527" i="1"/>
  <c r="P528" i="1"/>
  <c r="Q528" i="1"/>
  <c r="R528" i="1" s="1"/>
  <c r="P529" i="1"/>
  <c r="Q529" i="1"/>
  <c r="R529" i="1" s="1"/>
  <c r="P530" i="1"/>
  <c r="Q530" i="1"/>
  <c r="R530" i="1" s="1"/>
  <c r="P531" i="1"/>
  <c r="Q531" i="1"/>
  <c r="R531" i="1"/>
  <c r="P532" i="1"/>
  <c r="Q532" i="1"/>
  <c r="R532" i="1" s="1"/>
  <c r="P533" i="1"/>
  <c r="Q533" i="1"/>
  <c r="R533" i="1"/>
  <c r="P534" i="1"/>
  <c r="Q534" i="1"/>
  <c r="R534" i="1" s="1"/>
  <c r="P535" i="1"/>
  <c r="Q535" i="1"/>
  <c r="R535" i="1"/>
  <c r="P536" i="1"/>
  <c r="Q536" i="1"/>
  <c r="R536" i="1" s="1"/>
  <c r="P537" i="1"/>
  <c r="Q537" i="1"/>
  <c r="R537" i="1" s="1"/>
  <c r="P538" i="1"/>
  <c r="Q538" i="1"/>
  <c r="R538" i="1" s="1"/>
  <c r="P539" i="1"/>
  <c r="Q539" i="1"/>
  <c r="R539" i="1"/>
  <c r="P540" i="1"/>
  <c r="Q540" i="1"/>
  <c r="R540" i="1" s="1"/>
  <c r="P541" i="1"/>
  <c r="Q541" i="1"/>
  <c r="R541" i="1"/>
  <c r="P542" i="1"/>
  <c r="Q542" i="1"/>
  <c r="R542" i="1" s="1"/>
  <c r="P543" i="1"/>
  <c r="Q543" i="1"/>
  <c r="R543" i="1"/>
  <c r="P544" i="1"/>
  <c r="Q544" i="1"/>
  <c r="R544" i="1" s="1"/>
  <c r="P545" i="1"/>
  <c r="Q545" i="1"/>
  <c r="R545" i="1" s="1"/>
  <c r="P546" i="1"/>
  <c r="Q546" i="1"/>
  <c r="R546" i="1" s="1"/>
  <c r="P3" i="1"/>
  <c r="Q3" i="1"/>
  <c r="R3" i="1" s="1"/>
  <c r="P4" i="1"/>
  <c r="Q4" i="1"/>
  <c r="R4" i="1"/>
  <c r="P5" i="1"/>
  <c r="Q5" i="1"/>
  <c r="R5" i="1" s="1"/>
  <c r="P6" i="1"/>
  <c r="Q6" i="1"/>
  <c r="R6" i="1" s="1"/>
  <c r="P7" i="1"/>
  <c r="Q7" i="1"/>
  <c r="R7" i="1" s="1"/>
  <c r="P8" i="1"/>
  <c r="Q8" i="1"/>
  <c r="R8" i="1"/>
  <c r="P9" i="1"/>
  <c r="Q9" i="1"/>
  <c r="R9" i="1"/>
  <c r="P10" i="1"/>
  <c r="Q10" i="1"/>
  <c r="R10" i="1"/>
  <c r="P11" i="1"/>
  <c r="Q11" i="1"/>
  <c r="R11" i="1" s="1"/>
  <c r="P12" i="1"/>
  <c r="Q12" i="1"/>
  <c r="R12" i="1"/>
  <c r="P13" i="1"/>
  <c r="Q13" i="1"/>
  <c r="R13" i="1" s="1"/>
  <c r="P14" i="1"/>
  <c r="Q14" i="1"/>
  <c r="R14" i="1" s="1"/>
  <c r="P15" i="1"/>
  <c r="Q15" i="1"/>
  <c r="R15" i="1" s="1"/>
  <c r="P16" i="1"/>
  <c r="Q16" i="1"/>
  <c r="R16" i="1"/>
  <c r="P17" i="1"/>
  <c r="Q17" i="1"/>
  <c r="R17" i="1"/>
  <c r="P18" i="1"/>
  <c r="Q18" i="1"/>
  <c r="R18" i="1"/>
  <c r="P19" i="1"/>
  <c r="Q19" i="1"/>
  <c r="R19" i="1" s="1"/>
  <c r="P20" i="1"/>
  <c r="Q20" i="1"/>
  <c r="R20" i="1"/>
  <c r="P21" i="1"/>
  <c r="Q21" i="1"/>
  <c r="R21" i="1" s="1"/>
  <c r="P22" i="1"/>
  <c r="Q22" i="1"/>
  <c r="R22" i="1" s="1"/>
  <c r="P23" i="1"/>
  <c r="Q23" i="1"/>
  <c r="R23" i="1" s="1"/>
  <c r="P24" i="1"/>
  <c r="Q24" i="1"/>
  <c r="R24" i="1"/>
  <c r="P25" i="1"/>
  <c r="Q25" i="1"/>
  <c r="R25" i="1"/>
  <c r="P26" i="1"/>
  <c r="Q26" i="1"/>
  <c r="R26" i="1"/>
  <c r="P27" i="1"/>
  <c r="Q27" i="1"/>
  <c r="R27" i="1" s="1"/>
  <c r="P28" i="1"/>
  <c r="Q28" i="1"/>
  <c r="R28" i="1"/>
  <c r="P29" i="1"/>
  <c r="Q29" i="1"/>
  <c r="R29" i="1" s="1"/>
  <c r="P30" i="1"/>
  <c r="Q30" i="1"/>
  <c r="R30" i="1" s="1"/>
  <c r="P31" i="1"/>
  <c r="Q31" i="1"/>
  <c r="R31" i="1" s="1"/>
  <c r="P32" i="1"/>
  <c r="Q32" i="1"/>
  <c r="R32" i="1"/>
  <c r="P33" i="1"/>
  <c r="Q33" i="1"/>
  <c r="R33" i="1"/>
  <c r="P34" i="1"/>
  <c r="Q34" i="1"/>
  <c r="R34" i="1"/>
  <c r="P35" i="1"/>
  <c r="Q35" i="1"/>
  <c r="R35" i="1" s="1"/>
  <c r="P36" i="1"/>
  <c r="Q36" i="1"/>
  <c r="R36" i="1"/>
  <c r="P37" i="1"/>
  <c r="Q37" i="1"/>
  <c r="R37" i="1" s="1"/>
  <c r="P38" i="1"/>
  <c r="Q38" i="1"/>
  <c r="R38" i="1" s="1"/>
  <c r="P39" i="1"/>
  <c r="Q39" i="1"/>
  <c r="R39" i="1" s="1"/>
  <c r="P40" i="1"/>
  <c r="Q40" i="1"/>
  <c r="R40" i="1"/>
  <c r="P41" i="1"/>
  <c r="Q41" i="1"/>
  <c r="R41" i="1"/>
  <c r="P42" i="1"/>
  <c r="Q42" i="1"/>
  <c r="R42" i="1"/>
  <c r="P43" i="1"/>
  <c r="Q43" i="1"/>
  <c r="R43" i="1" s="1"/>
  <c r="P44" i="1"/>
  <c r="Q44" i="1"/>
  <c r="R44" i="1"/>
  <c r="P45" i="1"/>
  <c r="Q45" i="1"/>
  <c r="R45" i="1" s="1"/>
  <c r="P46" i="1"/>
  <c r="Q46" i="1"/>
  <c r="R46" i="1"/>
  <c r="P47" i="1"/>
  <c r="Q47" i="1"/>
  <c r="R47" i="1" s="1"/>
  <c r="P48" i="1"/>
  <c r="Q48" i="1"/>
  <c r="R48" i="1"/>
  <c r="P49" i="1"/>
  <c r="Q49" i="1"/>
  <c r="R49" i="1"/>
  <c r="P50" i="1"/>
  <c r="Q50" i="1"/>
  <c r="R50" i="1"/>
  <c r="P51" i="1"/>
  <c r="Q51" i="1"/>
  <c r="R51" i="1" s="1"/>
  <c r="P52" i="1"/>
  <c r="Q52" i="1"/>
  <c r="R52" i="1"/>
  <c r="P53" i="1"/>
  <c r="Q53" i="1"/>
  <c r="R53" i="1" s="1"/>
  <c r="P54" i="1"/>
  <c r="Q54" i="1"/>
  <c r="R54" i="1"/>
  <c r="P55" i="1"/>
  <c r="Q55" i="1"/>
  <c r="R55" i="1" s="1"/>
  <c r="P56" i="1"/>
  <c r="Q56" i="1"/>
  <c r="R56" i="1"/>
  <c r="P57" i="1"/>
  <c r="Q57" i="1"/>
  <c r="R57" i="1"/>
  <c r="P58" i="1"/>
  <c r="Q58" i="1"/>
  <c r="R58" i="1"/>
  <c r="P59" i="1"/>
  <c r="Q59" i="1"/>
  <c r="R59" i="1" s="1"/>
  <c r="P60" i="1"/>
  <c r="Q60" i="1"/>
  <c r="R60" i="1"/>
  <c r="P61" i="1"/>
  <c r="Q61" i="1"/>
  <c r="R61" i="1" s="1"/>
  <c r="P62" i="1"/>
  <c r="Q62" i="1"/>
  <c r="R62" i="1"/>
  <c r="P63" i="1"/>
  <c r="Q63" i="1"/>
  <c r="R63" i="1" s="1"/>
  <c r="P64" i="1"/>
  <c r="Q64" i="1"/>
  <c r="R64" i="1"/>
  <c r="P65" i="1"/>
  <c r="Q65" i="1"/>
  <c r="R65" i="1"/>
  <c r="P66" i="1"/>
  <c r="Q66" i="1"/>
  <c r="R66" i="1"/>
  <c r="P67" i="1"/>
  <c r="Q67" i="1"/>
  <c r="R67" i="1" s="1"/>
  <c r="P68" i="1"/>
  <c r="Q68" i="1"/>
  <c r="R68" i="1"/>
  <c r="P69" i="1"/>
  <c r="Q69" i="1"/>
  <c r="R69" i="1" s="1"/>
  <c r="P70" i="1"/>
  <c r="Q70" i="1"/>
  <c r="R70" i="1"/>
  <c r="P71" i="1"/>
  <c r="Q71" i="1"/>
  <c r="R71" i="1" s="1"/>
  <c r="P72" i="1"/>
  <c r="Q72" i="1"/>
  <c r="R72" i="1"/>
  <c r="P73" i="1"/>
  <c r="Q73" i="1"/>
  <c r="R73" i="1"/>
  <c r="P74" i="1"/>
  <c r="Q74" i="1"/>
  <c r="R74" i="1"/>
  <c r="P75" i="1"/>
  <c r="Q75" i="1"/>
  <c r="R75" i="1" s="1"/>
  <c r="P76" i="1"/>
  <c r="Q76" i="1"/>
  <c r="R76" i="1"/>
  <c r="P77" i="1"/>
  <c r="Q77" i="1"/>
  <c r="R77" i="1" s="1"/>
  <c r="P78" i="1"/>
  <c r="Q78" i="1"/>
  <c r="R78" i="1"/>
  <c r="P79" i="1"/>
  <c r="Q79" i="1"/>
  <c r="R79" i="1" s="1"/>
  <c r="P80" i="1"/>
  <c r="Q80" i="1"/>
  <c r="R80" i="1"/>
  <c r="P81" i="1"/>
  <c r="Q81" i="1"/>
  <c r="R81" i="1"/>
  <c r="P82" i="1"/>
  <c r="Q82" i="1"/>
  <c r="R82" i="1"/>
  <c r="P83" i="1"/>
  <c r="Q83" i="1"/>
  <c r="R83" i="1" s="1"/>
  <c r="P84" i="1"/>
  <c r="Q84" i="1"/>
  <c r="R84" i="1"/>
  <c r="P85" i="1"/>
  <c r="Q85" i="1"/>
  <c r="R85" i="1" s="1"/>
  <c r="P86" i="1"/>
  <c r="Q86" i="1"/>
  <c r="R86" i="1"/>
  <c r="P87" i="1"/>
  <c r="Q87" i="1"/>
  <c r="R87" i="1" s="1"/>
  <c r="P88" i="1"/>
  <c r="Q88" i="1"/>
  <c r="R88" i="1"/>
  <c r="P89" i="1"/>
  <c r="Q89" i="1"/>
  <c r="R89" i="1"/>
  <c r="P90" i="1"/>
  <c r="Q90" i="1"/>
  <c r="R90" i="1"/>
  <c r="P91" i="1"/>
  <c r="Q91" i="1"/>
  <c r="R91" i="1" s="1"/>
  <c r="P92" i="1"/>
  <c r="Q92" i="1"/>
  <c r="R92" i="1"/>
  <c r="P93" i="1"/>
  <c r="Q93" i="1"/>
  <c r="R93" i="1" s="1"/>
  <c r="P94" i="1"/>
  <c r="Q94" i="1"/>
  <c r="R94" i="1"/>
  <c r="P95" i="1"/>
  <c r="Q95" i="1"/>
  <c r="R95" i="1" s="1"/>
  <c r="P96" i="1"/>
  <c r="Q96" i="1"/>
  <c r="R96" i="1"/>
  <c r="P97" i="1"/>
  <c r="Q97" i="1"/>
  <c r="R97" i="1"/>
  <c r="P98" i="1"/>
  <c r="Q98" i="1"/>
  <c r="R98" i="1"/>
  <c r="P99" i="1"/>
  <c r="Q99" i="1"/>
  <c r="R99" i="1" s="1"/>
  <c r="P100" i="1"/>
  <c r="Q100" i="1"/>
  <c r="R100" i="1"/>
  <c r="P101" i="1"/>
  <c r="Q101" i="1"/>
  <c r="R101" i="1" s="1"/>
  <c r="P102" i="1"/>
  <c r="Q102" i="1"/>
  <c r="R102" i="1"/>
  <c r="P103" i="1"/>
  <c r="Q103" i="1"/>
  <c r="R103" i="1" s="1"/>
  <c r="P104" i="1"/>
  <c r="Q104" i="1"/>
  <c r="R104" i="1"/>
  <c r="P105" i="1"/>
  <c r="Q105" i="1"/>
  <c r="R105" i="1"/>
  <c r="P106" i="1"/>
  <c r="Q106" i="1"/>
  <c r="R106" i="1"/>
  <c r="P107" i="1"/>
  <c r="Q107" i="1"/>
  <c r="R107" i="1" s="1"/>
  <c r="P108" i="1"/>
  <c r="Q108" i="1"/>
  <c r="R108" i="1"/>
  <c r="P109" i="1"/>
  <c r="Q109" i="1"/>
  <c r="R109" i="1" s="1"/>
  <c r="P110" i="1"/>
  <c r="Q110" i="1"/>
  <c r="R110" i="1"/>
  <c r="P111" i="1"/>
  <c r="Q111" i="1"/>
  <c r="R111" i="1" s="1"/>
  <c r="P112" i="1"/>
  <c r="Q112" i="1"/>
  <c r="R112" i="1"/>
  <c r="P113" i="1"/>
  <c r="Q113" i="1"/>
  <c r="R113" i="1"/>
  <c r="P114" i="1"/>
  <c r="Q114" i="1"/>
  <c r="R114" i="1"/>
  <c r="P115" i="1"/>
  <c r="Q115" i="1"/>
  <c r="R115" i="1" s="1"/>
  <c r="P116" i="1"/>
  <c r="Q116" i="1"/>
  <c r="R116" i="1"/>
  <c r="P117" i="1"/>
  <c r="Q117" i="1"/>
  <c r="R117" i="1" s="1"/>
  <c r="P118" i="1"/>
  <c r="Q118" i="1"/>
  <c r="R118" i="1"/>
  <c r="P119" i="1"/>
  <c r="Q119" i="1"/>
  <c r="R119" i="1" s="1"/>
  <c r="P120" i="1"/>
  <c r="Q120" i="1"/>
  <c r="R120" i="1"/>
  <c r="P121" i="1"/>
  <c r="Q121" i="1"/>
  <c r="R121" i="1"/>
  <c r="P122" i="1"/>
  <c r="Q122" i="1"/>
  <c r="R122" i="1"/>
  <c r="P123" i="1"/>
  <c r="Q123" i="1"/>
  <c r="R123" i="1" s="1"/>
  <c r="P124" i="1"/>
  <c r="Q124" i="1"/>
  <c r="R124" i="1"/>
  <c r="P125" i="1"/>
  <c r="Q125" i="1"/>
  <c r="R125" i="1" s="1"/>
  <c r="P126" i="1"/>
  <c r="Q126" i="1"/>
  <c r="R126" i="1"/>
  <c r="P127" i="1"/>
  <c r="Q127" i="1"/>
  <c r="R127" i="1" s="1"/>
  <c r="P128" i="1"/>
  <c r="Q128" i="1"/>
  <c r="R128" i="1"/>
  <c r="P129" i="1"/>
  <c r="Q129" i="1"/>
  <c r="R129" i="1"/>
  <c r="P130" i="1"/>
  <c r="Q130" i="1"/>
  <c r="R130" i="1"/>
  <c r="P131" i="1"/>
  <c r="Q131" i="1"/>
  <c r="R131" i="1" s="1"/>
  <c r="P132" i="1"/>
  <c r="Q132" i="1"/>
  <c r="R132" i="1"/>
  <c r="P133" i="1"/>
  <c r="Q133" i="1"/>
  <c r="R133" i="1" s="1"/>
  <c r="P134" i="1"/>
  <c r="Q134" i="1"/>
  <c r="R134" i="1"/>
  <c r="P135" i="1"/>
  <c r="Q135" i="1"/>
  <c r="R135" i="1" s="1"/>
  <c r="P136" i="1"/>
  <c r="Q136" i="1"/>
  <c r="R136" i="1"/>
  <c r="P137" i="1"/>
  <c r="Q137" i="1"/>
  <c r="R137" i="1"/>
  <c r="P138" i="1"/>
  <c r="Q138" i="1"/>
  <c r="R138" i="1"/>
  <c r="P139" i="1"/>
  <c r="Q139" i="1"/>
  <c r="R139" i="1" s="1"/>
  <c r="P140" i="1"/>
  <c r="Q140" i="1"/>
  <c r="R140" i="1"/>
  <c r="P141" i="1"/>
  <c r="Q141" i="1"/>
  <c r="R141" i="1" s="1"/>
  <c r="P142" i="1"/>
  <c r="Q142" i="1"/>
  <c r="R142" i="1"/>
  <c r="P143" i="1"/>
  <c r="Q143" i="1"/>
  <c r="R143" i="1" s="1"/>
  <c r="P2" i="1"/>
  <c r="R2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<sst xmlns="http://schemas.openxmlformats.org/spreadsheetml/2006/main" count="24839" uniqueCount="8398">
  <si>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</si>
  <si>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</si>
  <si>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</si>
  <si>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</si>
  <si>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</si>
  <si>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</si>
  <si>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</si>
  <si>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</si>
  <si>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</si>
  <si>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</si>
  <si>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</si>
  <si>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</si>
  <si>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</si>
  <si>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</si>
  <si>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</si>
  <si>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</si>
  <si>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</si>
  <si>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</si>
  <si>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</si>
  <si>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</si>
  <si>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</si>
  <si>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</si>
  <si>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</si>
  <si>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</si>
  <si>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</si>
  <si>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</si>
  <si>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</si>
  <si>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</si>
  <si>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</si>
  <si>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</si>
  <si>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</si>
  <si>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</si>
  <si>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</si>
  <si>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</si>
  <si>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</si>
  <si>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</si>
  <si>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</si>
  <si>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</si>
  <si>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</si>
  <si>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</si>
  <si>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</si>
  <si>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</si>
  <si>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</si>
  <si>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</si>
  <si>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</si>
  <si>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</si>
  <si>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</si>
  <si>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</si>
  <si>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</si>
  <si>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</si>
  <si>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</si>
  <si>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</si>
  <si>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</si>
  <si>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</si>
  <si>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</si>
  <si>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</si>
  <si>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</si>
  <si>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</si>
  <si>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</si>
  <si>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</si>
  <si>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</si>
  <si>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</si>
  <si>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</si>
  <si>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</si>
  <si>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</si>
  <si>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</si>
  <si>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</si>
  <si>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</si>
  <si>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</si>
  <si>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</si>
  <si>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</si>
  <si>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</si>
  <si>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</si>
  <si>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</si>
  <si>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</si>
  <si>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</si>
  <si>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</si>
  <si>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</si>
  <si>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</si>
  <si>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</si>
  <si>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</si>
  <si>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</si>
  <si>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</si>
  <si>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</si>
  <si>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</si>
  <si>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</si>
  <si>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</si>
  <si>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</si>
  <si>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</si>
  <si>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</si>
  <si>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</si>
  <si>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</si>
  <si>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</si>
  <si>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</si>
  <si>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</si>
  <si>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</si>
  <si>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</si>
  <si>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</si>
  <si>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</si>
  <si>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</si>
  <si>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</si>
  <si>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</si>
  <si>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</si>
  <si>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</si>
  <si>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</si>
  <si>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</si>
  <si>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</si>
  <si>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</si>
  <si>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</si>
  <si>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</si>
  <si>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</si>
  <si>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</si>
  <si>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</si>
  <si>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</si>
  <si>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</si>
  <si>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</si>
  <si>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</si>
  <si>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</si>
  <si>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</si>
  <si>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</si>
  <si>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</si>
  <si>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</si>
  <si>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</si>
  <si>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</si>
  <si>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</si>
  <si>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</si>
  <si>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</si>
  <si>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</si>
  <si>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</si>
  <si>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</si>
  <si>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</si>
  <si>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</si>
  <si>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</si>
  <si>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</si>
  <si>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</si>
  <si>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</si>
  <si>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</si>
  <si>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</si>
  <si>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</si>
  <si>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</si>
  <si>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</si>
  <si>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</si>
  <si>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</si>
  <si>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</si>
  <si>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</si>
  <si>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</si>
  <si>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</si>
  <si>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</si>
  <si>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</si>
  <si>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</si>
  <si>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</si>
  <si>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</si>
  <si>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</si>
  <si>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</si>
  <si>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</si>
  <si>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</si>
  <si>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</si>
  <si>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</si>
  <si>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</si>
  <si>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</si>
  <si>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</si>
  <si>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</si>
  <si>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</si>
  <si>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</si>
  <si>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</si>
  <si>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</si>
  <si>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</si>
  <si>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</si>
  <si>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</si>
  <si>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</si>
  <si>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</si>
  <si>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</si>
  <si>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</si>
  <si>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</si>
  <si>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</si>
  <si>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</si>
  <si>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</si>
  <si>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</si>
  <si>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</si>
  <si>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</si>
  <si>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</si>
  <si>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</si>
  <si>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</si>
  <si>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</si>
  <si>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</si>
  <si>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</si>
  <si>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</si>
  <si>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</si>
  <si>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</si>
  <si>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</si>
  <si>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</si>
  <si>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</si>
  <si>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</si>
  <si>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</si>
  <si>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</si>
  <si>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</si>
  <si>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</si>
  <si>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</si>
  <si>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</si>
  <si>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</si>
  <si>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</si>
  <si>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</si>
  <si>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</si>
  <si>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</si>
  <si>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</si>
  <si>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</si>
  <si>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</si>
  <si>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</si>
  <si>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</si>
  <si>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</si>
  <si>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</si>
  <si>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</si>
  <si>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</si>
  <si>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</si>
  <si>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</si>
  <si>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</si>
  <si>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</si>
  <si>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</si>
  <si>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</si>
  <si>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</si>
  <si>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</si>
  <si>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</si>
  <si>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</si>
  <si>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</si>
  <si>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</si>
  <si>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</si>
  <si>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</si>
  <si>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</si>
  <si>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</si>
  <si>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</si>
  <si>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</si>
  <si>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</si>
  <si>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</si>
  <si>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</si>
  <si>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</si>
  <si>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</si>
  <si>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</si>
  <si>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</si>
  <si>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</si>
  <si>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</si>
  <si>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</si>
  <si>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</si>
  <si>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</si>
  <si>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</si>
  <si>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</si>
  <si>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</si>
  <si>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</si>
  <si>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</si>
  <si>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</si>
  <si>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</si>
  <si>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</si>
  <si>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</si>
  <si>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</si>
  <si>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</si>
  <si>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</si>
  <si>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</si>
  <si>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</si>
  <si>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</si>
  <si>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</si>
  <si>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</si>
  <si>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</si>
  <si>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</si>
  <si>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</si>
  <si>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</si>
  <si>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</si>
  <si>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</si>
  <si>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</si>
  <si>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</si>
  <si>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</si>
  <si>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</si>
  <si>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</si>
  <si>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</si>
  <si>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</si>
  <si>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</si>
  <si>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</si>
  <si>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</si>
  <si>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</si>
  <si>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</si>
  <si>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</si>
  <si>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</si>
  <si>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</si>
  <si>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</si>
  <si>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</si>
  <si>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</si>
  <si>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</si>
  <si>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</si>
  <si>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</si>
  <si>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</si>
  <si>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</si>
  <si>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</si>
  <si>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</si>
  <si>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</si>
  <si>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</si>
  <si>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</si>
  <si>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</si>
  <si>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</si>
  <si>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</si>
  <si>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</si>
  <si>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</si>
  <si>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</si>
  <si>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</si>
  <si>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</si>
  <si>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</si>
  <si>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</si>
  <si>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</si>
  <si>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</si>
  <si>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</si>
  <si>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</si>
  <si>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</si>
  <si>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</si>
  <si>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</si>
  <si>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</si>
  <si>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</si>
  <si>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</si>
  <si>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</si>
  <si>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</si>
  <si>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</si>
  <si>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</si>
  <si>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</si>
  <si>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</si>
  <si>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</si>
  <si>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</si>
  <si>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</si>
  <si>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</si>
  <si>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</si>
  <si>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</si>
  <si>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</si>
  <si>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</si>
  <si>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</si>
  <si>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</si>
  <si>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</si>
  <si>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</si>
  <si>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</si>
  <si>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</si>
  <si>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</si>
  <si>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</si>
  <si>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</si>
  <si>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</si>
  <si>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</si>
  <si>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</si>
  <si>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</si>
  <si>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</si>
  <si>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</si>
  <si>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</si>
  <si>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</si>
  <si>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</si>
  <si>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</si>
  <si>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</si>
  <si>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</si>
  <si>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</si>
  <si>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</si>
  <si>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</si>
  <si>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</si>
  <si>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</si>
  <si>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</si>
  <si>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</si>
  <si>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</si>
  <si>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</si>
  <si>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</si>
  <si>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</si>
  <si>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</si>
  <si>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</si>
  <si>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</si>
  <si>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</si>
  <si>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</si>
  <si>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</si>
  <si>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</si>
  <si>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</si>
  <si>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</si>
  <si>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</si>
  <si>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</si>
  <si>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</si>
  <si>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</si>
  <si>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</si>
  <si>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</si>
  <si>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</si>
  <si>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</si>
  <si>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</si>
  <si>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</si>
  <si>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</si>
  <si>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</si>
  <si>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</si>
  <si>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</si>
  <si>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</si>
  <si>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</si>
  <si>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</si>
  <si>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</si>
  <si>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</si>
  <si>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</si>
  <si>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</si>
  <si>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</si>
  <si>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</si>
  <si>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</si>
  <si>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</si>
  <si>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</si>
  <si>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</si>
  <si>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</si>
  <si>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</si>
  <si>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</si>
  <si>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</si>
  <si>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</si>
  <si>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</si>
  <si>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</si>
  <si>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</si>
  <si>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</si>
  <si>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</si>
  <si>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</si>
  <si>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</si>
  <si>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</si>
  <si>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</si>
  <si>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</si>
  <si>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</si>
  <si>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</si>
  <si>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</si>
  <si>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</si>
  <si>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</si>
  <si>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</si>
  <si>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</si>
  <si>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</si>
  <si>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</si>
  <si>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</si>
  <si>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</si>
  <si>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</si>
  <si>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</si>
  <si>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</si>
  <si>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</si>
  <si>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</si>
  <si>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</si>
  <si>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</si>
  <si>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</si>
  <si>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</si>
  <si>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</si>
  <si>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</si>
  <si>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</si>
  <si>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</si>
  <si>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</si>
  <si>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</si>
  <si>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</si>
  <si>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</si>
  <si>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</si>
  <si>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</si>
  <si>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</si>
  <si>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</si>
  <si>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</si>
  <si>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</si>
  <si>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</si>
  <si>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</si>
  <si>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</si>
  <si>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</si>
  <si>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</si>
  <si>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</si>
  <si>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</si>
  <si>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</si>
  <si>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</si>
  <si>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</si>
  <si>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</si>
  <si>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</si>
  <si>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</si>
  <si>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</si>
  <si>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</si>
  <si>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</si>
  <si>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</si>
  <si>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</si>
  <si>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</si>
  <si>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</si>
  <si>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</si>
  <si>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</si>
  <si>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</si>
  <si>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</si>
  <si>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</si>
  <si>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</si>
  <si>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</si>
  <si>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</si>
  <si>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</si>
  <si>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</si>
  <si>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</si>
  <si>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</si>
  <si>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</si>
  <si>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</si>
  <si>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</si>
  <si>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</si>
  <si>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</si>
  <si>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</si>
  <si>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</si>
  <si>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</si>
  <si>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</si>
  <si>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</si>
  <si>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</si>
  <si>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</si>
  <si>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</si>
  <si>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</si>
  <si>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</si>
  <si>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</si>
  <si>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</si>
  <si>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</si>
  <si>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</si>
  <si>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</si>
  <si>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</si>
  <si>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</si>
  <si>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</si>
  <si>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</si>
  <si>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</si>
  <si>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</si>
  <si>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</si>
  <si>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</si>
  <si>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</si>
  <si>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</si>
  <si>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</si>
  <si>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</si>
  <si>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</si>
  <si>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</si>
  <si>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</si>
  <si>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</si>
  <si>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</si>
  <si>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</si>
  <si>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</si>
  <si>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</si>
  <si>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</si>
  <si>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</si>
  <si>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</si>
  <si>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</si>
  <si>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</si>
  <si>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</si>
  <si>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</si>
  <si>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</si>
  <si>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</si>
  <si>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</si>
  <si>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</si>
  <si>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</si>
  <si>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</si>
  <si>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</si>
  <si>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</si>
  <si>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</si>
  <si>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</si>
  <si>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</si>
  <si>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</si>
  <si>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</si>
  <si>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</si>
  <si>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</si>
  <si>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</si>
  <si>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</si>
  <si>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</si>
  <si>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</si>
  <si>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</si>
  <si>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</si>
  <si>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</si>
  <si>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</si>
  <si>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</si>
  <si>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</si>
  <si>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</si>
  <si>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</si>
  <si>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</si>
  <si>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</si>
  <si>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</si>
  <si>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</si>
  <si>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</si>
  <si>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</si>
  <si>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</si>
  <si>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</si>
  <si>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</si>
  <si>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</si>
  <si>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</si>
  <si>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</si>
  <si>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</si>
  <si>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</si>
  <si>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</si>
  <si>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</si>
  <si>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</si>
  <si>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</si>
  <si>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</si>
  <si>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</si>
  <si>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</si>
  <si>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</si>
  <si>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</si>
  <si>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</si>
  <si>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</si>
  <si>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</si>
  <si>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</si>
  <si>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</si>
  <si>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</si>
  <si>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</si>
  <si>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</si>
  <si>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</si>
  <si>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</si>
  <si>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</si>
  <si>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</si>
  <si>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</si>
  <si>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</si>
  <si>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</si>
  <si>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</si>
  <si>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</si>
  <si>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</si>
  <si>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</si>
  <si>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</si>
  <si>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</si>
  <si>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</si>
  <si>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</si>
  <si>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</si>
  <si>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</si>
  <si>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</si>
  <si>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</si>
  <si>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</si>
  <si>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</si>
  <si>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</si>
  <si>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</si>
  <si>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</si>
  <si>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</si>
  <si>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</si>
  <si>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</si>
  <si>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</si>
  <si>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</si>
  <si>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</si>
  <si>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</si>
  <si>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</si>
  <si>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</si>
  <si>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</si>
  <si>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</si>
  <si>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</si>
  <si>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</si>
  <si>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</si>
  <si>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</si>
  <si>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</si>
  <si>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</si>
  <si>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</si>
  <si>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</si>
  <si>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</si>
  <si>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</si>
  <si>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</si>
  <si>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</si>
  <si>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</si>
  <si>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</si>
  <si>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</si>
  <si>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</si>
  <si>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</si>
  <si>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</si>
  <si>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</si>
  <si>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</si>
  <si>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</si>
  <si>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</si>
  <si>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</si>
  <si>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</si>
  <si>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</si>
  <si>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</si>
  <si>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</si>
  <si>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</si>
  <si>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</si>
  <si>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</si>
  <si>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</si>
  <si>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</si>
  <si>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</si>
  <si>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</si>
  <si>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</si>
  <si>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</si>
  <si>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</si>
  <si>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</si>
  <si>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</si>
  <si>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</si>
  <si>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</si>
  <si>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</si>
  <si>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</si>
  <si>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</si>
  <si>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</si>
  <si>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</si>
  <si>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</si>
  <si>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</si>
  <si>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</si>
  <si>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</si>
  <si>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</si>
  <si>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</si>
  <si>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</si>
  <si>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</si>
  <si>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</si>
  <si>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</si>
  <si>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</si>
  <si>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</si>
  <si>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</si>
  <si>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</si>
  <si>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</si>
  <si>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</si>
  <si>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</si>
  <si>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</si>
  <si>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</si>
  <si>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</si>
  <si>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</si>
  <si>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</si>
  <si>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</si>
  <si>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</si>
  <si>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</si>
  <si>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</si>
  <si>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</si>
  <si>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</si>
  <si>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</si>
  <si>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</si>
  <si>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</si>
  <si>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</si>
  <si>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</si>
  <si>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</si>
  <si>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</si>
  <si>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</si>
  <si>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</si>
  <si>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</si>
  <si>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</si>
  <si>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</si>
  <si>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</si>
  <si>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</si>
  <si>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</si>
  <si>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</si>
  <si>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</si>
  <si>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</si>
  <si>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</si>
  <si>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</si>
  <si>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</si>
  <si>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</si>
  <si>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</si>
  <si>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</si>
  <si>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</si>
  <si>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</si>
  <si>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</si>
  <si>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</si>
  <si>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</si>
  <si>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</si>
  <si>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</si>
  <si>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</si>
  <si>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</si>
  <si>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</si>
  <si>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</si>
  <si>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</si>
  <si>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</si>
  <si>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</si>
  <si>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</si>
  <si>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</si>
  <si>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</si>
  <si>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</si>
  <si>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</si>
  <si>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</si>
  <si>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</si>
  <si>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</si>
  <si>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</si>
  <si>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</si>
  <si>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</si>
  <si>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</si>
  <si>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</si>
  <si>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</si>
  <si>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</si>
  <si>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</si>
  <si>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</si>
  <si>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</si>
  <si>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</si>
  <si>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</si>
  <si>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</si>
  <si>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</si>
  <si>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</si>
  <si>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</si>
  <si>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</si>
  <si>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</si>
  <si>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</si>
  <si>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</si>
  <si>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</si>
  <si>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</si>
  <si>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</si>
  <si>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</si>
  <si>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</si>
  <si>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</si>
  <si>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</si>
  <si>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</si>
  <si>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</si>
  <si>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</si>
  <si>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</si>
  <si>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</si>
  <si>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</si>
  <si>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</si>
  <si>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</si>
  <si>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</si>
  <si>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</si>
  <si>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</si>
  <si>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</si>
  <si>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</si>
  <si>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</si>
  <si>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</si>
  <si>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</si>
  <si>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</si>
  <si>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</si>
  <si>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</si>
  <si>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</si>
  <si>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</si>
  <si>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</si>
  <si>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</si>
  <si>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</si>
  <si>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</si>
  <si>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</si>
  <si>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</si>
  <si>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</si>
  <si>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</si>
  <si>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</si>
  <si>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</si>
  <si>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</si>
  <si>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</si>
  <si>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</si>
  <si>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</si>
  <si>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</si>
  <si>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</si>
  <si>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</si>
  <si>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</si>
  <si>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</si>
  <si>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</si>
  <si>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</si>
  <si>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</si>
  <si>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</si>
  <si>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</si>
  <si>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</si>
  <si>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</si>
  <si>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</si>
  <si>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</si>
  <si>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</si>
  <si>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</si>
  <si>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</si>
  <si>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</si>
  <si>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</si>
  <si>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</si>
  <si>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</si>
  <si>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</si>
  <si>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</si>
  <si>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</si>
  <si>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</si>
  <si>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</si>
  <si>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</si>
  <si>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</si>
  <si>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</si>
  <si>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</si>
  <si>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</si>
  <si>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</si>
  <si>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</si>
  <si>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</si>
  <si>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</si>
  <si>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</si>
  <si>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</si>
  <si>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</si>
  <si>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</si>
  <si>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</si>
  <si>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</si>
  <si>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</si>
  <si>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</si>
  <si>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</si>
  <si>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</si>
  <si>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</si>
  <si>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</si>
  <si>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</si>
  <si>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</si>
  <si>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</si>
  <si>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</si>
  <si>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</si>
  <si>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</si>
  <si>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</si>
  <si>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</si>
  <si>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</si>
  <si>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</si>
  <si>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</si>
  <si>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</si>
  <si>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</si>
  <si>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</si>
  <si>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</si>
  <si>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</si>
  <si>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</si>
  <si>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</si>
  <si>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</si>
  <si>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</si>
  <si>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</si>
  <si>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</si>
  <si>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</si>
  <si>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</si>
  <si>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</si>
  <si>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</si>
  <si>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</si>
  <si>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</si>
  <si>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</si>
  <si>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</si>
  <si>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</si>
  <si>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</si>
  <si>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</si>
  <si>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</si>
  <si>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</si>
  <si>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</si>
  <si>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</si>
  <si>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</si>
  <si>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</si>
  <si>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</si>
  <si>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</si>
  <si>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</si>
  <si>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</si>
  <si>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</si>
  <si>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</si>
  <si>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</si>
  <si>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</si>
  <si>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</si>
  <si>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</si>
  <si>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</si>
  <si>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</si>
  <si>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</si>
  <si>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</si>
  <si>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</si>
  <si>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</si>
  <si>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</si>
  <si>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</si>
  <si>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</si>
  <si>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</si>
  <si>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</si>
  <si>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</si>
  <si>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</si>
  <si>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</si>
  <si>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</si>
  <si>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</si>
  <si>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</si>
  <si>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</si>
  <si>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</si>
  <si>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</si>
  <si>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</si>
  <si>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</si>
  <si>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</si>
  <si>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</si>
  <si>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</si>
  <si>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</si>
  <si>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</si>
  <si>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</si>
  <si>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</si>
  <si>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</si>
  <si>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</si>
  <si>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</si>
  <si>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</si>
  <si>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</si>
  <si>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</si>
  <si>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</si>
  <si>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</si>
  <si>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</si>
  <si>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</si>
  <si>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</si>
  <si>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</si>
  <si>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</si>
  <si>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</si>
  <si>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</si>
  <si>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</si>
  <si>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</si>
  <si>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</si>
  <si>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</si>
  <si>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</si>
  <si>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</si>
  <si>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</si>
  <si>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</si>
  <si>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</si>
  <si>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</si>
  <si>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</si>
  <si>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</si>
  <si>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</si>
  <si>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</si>
  <si>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</si>
  <si>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</si>
  <si>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</si>
  <si>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</si>
  <si>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</si>
  <si>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</si>
  <si>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</si>
  <si>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</si>
  <si>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</si>
  <si>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</si>
  <si>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</si>
  <si>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</si>
  <si>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</si>
  <si>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</si>
  <si>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</si>
  <si>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</si>
  <si>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</si>
  <si>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</si>
  <si>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</si>
  <si>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</si>
  <si>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</si>
  <si>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</si>
  <si>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</si>
  <si>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</si>
  <si>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</si>
  <si>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</si>
  <si>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</si>
  <si>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</si>
  <si>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</si>
  <si>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</si>
  <si>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</si>
  <si>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</si>
  <si>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</si>
  <si>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</si>
  <si>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</si>
  <si>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</si>
  <si>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</si>
  <si>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</si>
  <si>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</si>
  <si>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</si>
  <si>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</si>
  <si>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</si>
  <si>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</si>
  <si>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</si>
  <si>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</si>
  <si>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</si>
  <si>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</si>
  <si>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</si>
  <si>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</si>
  <si>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</si>
  <si>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</si>
  <si>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</si>
  <si>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</si>
  <si>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</si>
  <si>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</si>
  <si>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</si>
  <si>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</si>
  <si>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</si>
  <si>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</si>
  <si>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</si>
  <si>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</si>
  <si>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</si>
  <si>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</si>
  <si>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</si>
  <si>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</si>
  <si>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</si>
  <si>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</si>
  <si>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</si>
  <si>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</si>
  <si>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</si>
  <si>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</si>
  <si>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</si>
  <si>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</si>
  <si>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</si>
  <si>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</si>
  <si>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</si>
  <si>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</si>
  <si>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</si>
  <si>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</si>
  <si>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</si>
  <si>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</si>
  <si>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</si>
  <si>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</si>
  <si>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</si>
  <si>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</si>
  <si>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</si>
  <si>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</si>
  <si>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</si>
  <si>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</si>
  <si>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</si>
  <si>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</si>
  <si>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</si>
  <si>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</si>
  <si>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</si>
  <si>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</si>
  <si>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</si>
  <si>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</si>
  <si>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</si>
  <si>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</si>
  <si>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</si>
  <si>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</si>
  <si>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</si>
  <si>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</si>
  <si>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</si>
  <si>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</si>
  <si>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</si>
  <si>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</si>
  <si>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</si>
  <si>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</si>
  <si>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</si>
  <si>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</si>
  <si>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</si>
  <si>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</si>
  <si>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</si>
  <si>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</si>
  <si>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</si>
  <si>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</si>
  <si>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</si>
  <si>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</si>
  <si>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</si>
  <si>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</si>
  <si>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</si>
  <si>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</si>
  <si>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</si>
  <si>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</si>
  <si>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</si>
  <si>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</si>
  <si>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</si>
  <si>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</si>
  <si>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</si>
  <si>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</si>
  <si>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</si>
  <si>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</si>
  <si>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</si>
  <si>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</si>
  <si>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</si>
  <si>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</si>
  <si>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</si>
  <si>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</si>
  <si>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</si>
  <si>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</si>
  <si>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</si>
  <si>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</si>
  <si>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</si>
  <si>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</si>
  <si>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</si>
  <si>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</si>
  <si>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</si>
  <si>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</si>
  <si>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</si>
  <si>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</si>
  <si>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</si>
  <si>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</si>
  <si>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</si>
  <si>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</si>
  <si>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</si>
  <si>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</si>
  <si>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</si>
  <si>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</si>
  <si>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</si>
  <si>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</si>
  <si>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</si>
  <si>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</si>
  <si>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</si>
  <si>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</si>
  <si>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</si>
  <si>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</si>
  <si>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</si>
  <si>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</si>
  <si>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</si>
  <si>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</si>
  <si>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</si>
  <si>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</si>
  <si>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</si>
  <si>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</si>
  <si>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</si>
  <si>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</si>
  <si>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</si>
  <si>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</si>
  <si>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</si>
  <si>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</si>
  <si>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</si>
  <si>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</si>
  <si>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</si>
  <si>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</si>
  <si>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</si>
  <si>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</si>
  <si>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</si>
  <si>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</si>
  <si>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</si>
  <si>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</si>
  <si>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</si>
  <si>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</si>
  <si>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</si>
  <si>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</si>
  <si>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</si>
  <si>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</si>
  <si>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</si>
  <si>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</si>
  <si>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</si>
  <si>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</si>
  <si>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</si>
  <si>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</si>
  <si>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</si>
  <si>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</si>
  <si>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</si>
  <si>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</si>
  <si>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</si>
  <si>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</si>
  <si>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</si>
  <si>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</si>
  <si>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</si>
  <si>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</si>
  <si>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</si>
  <si>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</si>
  <si>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</si>
  <si>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</si>
  <si>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</si>
  <si>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</si>
  <si>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</si>
  <si>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</si>
  <si>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</si>
  <si>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</si>
  <si>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</si>
  <si>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</si>
  <si>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</si>
  <si>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</si>
  <si>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</si>
  <si>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</si>
  <si>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</si>
  <si>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</si>
  <si>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</si>
  <si>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</si>
  <si>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</si>
  <si>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</si>
  <si>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</si>
  <si>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</si>
  <si>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</si>
  <si>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</si>
  <si>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</si>
  <si>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</si>
  <si>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</si>
  <si>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</si>
  <si>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</si>
  <si>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</si>
  <si>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</si>
  <si>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</si>
  <si>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</si>
  <si>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</si>
  <si>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</si>
  <si>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</si>
  <si>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</si>
  <si>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</si>
  <si>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</si>
  <si>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</si>
  <si>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</si>
  <si>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</si>
  <si>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</si>
  <si>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</si>
  <si>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</si>
  <si>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</si>
  <si>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</si>
  <si>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</si>
  <si>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</si>
  <si>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</si>
  <si>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</si>
  <si>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</si>
  <si>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</si>
  <si>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</si>
  <si>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</si>
  <si>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</si>
  <si>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</si>
  <si>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</si>
  <si>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</si>
  <si>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</si>
  <si>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</si>
  <si>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</si>
  <si>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</si>
  <si>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</si>
  <si>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</si>
  <si>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</si>
  <si>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</si>
  <si>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</si>
  <si>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</si>
  <si>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</si>
  <si>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</si>
  <si>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</si>
  <si>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</si>
  <si>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</si>
  <si>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</si>
  <si>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</si>
  <si>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</si>
  <si>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</si>
  <si>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</si>
  <si>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</si>
  <si>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</si>
  <si>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</si>
  <si>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</si>
  <si>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</si>
  <si>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</si>
  <si>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</si>
  <si>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</si>
  <si>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</si>
  <si>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</si>
  <si>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</si>
  <si>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</si>
  <si>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</si>
  <si>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</si>
  <si>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</si>
  <si>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</si>
  <si>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</si>
  <si>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</si>
  <si>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</si>
  <si>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</si>
  <si>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</si>
  <si>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</si>
  <si>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</si>
  <si>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</si>
  <si>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</si>
  <si>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</si>
  <si>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</si>
  <si>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</si>
  <si>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</si>
  <si>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</si>
  <si>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</si>
  <si>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</si>
  <si>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</si>
  <si>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</si>
  <si>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</si>
  <si>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</si>
  <si>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</si>
  <si>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</si>
  <si>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</si>
  <si>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</si>
  <si>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</si>
  <si>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</si>
  <si>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</si>
  <si>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</si>
  <si>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</si>
  <si>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</si>
  <si>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</si>
  <si>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</si>
  <si>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</si>
  <si>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</si>
  <si>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</si>
  <si>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</si>
  <si>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</si>
  <si>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</si>
  <si>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</si>
  <si>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</si>
  <si>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</si>
  <si>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</si>
  <si>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</si>
  <si>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</si>
  <si>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</si>
  <si>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</si>
  <si>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</si>
  <si>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</si>
  <si>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</si>
  <si>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</si>
  <si>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</si>
  <si>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</si>
  <si>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</si>
  <si>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</si>
  <si>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</si>
  <si>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</si>
  <si>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</si>
  <si>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</si>
  <si>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</si>
  <si>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</si>
  <si>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</si>
  <si>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</si>
  <si>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</si>
  <si>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</si>
  <si>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</si>
  <si>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</si>
  <si>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</si>
  <si>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</si>
  <si>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</si>
  <si>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</si>
  <si>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</si>
  <si>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</si>
  <si>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</si>
  <si>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</si>
  <si>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</si>
  <si>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</si>
  <si>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</si>
  <si>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</si>
  <si>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</si>
  <si>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</si>
  <si>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</si>
  <si>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</si>
  <si>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</si>
  <si>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</si>
  <si>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</si>
  <si>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</si>
  <si>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</si>
  <si>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</si>
  <si>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</si>
  <si>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</si>
  <si>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</si>
  <si>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</si>
  <si>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</si>
  <si>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</si>
  <si>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</si>
  <si>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</si>
  <si>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</si>
  <si>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</si>
  <si>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</si>
  <si>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</si>
  <si>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</si>
  <si>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</si>
  <si>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</si>
  <si>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</si>
  <si>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</si>
  <si>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</si>
  <si>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</si>
  <si>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</si>
  <si>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</si>
  <si>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</si>
  <si>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</si>
  <si>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</si>
  <si>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</si>
  <si>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</si>
  <si>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</si>
  <si>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</si>
  <si>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</si>
  <si>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</si>
  <si>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</si>
  <si>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</si>
  <si>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</si>
  <si>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</si>
  <si>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</si>
  <si>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</si>
  <si>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</si>
  <si>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</si>
  <si>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</si>
  <si>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</si>
  <si>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</si>
  <si>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</si>
  <si>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</si>
  <si>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</si>
  <si>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</si>
  <si>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</si>
  <si>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</si>
  <si>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</si>
  <si>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</si>
  <si>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</si>
  <si>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</si>
  <si>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</si>
  <si>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</si>
  <si>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</si>
  <si>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</si>
  <si>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</si>
  <si>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</si>
  <si>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</si>
  <si>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</si>
  <si>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</si>
  <si>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</si>
  <si>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</si>
  <si>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</si>
  <si>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</si>
  <si>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</si>
  <si>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</si>
  <si>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</si>
  <si>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</si>
  <si>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</si>
  <si>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</si>
  <si>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</si>
  <si>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</si>
  <si>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</si>
  <si>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</si>
  <si>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</si>
  <si>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</si>
  <si>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</si>
  <si>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</si>
  <si>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</si>
  <si>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</si>
  <si>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</si>
  <si>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</si>
  <si>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</si>
  <si>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</si>
  <si>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</si>
  <si>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</si>
  <si>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</si>
  <si>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</si>
  <si>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</si>
  <si>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</si>
  <si>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</si>
  <si>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</si>
  <si>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</si>
  <si>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</si>
  <si>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</si>
  <si>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</si>
  <si>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</si>
  <si>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</si>
  <si>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</si>
  <si>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</si>
  <si>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</si>
  <si>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</si>
  <si>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</si>
  <si>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</si>
  <si>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</si>
  <si>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</si>
  <si>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</si>
  <si>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</si>
  <si>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</si>
  <si>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</si>
  <si>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</si>
  <si>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</si>
  <si>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</si>
  <si>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</si>
  <si>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</si>
  <si>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</si>
  <si>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</si>
  <si>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</si>
  <si>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</si>
  <si>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</si>
  <si>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</si>
  <si>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</si>
  <si>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</si>
  <si>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</si>
  <si>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</si>
  <si>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</si>
  <si>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</si>
  <si>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</si>
  <si>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</si>
  <si>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</si>
  <si>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</si>
  <si>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</si>
  <si>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</si>
  <si>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</si>
  <si>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</si>
  <si>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</si>
  <si>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</si>
  <si>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</si>
  <si>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</si>
  <si>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</si>
  <si>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</si>
  <si>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</si>
  <si>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</si>
  <si>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</si>
  <si>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</si>
  <si>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</si>
  <si>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</si>
  <si>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</si>
  <si>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</si>
  <si>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</si>
  <si>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</si>
  <si>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</si>
  <si>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</si>
  <si>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</si>
  <si>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</si>
  <si>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</si>
  <si>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</si>
  <si>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</si>
  <si>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</si>
  <si>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</si>
  <si>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</si>
  <si>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</si>
  <si>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</si>
  <si>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</si>
  <si>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</si>
  <si>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</si>
  <si>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</si>
  <si>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</si>
  <si>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</si>
  <si>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</si>
  <si>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</si>
  <si>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</si>
  <si>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</si>
  <si>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</si>
  <si>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</si>
  <si>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</si>
  <si>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</si>
  <si>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</si>
  <si>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</si>
  <si>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</si>
  <si>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</si>
  <si>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</si>
  <si>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</si>
  <si>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</si>
  <si>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</si>
  <si>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</si>
  <si>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</si>
  <si>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</si>
  <si>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</si>
  <si>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</si>
  <si>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</si>
  <si>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</si>
  <si>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</si>
  <si>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</si>
  <si>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</si>
  <si>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</si>
  <si>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</si>
  <si>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</si>
  <si>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</si>
  <si>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</si>
  <si>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</si>
  <si>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</si>
  <si>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</si>
  <si>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</si>
  <si>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</si>
  <si>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</si>
  <si>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</si>
  <si>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</si>
  <si>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</si>
  <si>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</si>
  <si>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</si>
  <si>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</si>
  <si>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</si>
  <si>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</si>
  <si>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</si>
  <si>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</si>
  <si>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</si>
  <si>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</si>
  <si>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</si>
  <si>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</si>
  <si>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</si>
  <si>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</si>
  <si>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</si>
  <si>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</si>
  <si>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</si>
  <si>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</si>
  <si>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</si>
  <si>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</si>
  <si>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</si>
  <si>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</si>
  <si>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</si>
  <si>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</si>
  <si>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</si>
  <si>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</si>
  <si>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</si>
  <si>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</si>
  <si>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</si>
  <si>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</si>
  <si>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</si>
  <si>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</si>
  <si>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</si>
  <si>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</si>
  <si>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</si>
  <si>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</si>
  <si>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</si>
  <si>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</si>
  <si>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</si>
  <si>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</si>
  <si>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</si>
  <si>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</si>
  <si>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</si>
  <si>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</si>
  <si>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</si>
  <si>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</si>
  <si>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</si>
  <si>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</si>
  <si>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</si>
  <si>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</si>
  <si>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</si>
  <si>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</si>
  <si>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</si>
  <si>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</si>
  <si>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</si>
  <si>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</si>
  <si>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</si>
  <si>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</si>
  <si>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</si>
  <si>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</si>
  <si>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</si>
  <si>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</si>
  <si>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</si>
  <si>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</si>
  <si>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</si>
  <si>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</si>
  <si>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</si>
  <si>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</si>
  <si>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</si>
  <si>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</si>
  <si>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</si>
  <si>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</si>
  <si>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</si>
  <si>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</si>
  <si>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</si>
  <si>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</si>
  <si>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</si>
  <si>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</si>
  <si>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</si>
  <si>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</si>
  <si>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</si>
  <si>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</si>
  <si>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</si>
  <si>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</si>
  <si>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</si>
  <si>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</si>
  <si>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</si>
  <si>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</si>
  <si>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</si>
  <si>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</si>
  <si>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</si>
  <si>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</si>
  <si>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</si>
  <si>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</si>
  <si>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</si>
  <si>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</si>
  <si>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</si>
  <si>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</si>
  <si>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</si>
  <si>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</si>
  <si>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</si>
  <si>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</si>
  <si>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</si>
  <si>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</si>
  <si>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</si>
  <si>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</si>
  <si>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</si>
  <si>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</si>
  <si>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</si>
  <si>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</si>
  <si>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</si>
  <si>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</si>
  <si>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</si>
  <si>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</si>
  <si>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</si>
  <si>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</si>
  <si>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</si>
  <si>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</si>
  <si>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</si>
  <si>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</si>
  <si>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</si>
  <si>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</si>
  <si>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</si>
  <si>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</si>
  <si>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</si>
  <si>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</si>
  <si>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</si>
  <si>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</si>
  <si>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</si>
  <si>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</si>
  <si>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</si>
  <si>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</si>
  <si>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</si>
  <si>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</si>
  <si>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</si>
  <si>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</si>
  <si>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</si>
  <si>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</si>
  <si>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</si>
  <si>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</si>
  <si>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</si>
  <si>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</si>
  <si>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</si>
  <si>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</si>
  <si>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</si>
  <si>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</si>
  <si>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</si>
  <si>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</si>
  <si>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</si>
  <si>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</si>
  <si>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</si>
  <si>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</si>
  <si>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</si>
  <si>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</si>
  <si>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</si>
  <si>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</si>
  <si>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</si>
  <si>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</si>
  <si>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</si>
  <si>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</si>
  <si>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</si>
  <si>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</si>
  <si>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</si>
  <si>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</si>
  <si>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</si>
  <si>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</si>
  <si>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</si>
  <si>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</si>
  <si>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</si>
  <si>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</si>
  <si>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</si>
  <si>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</si>
  <si>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</si>
  <si>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</si>
  <si>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</si>
  <si>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</si>
  <si>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</si>
  <si>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</si>
  <si>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</si>
  <si>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</si>
  <si>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</si>
  <si>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</si>
  <si>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</si>
  <si>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</si>
  <si>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</si>
  <si>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</si>
  <si>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</si>
  <si>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</si>
  <si>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</si>
  <si>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</si>
  <si>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</si>
  <si>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</si>
  <si>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</si>
  <si>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</si>
  <si>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</si>
  <si>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</si>
  <si>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</si>
  <si>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</si>
  <si>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</si>
  <si>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</si>
  <si>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</si>
  <si>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</si>
  <si>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</si>
  <si>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</si>
  <si>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</si>
  <si>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</si>
  <si>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</si>
  <si>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</si>
  <si>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</si>
  <si>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</si>
  <si>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</si>
  <si>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</si>
  <si>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</si>
  <si>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</si>
  <si>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</si>
  <si>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</si>
  <si>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</si>
  <si>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</si>
  <si>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</si>
  <si>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</si>
  <si>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</si>
  <si>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</si>
  <si>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</si>
  <si>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</si>
  <si>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</si>
  <si>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</si>
  <si>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</si>
  <si>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</si>
  <si>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</si>
  <si>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</si>
  <si>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</si>
  <si>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</si>
  <si>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</si>
  <si>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</si>
  <si>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</si>
  <si>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</si>
  <si>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</si>
  <si>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</si>
  <si>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</si>
  <si>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</si>
  <si>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</si>
  <si>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</si>
  <si>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</si>
  <si>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</si>
  <si>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</si>
  <si>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</si>
  <si>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</si>
  <si>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</si>
  <si>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</si>
  <si>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</si>
  <si>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</si>
  <si>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</si>
  <si>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</si>
  <si>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</si>
  <si>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</si>
  <si>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</si>
  <si>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</si>
  <si>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</si>
  <si>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</si>
  <si>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</si>
  <si>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</si>
  <si>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</si>
  <si>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</si>
  <si>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</si>
  <si>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</si>
  <si>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</si>
  <si>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</si>
  <si>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</si>
  <si>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</si>
  <si>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</si>
  <si>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</si>
  <si>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</si>
  <si>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</si>
  <si>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</si>
  <si>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</si>
  <si>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</si>
  <si>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</si>
  <si>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</si>
  <si>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</si>
  <si>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</si>
  <si>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</si>
  <si>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</si>
  <si>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</si>
  <si>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</si>
  <si>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</si>
  <si>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</si>
  <si>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</si>
  <si>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</si>
  <si>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</si>
  <si>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</si>
  <si>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</si>
  <si>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</si>
  <si>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</si>
  <si>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</si>
  <si>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</si>
  <si>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</si>
  <si>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</si>
  <si>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</si>
  <si>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</si>
  <si>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</si>
  <si>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</si>
  <si>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</si>
  <si>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</si>
  <si>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</si>
  <si>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</si>
  <si>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</si>
  <si>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</si>
  <si>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</si>
  <si>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</si>
  <si>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</si>
  <si>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</si>
  <si>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</si>
  <si>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</si>
  <si>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</si>
  <si>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</si>
  <si>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</si>
  <si>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</si>
  <si>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</si>
  <si>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</si>
  <si>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</si>
  <si>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</si>
  <si>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</si>
  <si>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</si>
  <si>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</si>
  <si>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</si>
  <si>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</si>
  <si>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</si>
  <si>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</si>
  <si>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</si>
  <si>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</si>
  <si>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</si>
  <si>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</si>
  <si>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</si>
  <si>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</si>
  <si>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</si>
  <si>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</si>
  <si>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</si>
  <si>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</si>
  <si>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</si>
  <si>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</si>
  <si>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</si>
  <si>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</si>
  <si>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</si>
  <si>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</si>
  <si>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</si>
  <si>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</si>
  <si>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</si>
  <si>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</si>
  <si>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</si>
  <si>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</si>
  <si>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</si>
  <si>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</si>
  <si>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</si>
  <si>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</si>
  <si>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</si>
  <si>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</si>
  <si>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</si>
  <si>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</si>
  <si>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</si>
  <si>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</si>
  <si>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</si>
  <si>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</si>
  <si>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</si>
  <si>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</si>
  <si>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</si>
  <si>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</si>
  <si>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</si>
  <si>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</si>
  <si>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</si>
  <si>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</si>
  <si>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</si>
  <si>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</si>
  <si>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</si>
  <si>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</si>
  <si>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</si>
  <si>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</si>
  <si>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</si>
  <si>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</si>
  <si>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</si>
  <si>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</si>
  <si>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</si>
  <si>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</si>
  <si>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</si>
  <si>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</si>
  <si>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</si>
  <si>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</si>
  <si>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</si>
  <si>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</si>
  <si>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</si>
  <si>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</si>
  <si>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</si>
  <si>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</si>
  <si>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</si>
  <si>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</si>
  <si>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</si>
  <si>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</si>
  <si>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</si>
  <si>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</si>
  <si>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</si>
  <si>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</si>
  <si>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</si>
  <si>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</si>
  <si>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</si>
  <si>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</si>
  <si>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</si>
  <si>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</si>
  <si>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</si>
  <si>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</si>
  <si>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</si>
  <si>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</si>
  <si>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</si>
  <si>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</si>
  <si>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</si>
  <si>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</si>
  <si>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</si>
  <si>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</si>
  <si>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</si>
  <si>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</si>
  <si>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</si>
  <si>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</si>
  <si>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</si>
  <si>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</si>
  <si>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</si>
  <si>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</si>
  <si>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</si>
  <si>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</si>
  <si>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</si>
  <si>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</si>
  <si>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</si>
  <si>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</si>
  <si>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</si>
  <si>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</si>
  <si>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</si>
  <si>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</si>
  <si>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</si>
  <si>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</si>
  <si>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</si>
  <si>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</si>
  <si>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</si>
  <si>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</si>
  <si>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</si>
  <si>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</si>
  <si>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</si>
  <si>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</si>
  <si>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</si>
  <si>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</si>
  <si>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</si>
  <si>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</si>
  <si>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</si>
  <si>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</si>
  <si>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</si>
  <si>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</si>
  <si>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</si>
  <si>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</si>
  <si>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</si>
  <si>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</si>
  <si>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</si>
  <si>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</si>
  <si>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</si>
  <si>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</si>
  <si>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</si>
  <si>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</si>
  <si>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</si>
  <si>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</si>
  <si>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</si>
  <si>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</si>
  <si>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</si>
  <si>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</si>
  <si>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</si>
  <si>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</si>
  <si>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</si>
  <si>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</si>
  <si>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</si>
  <si>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</si>
  <si>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</si>
  <si>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</si>
  <si>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</si>
  <si>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</si>
  <si>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</si>
  <si>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</si>
  <si>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</si>
  <si>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</si>
  <si>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</si>
  <si>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</si>
  <si>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</si>
  <si>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</si>
  <si>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</si>
  <si>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</si>
  <si>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</si>
  <si>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</si>
  <si>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</si>
  <si>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</si>
  <si>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</si>
  <si>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</si>
  <si>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</si>
  <si>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</si>
  <si>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</si>
  <si>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</si>
  <si>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</si>
  <si>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</si>
  <si>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</si>
  <si>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</si>
  <si>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</si>
  <si>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</si>
  <si>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</si>
  <si>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</si>
  <si>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</si>
  <si>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</si>
  <si>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</si>
  <si>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</si>
  <si>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</si>
  <si>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</si>
  <si>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</si>
  <si>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</si>
  <si>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</si>
  <si>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</si>
  <si>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</si>
  <si>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</si>
  <si>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</si>
  <si>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</si>
  <si>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</si>
  <si>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</si>
  <si>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</si>
  <si>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</si>
  <si>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</si>
  <si>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</si>
  <si>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</si>
  <si>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</si>
  <si>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</si>
  <si>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</si>
  <si>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</si>
  <si>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</si>
  <si>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</si>
  <si>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</si>
  <si>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</si>
  <si>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</si>
  <si>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</si>
  <si>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</si>
  <si>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</si>
  <si>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</si>
  <si>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</si>
  <si>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</si>
  <si>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</si>
  <si>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</si>
  <si>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</si>
  <si>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</si>
  <si>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</si>
  <si>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</si>
  <si>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</si>
  <si>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</si>
  <si>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</si>
  <si>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</si>
  <si>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</si>
  <si>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</si>
  <si>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</si>
  <si>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</si>
  <si>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</si>
  <si>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</si>
  <si>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</si>
  <si>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</si>
  <si>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</si>
  <si>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</si>
  <si>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</si>
  <si>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</si>
  <si>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</si>
  <si>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</si>
  <si>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</si>
  <si>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</si>
  <si>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</si>
  <si>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</si>
  <si>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</si>
  <si>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</si>
  <si>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</si>
  <si>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</si>
  <si>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</si>
  <si>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</si>
  <si>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</si>
  <si>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</si>
  <si>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</si>
  <si>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</si>
  <si>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</si>
  <si>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</si>
  <si>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</si>
  <si>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</si>
  <si>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</si>
  <si>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</si>
  <si>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</si>
  <si>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</si>
  <si>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</si>
  <si>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</si>
  <si>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</si>
  <si>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</si>
  <si>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</si>
  <si>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</si>
  <si>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</si>
  <si>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</si>
  <si>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</si>
  <si>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</si>
  <si>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</si>
  <si>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</si>
  <si>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</si>
  <si>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</si>
  <si>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</si>
  <si>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</si>
  <si>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</si>
  <si>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</si>
  <si>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</si>
  <si>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</si>
  <si>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</si>
  <si>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</si>
  <si>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</si>
  <si>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</si>
  <si>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</si>
  <si>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</si>
  <si>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</si>
  <si>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</si>
  <si>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</si>
  <si>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</si>
  <si>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</si>
  <si>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</si>
  <si>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</si>
  <si>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</si>
  <si>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</si>
  <si>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</si>
  <si>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</si>
  <si>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</si>
  <si>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</si>
  <si>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</si>
  <si>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</si>
  <si>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</si>
  <si>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</si>
  <si>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</si>
  <si>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</si>
  <si>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</si>
  <si>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</si>
  <si>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</si>
  <si>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</si>
  <si>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</si>
  <si>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</si>
  <si>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</si>
  <si>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</si>
  <si>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</si>
  <si>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</si>
  <si>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</si>
  <si>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</si>
  <si>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</si>
  <si>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</si>
  <si>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</si>
  <si>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</si>
  <si>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</si>
  <si>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</si>
  <si>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</si>
  <si>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</si>
  <si>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</si>
  <si>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</si>
  <si>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</si>
  <si>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</si>
  <si>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</si>
  <si>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</si>
  <si>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</si>
  <si>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</si>
  <si>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</si>
  <si>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</si>
  <si>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</si>
  <si>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</si>
  <si>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</si>
  <si>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</si>
  <si>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</si>
  <si>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</si>
  <si>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</si>
  <si>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</si>
  <si>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</si>
  <si>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</si>
  <si>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</si>
  <si>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</si>
  <si>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</si>
  <si>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</si>
  <si>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</si>
  <si>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</si>
  <si>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</si>
  <si>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</si>
  <si>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</si>
  <si>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</si>
  <si>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</si>
  <si>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</si>
  <si>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</si>
  <si>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</si>
  <si>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</si>
  <si>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</si>
  <si>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</si>
  <si>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</si>
  <si>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</si>
  <si>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</si>
  <si>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</si>
  <si>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</si>
  <si>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</si>
  <si>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</si>
  <si>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</si>
  <si>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</si>
  <si>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</si>
  <si>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</si>
  <si>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</si>
  <si>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</si>
  <si>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</si>
  <si>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</si>
  <si>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</si>
  <si>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</si>
  <si>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</si>
  <si>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</si>
  <si>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</si>
  <si>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</si>
  <si>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</si>
  <si>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</si>
  <si>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</si>
  <si>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</si>
  <si>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</si>
  <si>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</si>
  <si>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</si>
  <si>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</si>
  <si>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</si>
  <si>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</si>
  <si>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</si>
  <si>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</si>
  <si>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</si>
  <si>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</si>
  <si>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</si>
  <si>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</si>
  <si>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</si>
  <si>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</si>
  <si>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</si>
  <si>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</si>
  <si>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</si>
  <si>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</si>
  <si>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</si>
  <si>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</si>
  <si>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</si>
  <si>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</si>
  <si>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</si>
  <si>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</si>
  <si>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</si>
  <si>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</si>
  <si>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</si>
  <si>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</si>
  <si>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</si>
  <si>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</si>
  <si>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</si>
  <si>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</si>
  <si>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</si>
  <si>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</si>
  <si>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</si>
  <si>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</si>
  <si>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</si>
  <si>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</si>
  <si>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</si>
  <si>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</si>
  <si>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</si>
  <si>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</si>
  <si>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</si>
  <si>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</si>
  <si>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</si>
  <si>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</si>
  <si>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</si>
  <si>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</si>
  <si>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</si>
  <si>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</si>
  <si>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</si>
  <si>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</si>
  <si>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</si>
  <si>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</si>
  <si>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</si>
  <si>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</si>
  <si>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</si>
  <si>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</si>
  <si>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</si>
  <si>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</si>
  <si>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</si>
  <si>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</si>
  <si>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</si>
  <si>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</si>
  <si>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</si>
  <si>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</si>
  <si>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</si>
  <si>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</si>
  <si>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</si>
  <si>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</si>
  <si>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</si>
  <si>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</si>
  <si>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</si>
  <si>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</si>
  <si>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</si>
  <si>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</si>
  <si>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</si>
  <si>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</si>
  <si>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</si>
  <si>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</si>
  <si>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</si>
  <si>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</si>
  <si>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</si>
  <si>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</si>
  <si>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</si>
  <si>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</si>
  <si>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</si>
  <si>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</si>
  <si>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</si>
  <si>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</si>
  <si>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</si>
  <si>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</si>
  <si>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</si>
  <si>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</si>
  <si>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</si>
  <si>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</si>
  <si>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</si>
  <si>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</si>
  <si>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</si>
  <si>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</si>
  <si>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</si>
  <si>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</si>
  <si>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</si>
  <si>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</si>
  <si>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</si>
  <si>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</si>
  <si>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</si>
  <si>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</si>
  <si>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</si>
  <si>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</si>
  <si>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</si>
  <si>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</si>
  <si>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</si>
  <si>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</si>
  <si>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</si>
  <si>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</si>
  <si>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</si>
  <si>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</si>
  <si>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</si>
  <si>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</si>
  <si>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</si>
  <si>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</si>
  <si>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</si>
  <si>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</si>
  <si>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</si>
  <si>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</si>
  <si>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</si>
  <si>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</si>
  <si>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</si>
  <si>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</si>
  <si>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</si>
  <si>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</si>
  <si>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</si>
  <si>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</si>
  <si>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</si>
  <si>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</si>
  <si>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</si>
  <si>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</si>
  <si>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</si>
  <si>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</si>
  <si>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</si>
  <si>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</si>
  <si>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</si>
  <si>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</si>
  <si>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</si>
  <si>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</si>
  <si>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</si>
  <si>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</si>
  <si>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</si>
  <si>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</si>
  <si>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</si>
  <si>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</si>
  <si>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</si>
  <si>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</si>
  <si>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</si>
  <si>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</si>
  <si>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</si>
  <si>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</si>
  <si>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</si>
  <si>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</si>
  <si>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</si>
  <si>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</si>
  <si>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</si>
  <si>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</si>
  <si>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</si>
  <si>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</si>
  <si>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</si>
  <si>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</si>
  <si>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</si>
  <si>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</si>
  <si>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</si>
  <si>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</si>
  <si>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</si>
  <si>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</si>
  <si>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</si>
  <si>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</si>
  <si>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</si>
  <si>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</si>
  <si>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</si>
  <si>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</si>
  <si>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</si>
  <si>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</si>
  <si>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</si>
  <si>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</si>
  <si>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</si>
  <si>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</si>
  <si>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</si>
  <si>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</si>
  <si>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</si>
  <si>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</si>
  <si>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</si>
  <si>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</si>
  <si>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</si>
  <si>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</si>
  <si>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</si>
  <si>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</si>
  <si>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</si>
  <si>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</si>
  <si>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</si>
  <si>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</si>
  <si>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</si>
  <si>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</si>
  <si>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</si>
  <si>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</si>
  <si>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</si>
  <si>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</si>
  <si>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</si>
  <si>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</si>
  <si>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</si>
  <si>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</si>
  <si>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</si>
  <si>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</si>
  <si>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</si>
  <si>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</si>
  <si>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</si>
  <si>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</si>
  <si>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</si>
  <si>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</si>
  <si>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</si>
  <si>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</si>
  <si>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</si>
  <si>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</si>
  <si>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</si>
  <si>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</si>
  <si>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</si>
  <si>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</si>
  <si>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</si>
  <si>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</si>
  <si>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</si>
  <si>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</si>
  <si>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</si>
  <si>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</si>
  <si>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</si>
  <si>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</si>
  <si>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</si>
  <si>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</si>
  <si>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</si>
  <si>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</si>
  <si>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</si>
  <si>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</si>
  <si>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</si>
  <si>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</si>
  <si>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</si>
  <si>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</si>
  <si>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</si>
  <si>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</si>
  <si>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</si>
  <si>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</si>
  <si>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</si>
  <si>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</si>
  <si>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</si>
  <si>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</si>
  <si>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</si>
  <si>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</si>
  <si>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</si>
  <si>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</si>
  <si>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</si>
  <si>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</si>
  <si>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</si>
  <si>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</si>
  <si>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</si>
  <si>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</si>
  <si>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</si>
  <si>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</si>
  <si>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</si>
  <si>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</si>
  <si>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</si>
  <si>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</si>
  <si>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</si>
  <si>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</si>
  <si>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</si>
  <si>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</si>
  <si>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</si>
  <si>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</si>
  <si>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</si>
  <si>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</si>
  <si>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</si>
  <si>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</si>
  <si>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</si>
  <si>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</si>
  <si>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</si>
  <si>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</si>
  <si>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</si>
  <si>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</si>
  <si>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</si>
  <si>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</si>
  <si>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</si>
  <si>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</si>
  <si>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</si>
  <si>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</si>
  <si>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</si>
  <si>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</si>
  <si>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</si>
  <si>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</si>
  <si>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</si>
  <si>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</si>
  <si>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</si>
  <si>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</si>
  <si>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</si>
  <si>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</si>
  <si>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</si>
  <si>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</si>
  <si>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</si>
  <si>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</si>
  <si>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</si>
  <si>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</si>
  <si>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</si>
  <si>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</si>
  <si>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</si>
  <si>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</si>
  <si>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</si>
  <si>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</si>
  <si>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</si>
  <si>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</si>
  <si>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</si>
  <si>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</si>
  <si>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</si>
  <si>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</si>
  <si>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</si>
  <si>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</si>
  <si>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</si>
  <si>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</si>
  <si>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</si>
  <si>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</si>
  <si>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</si>
  <si>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</si>
  <si>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</si>
  <si>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</si>
  <si>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</si>
  <si>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</si>
  <si>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</si>
  <si>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</si>
  <si>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</si>
  <si>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</si>
  <si>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</si>
  <si>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</si>
  <si>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</si>
  <si>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</si>
  <si>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</si>
  <si>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</si>
  <si>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</si>
  <si>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</si>
  <si>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</si>
  <si>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</si>
  <si>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</si>
  <si>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</si>
  <si>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</si>
  <si>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</si>
  <si>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</si>
  <si>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</si>
  <si>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</si>
  <si>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</si>
  <si>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</si>
  <si>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</si>
  <si>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</si>
  <si>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</si>
  <si>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</si>
  <si>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</si>
  <si>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</si>
  <si>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</si>
  <si>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</si>
  <si>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</si>
  <si>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</si>
  <si>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</si>
  <si>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</si>
  <si>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</si>
  <si>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</si>
  <si>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</si>
  <si>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</si>
  <si>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</si>
  <si>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</si>
  <si>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</si>
  <si>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</si>
  <si>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</si>
  <si>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</si>
  <si>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</si>
  <si>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</si>
  <si>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</si>
  <si>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</si>
  <si>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</si>
  <si>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</si>
  <si>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</si>
  <si>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</si>
  <si>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</si>
  <si>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</si>
  <si>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</si>
  <si>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</si>
  <si>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</si>
  <si>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</si>
  <si>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</si>
  <si>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</si>
  <si>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</si>
  <si>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</si>
  <si>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</si>
  <si>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</si>
  <si>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</si>
  <si>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</si>
  <si>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</si>
  <si>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</si>
  <si>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</si>
  <si>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</si>
  <si>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</si>
  <si>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</si>
  <si>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</si>
  <si>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</si>
  <si>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</si>
  <si>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</si>
  <si>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</si>
  <si>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</si>
  <si>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</si>
  <si>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</si>
  <si>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</si>
  <si>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</si>
  <si>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</si>
  <si>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</si>
  <si>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</si>
  <si>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</si>
  <si>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</si>
  <si>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</si>
  <si>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</si>
  <si>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</si>
  <si>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</si>
  <si>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</si>
  <si>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</si>
  <si>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</si>
  <si>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</si>
  <si>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</si>
  <si>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</si>
  <si>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</si>
  <si>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</si>
  <si>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</si>
  <si>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</si>
  <si>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</si>
  <si>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</si>
  <si>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</si>
  <si>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</si>
  <si>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</si>
  <si>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</si>
  <si>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</si>
  <si>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</si>
  <si>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</si>
  <si>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</si>
  <si>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</si>
  <si>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</si>
  <si>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</si>
  <si>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</si>
  <si>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</si>
  <si>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</si>
  <si>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</si>
  <si>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</si>
  <si>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</si>
  <si>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</si>
  <si>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</si>
  <si>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</si>
  <si>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</si>
  <si>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</si>
  <si>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</si>
  <si>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</si>
  <si>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</si>
  <si>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</si>
  <si>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</si>
  <si>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</si>
  <si>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</si>
  <si>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</si>
  <si>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</si>
  <si>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</si>
  <si>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</si>
  <si>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</si>
  <si>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</si>
  <si>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</si>
  <si>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</si>
  <si>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</si>
  <si>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</si>
  <si>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</si>
  <si>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</si>
  <si>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</si>
  <si>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</si>
  <si>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</si>
  <si>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</si>
  <si>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</si>
  <si>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</si>
  <si>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</si>
  <si>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</si>
  <si>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</si>
  <si>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</si>
  <si>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</si>
  <si>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</si>
  <si>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</si>
  <si>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</si>
  <si>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</si>
  <si>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</si>
  <si>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</si>
  <si>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</si>
  <si>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</si>
  <si>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</si>
  <si>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</si>
  <si>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</si>
  <si>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</si>
  <si>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</si>
  <si>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</si>
  <si>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</si>
  <si>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</si>
  <si>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</si>
  <si>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</si>
  <si>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</si>
  <si>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</si>
  <si>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</si>
  <si>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</si>
  <si>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</si>
  <si>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</si>
  <si>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</si>
  <si>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</si>
  <si>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</si>
  <si>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</si>
  <si>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</si>
  <si>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</si>
  <si>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</si>
  <si>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</si>
  <si>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</si>
  <si>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</si>
  <si>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</si>
  <si>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</si>
  <si>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</si>
  <si>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</si>
  <si>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</si>
  <si>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</si>
  <si>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</si>
  <si>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</si>
  <si>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</si>
  <si>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</si>
  <si>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</si>
  <si>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</si>
  <si>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</si>
  <si>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</si>
  <si>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</si>
  <si>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</si>
  <si>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</si>
  <si>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</si>
  <si>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</si>
  <si>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</si>
  <si>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</si>
  <si>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</si>
  <si>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</si>
  <si>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</si>
  <si>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</si>
  <si>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</si>
  <si>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</si>
  <si>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</si>
  <si>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</si>
  <si>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</si>
  <si>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</si>
  <si>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</si>
  <si>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</si>
  <si>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</si>
  <si>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</si>
  <si>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</si>
  <si>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</si>
  <si>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</si>
  <si>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</si>
  <si>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</si>
  <si>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</si>
  <si>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</si>
  <si>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</si>
  <si>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</si>
  <si>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</si>
  <si>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</si>
  <si>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</si>
  <si>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</si>
  <si>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</si>
  <si>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</si>
  <si>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</si>
  <si>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</si>
  <si>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</si>
  <si>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</si>
  <si>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</si>
  <si>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</si>
  <si>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</si>
  <si>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</si>
  <si>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</si>
  <si>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</si>
  <si>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</si>
  <si>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</si>
  <si>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</si>
  <si>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</si>
  <si>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</si>
  <si>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</si>
  <si>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</si>
  <si>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</si>
  <si>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</si>
  <si>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</si>
  <si>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</si>
  <si>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</si>
  <si>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</si>
  <si>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</si>
  <si>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</si>
  <si>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</si>
  <si>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</si>
  <si>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</si>
  <si>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</si>
  <si>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</si>
  <si>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</si>
  <si>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</si>
  <si>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</si>
  <si>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</si>
  <si>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</si>
  <si>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</si>
  <si>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</si>
  <si>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</si>
  <si>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</si>
  <si>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</si>
  <si>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</si>
  <si>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</si>
  <si>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</si>
  <si>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</si>
  <si>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</si>
  <si>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</si>
  <si>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</si>
  <si>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</si>
  <si>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</si>
  <si>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</si>
  <si>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</si>
  <si>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</si>
  <si>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</si>
  <si>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</si>
  <si>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</si>
  <si>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</si>
  <si>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</si>
  <si>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</si>
  <si>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</si>
  <si>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</si>
  <si>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</si>
  <si>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</si>
  <si>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</si>
  <si>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</si>
  <si>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</si>
  <si>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</si>
  <si>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</si>
  <si>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</si>
  <si>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</si>
  <si>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</si>
  <si>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</si>
  <si>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</si>
  <si>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</si>
  <si>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</si>
  <si>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</si>
  <si>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</si>
  <si>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</si>
  <si>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</si>
  <si>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</si>
  <si>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</si>
  <si>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</si>
  <si>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</si>
  <si>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</si>
  <si>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</si>
  <si>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</si>
  <si>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</si>
  <si>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</si>
  <si>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</si>
  <si>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</si>
  <si>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</si>
  <si>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</si>
  <si>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</si>
  <si>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</si>
  <si>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</si>
  <si>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</si>
  <si>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</si>
  <si>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</si>
  <si>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</si>
  <si>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</si>
  <si>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</si>
  <si>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</si>
  <si>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</si>
  <si>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</si>
  <si>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</si>
  <si>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</si>
  <si>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</si>
  <si>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</si>
  <si>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</si>
  <si>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</si>
  <si>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</si>
  <si>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</si>
  <si>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</si>
  <si>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</si>
  <si>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</si>
  <si>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</si>
  <si>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</si>
  <si>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</si>
  <si>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</si>
  <si>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</si>
  <si>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</si>
  <si>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</si>
  <si>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</si>
  <si>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</si>
  <si>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</si>
  <si>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</si>
  <si>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</si>
  <si>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</si>
  <si>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</si>
  <si>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</si>
  <si>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</si>
  <si>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</si>
  <si>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</si>
  <si>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</si>
  <si>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</si>
  <si>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</si>
  <si>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</si>
  <si>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</si>
  <si>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</si>
  <si>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</si>
  <si>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</si>
  <si>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</si>
  <si>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</si>
  <si>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</si>
  <si>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</si>
  <si>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</si>
  <si>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</si>
  <si>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</si>
  <si>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</si>
  <si>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</si>
  <si>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</si>
  <si>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</si>
  <si>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</si>
  <si>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</si>
  <si>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</si>
  <si>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</si>
  <si>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</si>
  <si>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</si>
  <si>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</si>
  <si>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</si>
  <si>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</si>
  <si>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</si>
  <si>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</si>
  <si>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</si>
  <si>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</si>
  <si>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</si>
  <si>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</si>
  <si>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</si>
  <si>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</si>
  <si>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</si>
  <si>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</si>
  <si>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</si>
  <si>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</si>
  <si>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</si>
  <si>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</si>
  <si>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</si>
  <si>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</si>
  <si>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</si>
  <si>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</si>
  <si>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</si>
  <si>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</si>
  <si>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</si>
  <si>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</si>
  <si>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</si>
  <si>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</si>
  <si>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</si>
  <si>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</si>
  <si>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</si>
  <si>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</si>
  <si>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</si>
  <si>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</si>
  <si>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</si>
  <si>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</si>
  <si>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</si>
  <si>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</si>
  <si>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</si>
  <si>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</si>
  <si>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</si>
  <si>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</si>
  <si>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</si>
  <si>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</si>
  <si>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</si>
  <si>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</si>
  <si>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</si>
  <si>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</si>
  <si>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</si>
  <si>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</si>
  <si>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</si>
  <si>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</si>
  <si>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</si>
  <si>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</si>
  <si>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</si>
  <si>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</si>
  <si>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</si>
  <si>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</si>
  <si>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</si>
  <si>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</si>
  <si>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</si>
  <si>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</si>
  <si>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</si>
  <si>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</si>
  <si>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</si>
  <si>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</si>
  <si>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</si>
  <si>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</si>
  <si>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</si>
  <si>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</si>
  <si>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</si>
  <si>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</si>
  <si>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</si>
  <si>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</si>
  <si>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</si>
  <si>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</si>
  <si>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</si>
  <si>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</si>
  <si>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</si>
  <si>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</si>
  <si>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</si>
  <si>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</si>
  <si>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</si>
  <si>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</si>
  <si>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</si>
  <si>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</si>
  <si>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</si>
  <si>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</si>
  <si>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</si>
  <si>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</si>
  <si>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</si>
  <si>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</si>
  <si>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</si>
  <si>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</si>
  <si>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</si>
  <si>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</si>
  <si>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</si>
  <si>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</si>
  <si>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</si>
  <si>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</si>
  <si>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</si>
  <si>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</si>
  <si>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</si>
  <si>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</si>
  <si>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</si>
  <si>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</si>
  <si>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</si>
  <si>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</si>
  <si>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</si>
  <si>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</si>
  <si>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</si>
  <si>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</si>
  <si>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</si>
  <si>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</si>
  <si>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</si>
  <si>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</si>
  <si>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</si>
  <si>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</si>
  <si>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</si>
  <si>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</si>
  <si>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</si>
  <si>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</si>
  <si>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</si>
  <si>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</si>
  <si>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</si>
  <si>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</si>
  <si>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</si>
  <si>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</si>
  <si>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</si>
  <si>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</si>
  <si>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</si>
  <si>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</si>
  <si>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</si>
  <si>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</si>
  <si>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</si>
  <si>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</si>
  <si>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</si>
  <si>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</si>
  <si>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</si>
  <si>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</si>
  <si>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</si>
  <si>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</si>
  <si>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</si>
  <si>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</si>
  <si>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</si>
  <si>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</si>
  <si>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</si>
  <si>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</si>
  <si>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</si>
  <si>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</si>
  <si>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</si>
  <si>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</si>
  <si>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</si>
  <si>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</si>
  <si>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</si>
  <si>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</si>
  <si>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</si>
  <si>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</si>
  <si>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</si>
  <si>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</si>
  <si>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</si>
  <si>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</si>
  <si>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</si>
  <si>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</si>
  <si>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</si>
  <si>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</si>
  <si>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</si>
  <si>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</si>
  <si>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</si>
  <si>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</si>
  <si>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</si>
  <si>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</si>
  <si>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</si>
  <si>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</si>
  <si>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</si>
  <si>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</si>
  <si>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</si>
  <si>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</si>
  <si>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</si>
  <si>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</si>
  <si>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</si>
  <si>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</si>
  <si>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</si>
  <si>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</si>
  <si>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</si>
  <si>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</si>
  <si>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</si>
  <si>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</si>
  <si>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</si>
  <si>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</si>
  <si>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</si>
  <si>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</si>
  <si>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</si>
  <si>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</si>
  <si>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</si>
  <si>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</si>
  <si>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</si>
  <si>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</si>
  <si>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</si>
  <si>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</si>
  <si>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</si>
  <si>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</si>
  <si>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</si>
  <si>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</si>
  <si>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</si>
  <si>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</si>
  <si>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</si>
  <si>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</si>
  <si>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</si>
  <si>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</si>
  <si>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</si>
  <si>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</si>
  <si>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</si>
  <si>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</si>
  <si>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</si>
  <si>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</si>
  <si>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</si>
  <si>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</si>
  <si>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</si>
  <si>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</si>
  <si>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</si>
  <si>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</si>
  <si>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</si>
  <si>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</si>
  <si>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</si>
  <si>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</si>
  <si>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</si>
  <si>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</si>
  <si>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</si>
  <si>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</si>
  <si>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</si>
  <si>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</si>
  <si>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</si>
  <si>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</si>
  <si>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</si>
  <si>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</si>
  <si>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</si>
  <si>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</si>
  <si>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</si>
  <si>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</si>
  <si>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</si>
  <si>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</si>
  <si>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</si>
  <si>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</si>
  <si>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</si>
  <si>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</si>
  <si>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</si>
  <si>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</si>
  <si>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</si>
  <si>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</si>
  <si>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</si>
  <si>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</si>
  <si>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</si>
  <si>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</si>
  <si>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</si>
  <si>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</si>
  <si>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</si>
  <si>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</si>
  <si>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</si>
  <si>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</si>
  <si>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</si>
  <si>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</si>
  <si>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</si>
  <si>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</si>
  <si>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</si>
  <si>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</si>
  <si>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</si>
  <si>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</si>
  <si>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</si>
  <si>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</si>
  <si>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</si>
  <si>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</si>
  <si>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</si>
  <si>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</si>
  <si>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</si>
  <si>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</si>
  <si>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</si>
  <si>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</si>
  <si>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</si>
  <si>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</si>
  <si>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</si>
  <si>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</si>
  <si>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</si>
  <si>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</si>
  <si>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</si>
  <si>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</si>
  <si>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</si>
  <si>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</si>
  <si>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</si>
  <si>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</si>
  <si>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</si>
  <si>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</si>
  <si>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</si>
  <si>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</si>
  <si>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</si>
  <si>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</si>
  <si>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</si>
  <si>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</si>
  <si>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</si>
  <si>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</si>
  <si>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</si>
  <si>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</si>
  <si>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</si>
  <si>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</si>
  <si>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</si>
  <si>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</si>
  <si>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</si>
  <si>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</si>
  <si>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</si>
  <si>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</si>
  <si>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</si>
  <si>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</si>
  <si>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</si>
  <si>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</si>
  <si>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</si>
  <si>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</si>
  <si>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</si>
  <si>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</si>
  <si>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</si>
  <si>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</si>
  <si>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</si>
  <si>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</si>
  <si>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</si>
  <si>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</si>
  <si>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</si>
  <si>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</si>
  <si>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</si>
  <si>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</si>
  <si>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</si>
  <si>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</si>
  <si>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</si>
  <si>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</si>
  <si>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</si>
  <si>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</si>
  <si>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</si>
  <si>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</si>
  <si>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</si>
  <si>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</si>
  <si>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</si>
  <si>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</si>
  <si>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</si>
  <si>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</si>
  <si>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</si>
  <si>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</si>
  <si>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</si>
  <si>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</si>
  <si>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</si>
  <si>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</si>
  <si>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</si>
  <si>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</si>
  <si>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</si>
  <si>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</si>
  <si>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</si>
  <si>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</si>
  <si>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</si>
  <si>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</si>
  <si>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</si>
  <si>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</si>
  <si>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</si>
  <si>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</si>
  <si>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</si>
  <si>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</si>
  <si>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</si>
  <si>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</si>
  <si>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</si>
  <si>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</si>
  <si>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</si>
  <si>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</si>
  <si>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</si>
  <si>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</si>
  <si>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</si>
  <si>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</si>
  <si>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</si>
  <si>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</si>
  <si>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</si>
  <si>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</si>
  <si>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</si>
  <si>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</si>
  <si>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</si>
  <si>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</si>
  <si>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</si>
  <si>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</si>
  <si>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</si>
  <si>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</si>
  <si>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</si>
  <si>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</si>
  <si>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</si>
  <si>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</si>
  <si>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</si>
  <si>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</si>
  <si>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</si>
  <si>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</si>
  <si>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</si>
  <si>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</si>
  <si>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</si>
  <si>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</si>
  <si>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</si>
  <si>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</si>
  <si>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</si>
  <si>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</si>
  <si>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</si>
  <si>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</si>
  <si>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</si>
  <si>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</si>
  <si>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</si>
  <si>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</si>
  <si>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</si>
  <si>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</si>
  <si>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</si>
  <si>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</si>
  <si>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</si>
  <si>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</si>
  <si>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</si>
  <si>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</si>
  <si>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</si>
  <si>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</si>
  <si>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</si>
  <si>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</si>
  <si>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</si>
  <si>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</si>
  <si>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</si>
  <si>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</si>
  <si>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</si>
  <si>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</si>
  <si>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</si>
  <si>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</si>
  <si>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</si>
  <si>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</si>
  <si>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</si>
  <si>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</si>
  <si>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</si>
  <si>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</si>
  <si>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</si>
  <si>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</si>
  <si>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</si>
  <si>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</si>
  <si>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</si>
  <si>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</si>
  <si>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</si>
  <si>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</si>
  <si>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</si>
  <si>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</si>
  <si>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</si>
  <si>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</si>
  <si>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</si>
  <si>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</si>
  <si>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</si>
  <si>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</si>
  <si>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</si>
  <si>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</si>
  <si>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</si>
  <si>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</si>
  <si>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</si>
  <si>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</si>
  <si>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</si>
  <si>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</si>
  <si>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</si>
  <si>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</si>
  <si>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</si>
  <si>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</si>
  <si>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</si>
  <si>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</si>
  <si>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</si>
  <si>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</si>
  <si>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</si>
  <si>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</si>
  <si>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</si>
  <si>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</si>
  <si>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</si>
  <si>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</si>
  <si>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</si>
  <si>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</si>
  <si>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</si>
  <si>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</si>
  <si>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</si>
  <si>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</si>
  <si>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</si>
  <si>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</si>
  <si>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</si>
  <si>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</si>
  <si>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</si>
  <si>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</si>
  <si>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</si>
  <si>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</si>
  <si>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</si>
  <si>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</si>
  <si>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</si>
  <si>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</si>
  <si>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</si>
  <si>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</si>
  <si>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</si>
  <si>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</si>
  <si>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</si>
  <si>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</si>
  <si>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</si>
  <si>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</si>
  <si>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</si>
  <si>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</si>
  <si>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</si>
  <si>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</si>
  <si>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</si>
  <si>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</si>
  <si>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</si>
  <si>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</si>
  <si>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</si>
  <si>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</si>
  <si>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</si>
  <si>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</si>
  <si>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</si>
  <si>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</si>
  <si>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</si>
  <si>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</si>
  <si>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</si>
  <si>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</si>
  <si>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</si>
  <si>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</si>
  <si>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</si>
  <si>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</si>
  <si>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</si>
  <si>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</si>
  <si>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</si>
  <si>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</si>
  <si>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</si>
  <si>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</si>
  <si>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</si>
  <si>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</si>
  <si>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</si>
  <si>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</si>
  <si>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</si>
  <si>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</si>
  <si>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</si>
  <si>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</si>
  <si>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</si>
  <si>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</si>
  <si>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</si>
  <si>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</si>
  <si>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</si>
  <si>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</si>
  <si>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</si>
  <si>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</si>
  <si>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</si>
  <si>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</si>
  <si>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</si>
  <si>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</si>
  <si>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</si>
  <si>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</si>
  <si>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</si>
  <si>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</si>
  <si>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</si>
  <si>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</si>
  <si>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</si>
  <si>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</si>
  <si>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</si>
  <si>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</si>
  <si>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</si>
  <si>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</si>
  <si>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</si>
  <si>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</si>
  <si>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</si>
  <si>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</si>
  <si>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</si>
  <si>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</si>
  <si>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</si>
  <si>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</si>
  <si>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</si>
  <si>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</si>
  <si>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</si>
  <si>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</si>
  <si>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</si>
  <si>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</si>
  <si>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</si>
  <si>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</si>
  <si>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</si>
  <si>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</si>
  <si>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</si>
  <si>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</si>
  <si>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</si>
  <si>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</si>
  <si>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</si>
  <si>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</si>
  <si>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</si>
  <si>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</si>
  <si>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</si>
  <si>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</si>
  <si>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</si>
  <si>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</si>
  <si>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</si>
  <si>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</si>
  <si>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</si>
  <si>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</si>
  <si>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</si>
  <si>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</si>
  <si>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</si>
  <si>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</si>
  <si>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</si>
  <si>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</si>
  <si>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</si>
  <si>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</si>
  <si>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</si>
  <si>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</si>
  <si>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</si>
  <si>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</si>
  <si>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</si>
  <si>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</si>
  <si>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</si>
  <si>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</si>
  <si>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</si>
  <si>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</si>
  <si>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</si>
  <si>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</si>
  <si>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</si>
  <si>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</si>
  <si>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</si>
  <si>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</si>
  <si>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</si>
  <si>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</si>
  <si>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</si>
  <si>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</si>
  <si>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</si>
  <si>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</si>
  <si>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</si>
  <si>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</si>
  <si>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</si>
  <si>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</si>
  <si>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</si>
  <si>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</si>
  <si>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</si>
  <si>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</si>
  <si>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</si>
  <si>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</si>
  <si>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</si>
  <si>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</si>
  <si>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</si>
  <si>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</si>
  <si>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</si>
  <si>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</si>
  <si>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</si>
  <si>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</si>
  <si>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</si>
  <si>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</si>
  <si>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</si>
  <si>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</si>
  <si>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</si>
  <si>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</si>
  <si>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</si>
  <si>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</si>
  <si>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</si>
  <si>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</si>
  <si>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</si>
  <si>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</si>
  <si>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</si>
  <si>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</si>
  <si>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</si>
  <si>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</si>
  <si>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</si>
  <si>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</si>
  <si>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</si>
  <si>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</si>
  <si>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</si>
  <si>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</si>
  <si>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</si>
  <si>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</si>
  <si>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</si>
  <si>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</si>
  <si>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</si>
  <si>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</si>
  <si>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</si>
  <si>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</si>
  <si>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</si>
  <si>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</si>
  <si>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</si>
  <si>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</si>
  <si>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</si>
  <si>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</si>
  <si>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</si>
  <si>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</si>
  <si>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</si>
  <si>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</si>
  <si>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</si>
  <si>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</si>
  <si>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</si>
  <si>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</si>
  <si>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</si>
  <si>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</si>
  <si>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</si>
  <si>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</si>
  <si>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</si>
  <si>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</si>
  <si>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</si>
  <si>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</si>
  <si>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</si>
  <si>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</si>
  <si>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</si>
  <si>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</si>
  <si>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</si>
  <si>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</si>
  <si>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</si>
  <si>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</si>
  <si>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</si>
  <si>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</si>
  <si>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</si>
  <si>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</si>
  <si>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</si>
  <si>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</si>
  <si>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</si>
  <si>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</si>
  <si>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</si>
  <si>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</si>
  <si>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</si>
  <si>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</si>
  <si>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</si>
  <si>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</si>
  <si>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</si>
  <si>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</si>
  <si>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</si>
  <si>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</si>
  <si>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</si>
  <si>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</si>
  <si>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</si>
  <si>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</si>
  <si>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</si>
  <si>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</si>
  <si>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</si>
  <si>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</si>
  <si>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</si>
  <si>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</si>
  <si>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</si>
  <si>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</si>
  <si>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</si>
  <si>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</si>
  <si>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</si>
  <si>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</si>
  <si>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</si>
  <si>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</si>
  <si>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</si>
  <si>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</si>
  <si>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</si>
  <si>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</si>
  <si>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</si>
  <si>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</si>
  <si>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</si>
  <si>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</si>
  <si>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</si>
  <si>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</si>
  <si>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</si>
  <si>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</si>
  <si>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</si>
  <si>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</si>
  <si>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</si>
  <si>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</si>
  <si>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</si>
  <si>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</si>
  <si>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</si>
  <si>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</si>
  <si>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</si>
  <si>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</si>
  <si>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</si>
  <si>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</si>
  <si>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</si>
  <si>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</si>
  <si>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</si>
  <si>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</si>
  <si>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</si>
  <si>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</si>
  <si>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</si>
  <si>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</si>
  <si>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</si>
  <si>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</si>
  <si>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</si>
  <si>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</si>
  <si>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</si>
  <si>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</si>
  <si>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</si>
  <si>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</si>
  <si>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</si>
  <si>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</si>
  <si>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</si>
  <si>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</si>
  <si>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</si>
  <si>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</si>
  <si>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</si>
  <si>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</si>
  <si>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</si>
  <si>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</si>
  <si>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</si>
  <si>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</si>
  <si>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</si>
  <si>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</si>
  <si>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</si>
  <si>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</si>
  <si>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</si>
  <si>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</si>
  <si>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</si>
  <si>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</si>
  <si>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</si>
  <si>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</si>
  <si>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</si>
  <si>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</si>
  <si>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</si>
  <si>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</si>
  <si>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</si>
  <si>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</si>
  <si>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</si>
  <si>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</si>
  <si>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</si>
  <si>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</si>
  <si>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</si>
  <si>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</si>
  <si>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</si>
  <si>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</si>
  <si>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</si>
  <si>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</si>
  <si>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</si>
  <si>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</si>
  <si>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</si>
  <si>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</si>
  <si>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</si>
  <si>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</si>
  <si>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</si>
  <si>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</si>
  <si>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</si>
  <si>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</si>
  <si>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</si>
  <si>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</si>
  <si>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</si>
  <si>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</si>
  <si>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</si>
  <si>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</si>
  <si>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</si>
  <si>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</si>
  <si>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</si>
  <si>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</si>
  <si>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</si>
  <si>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</si>
  <si>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</si>
  <si>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</si>
  <si>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</si>
  <si>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</si>
  <si>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</si>
  <si>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</si>
  <si>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</si>
  <si>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</si>
  <si>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</si>
  <si>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</si>
  <si>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</si>
  <si>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</si>
  <si>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</si>
  <si>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</si>
  <si>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</si>
  <si>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</si>
  <si>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</si>
  <si>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</si>
  <si>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</si>
  <si>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</si>
  <si>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</si>
  <si>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</si>
  <si>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</si>
  <si>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</si>
  <si>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</si>
  <si>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</si>
  <si>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</si>
  <si>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</si>
  <si>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</si>
  <si>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</si>
  <si>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</si>
  <si>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</si>
  <si>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</si>
  <si>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</si>
  <si>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</si>
  <si>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</si>
  <si>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</si>
  <si>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</si>
  <si>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</si>
  <si>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</si>
  <si>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</si>
  <si>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</si>
  <si>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</si>
  <si>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</si>
  <si>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</si>
  <si>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</si>
  <si>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</si>
  <si>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</si>
  <si>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</si>
  <si>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</si>
  <si>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</si>
  <si>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</si>
  <si>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</si>
  <si>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</si>
  <si>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</si>
  <si>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</si>
  <si>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</si>
  <si>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</si>
  <si>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</si>
  <si>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</si>
  <si>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</si>
  <si>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</si>
  <si>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</si>
  <si>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</si>
  <si>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</si>
  <si>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</si>
  <si>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</si>
  <si>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</si>
  <si>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</si>
  <si>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</si>
  <si>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</si>
  <si>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</si>
  <si>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</si>
  <si>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</si>
  <si>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</si>
  <si>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</si>
  <si>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</si>
  <si>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</si>
  <si>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</si>
  <si>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</si>
  <si>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</si>
  <si>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</si>
  <si>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</si>
  <si>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</si>
  <si>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</si>
  <si>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</si>
  <si>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</si>
  <si>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</si>
  <si>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</si>
  <si>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</si>
  <si>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</si>
  <si>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</si>
  <si>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</si>
  <si>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</si>
  <si>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</si>
  <si>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</si>
  <si>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</si>
  <si>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</si>
  <si>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</si>
  <si>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</si>
  <si>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</si>
  <si>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</si>
  <si>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</si>
  <si>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</si>
  <si>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</si>
  <si>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</si>
  <si>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</si>
  <si>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</si>
  <si>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</si>
  <si>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</si>
  <si>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</si>
  <si>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</si>
  <si>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</si>
  <si>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</si>
  <si>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</si>
  <si>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</si>
  <si>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</si>
  <si>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</si>
  <si>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</si>
  <si>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</si>
  <si>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</si>
  <si>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</si>
  <si>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</si>
  <si>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</si>
  <si>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</si>
  <si>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</si>
  <si>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</si>
  <si>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</si>
  <si>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</si>
  <si>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</si>
  <si>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</si>
  <si>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</si>
  <si>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</si>
  <si>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</si>
  <si>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</si>
  <si>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</si>
  <si>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</si>
  <si>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</si>
  <si>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</si>
  <si>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</si>
  <si>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</si>
  <si>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</si>
  <si>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</si>
  <si>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</si>
  <si>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</si>
  <si>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</si>
  <si>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</si>
  <si>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</si>
  <si>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</si>
  <si>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</si>
  <si>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</si>
  <si>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</si>
  <si>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</si>
  <si>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</si>
  <si>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</si>
  <si>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</si>
  <si>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</si>
  <si>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</si>
  <si>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</si>
  <si>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</si>
  <si>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</si>
  <si>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</si>
  <si>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</si>
  <si>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</si>
  <si>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</si>
  <si>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</si>
  <si>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</si>
  <si>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</si>
  <si>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</si>
  <si>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</si>
  <si>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</si>
  <si>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</si>
  <si>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</si>
  <si>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</si>
  <si>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</si>
  <si>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</si>
  <si>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</si>
  <si>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</si>
  <si>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</si>
  <si>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</si>
  <si>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</si>
  <si>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</si>
  <si>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</si>
  <si>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</si>
  <si>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</si>
  <si>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</si>
  <si>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</si>
  <si>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</si>
  <si>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</si>
  <si>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</si>
  <si>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</si>
  <si>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</si>
  <si>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</si>
  <si>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</si>
  <si>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</si>
  <si>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</si>
  <si>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</si>
  <si>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</si>
  <si>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</si>
  <si>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</si>
  <si>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</si>
  <si>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</si>
  <si>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</si>
  <si>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</si>
  <si>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</si>
  <si>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</si>
  <si>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</si>
  <si>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</si>
  <si>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</si>
  <si>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</si>
  <si>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</si>
  <si>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</si>
  <si>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</si>
  <si>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</si>
  <si>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</si>
  <si>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</si>
  <si>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</si>
  <si>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</si>
  <si>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</si>
  <si>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</si>
  <si>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</si>
  <si>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</si>
  <si>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</si>
  <si>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</si>
  <si>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</si>
  <si>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</si>
  <si>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</si>
  <si>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</si>
  <si>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</si>
  <si>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</si>
  <si>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</si>
  <si>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</si>
  <si>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</si>
  <si>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</si>
  <si>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</si>
  <si>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</si>
  <si>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</si>
  <si>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</si>
  <si>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</si>
  <si>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</si>
  <si>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</si>
  <si>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</si>
  <si>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</si>
  <si>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</si>
  <si>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</si>
  <si>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</si>
  <si>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</si>
  <si>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</si>
  <si>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</si>
  <si>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</si>
  <si>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</si>
  <si>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</si>
  <si>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</si>
  <si>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</si>
  <si>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</si>
  <si>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</si>
  <si>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</si>
  <si>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</si>
  <si>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</si>
  <si>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</si>
  <si>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</si>
  <si>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</si>
  <si>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</si>
  <si>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</si>
  <si>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</si>
  <si>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</si>
  <si>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</si>
  <si>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</si>
  <si>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</si>
  <si>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</si>
  <si>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</si>
  <si>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</si>
  <si>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</si>
  <si>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</si>
  <si>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</si>
  <si>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</si>
  <si>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</si>
  <si>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</si>
  <si>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</si>
  <si>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</si>
  <si>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</si>
  <si>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</si>
  <si>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</si>
  <si>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</si>
  <si>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</si>
  <si>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</si>
  <si>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</si>
  <si>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</si>
  <si>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</si>
  <si>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</si>
  <si>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</si>
  <si>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</si>
  <si>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</si>
  <si>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</si>
  <si>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</si>
  <si>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</si>
  <si>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</si>
  <si>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</si>
  <si>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</si>
  <si>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</si>
  <si>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</si>
  <si>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</si>
  <si>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</si>
  <si>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</si>
  <si>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</si>
  <si>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</si>
  <si>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</si>
  <si>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</si>
  <si>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</si>
  <si>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</si>
  <si>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</si>
  <si>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</si>
  <si>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</si>
  <si>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</si>
  <si>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</si>
  <si>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</si>
  <si>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</si>
  <si>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</si>
  <si>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</si>
  <si>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</si>
  <si>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</si>
  <si>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</si>
  <si>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</si>
  <si>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</si>
  <si>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</si>
  <si>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</si>
  <si>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</si>
  <si>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</si>
  <si>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</si>
  <si>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</si>
  <si>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</si>
  <si>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</si>
  <si>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</si>
  <si>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</si>
  <si>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</si>
  <si>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</si>
  <si>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</si>
  <si>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</si>
  <si>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</si>
  <si>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</si>
  <si>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</si>
  <si>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</si>
  <si>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</si>
  <si>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</si>
  <si>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</si>
  <si>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</si>
  <si>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</si>
  <si>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</si>
  <si>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</si>
  <si>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</si>
  <si>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</si>
  <si>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</si>
  <si>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</si>
  <si>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</si>
  <si>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</si>
  <si>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</si>
  <si>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</si>
  <si>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</si>
  <si>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</si>
  <si>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</si>
  <si>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</si>
  <si>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</si>
  <si>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</si>
  <si>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</si>
  <si>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</si>
  <si>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</si>
  <si>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</si>
  <si>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</si>
  <si>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</si>
  <si>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</si>
  <si>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</si>
  <si>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</si>
  <si>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</si>
  <si>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</si>
  <si>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</si>
  <si>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</si>
  <si>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</si>
  <si>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</si>
  <si>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</si>
  <si>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</si>
  <si>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</si>
  <si>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</si>
  <si>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</si>
  <si>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</si>
  <si>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</si>
  <si>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</si>
  <si>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</si>
  <si>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</si>
  <si>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</si>
  <si>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</si>
  <si>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</si>
  <si>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</si>
  <si>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</si>
  <si>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</si>
  <si>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</si>
  <si>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</si>
  <si>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</si>
  <si>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</si>
  <si>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</si>
  <si>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</si>
  <si>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</si>
  <si>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</si>
  <si>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</si>
  <si>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</si>
  <si>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</si>
  <si>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</si>
  <si>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</si>
  <si>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</si>
  <si>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</si>
  <si>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</si>
  <si>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</si>
  <si>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</si>
  <si>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</si>
  <si>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</si>
  <si>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</si>
  <si>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</si>
  <si>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</si>
  <si>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</si>
  <si>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</si>
  <si>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</si>
  <si>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</si>
  <si>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</si>
  <si>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</si>
  <si>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</si>
  <si>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</si>
  <si>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</si>
  <si>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</si>
  <si>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</si>
  <si>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</si>
  <si>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</si>
  <si>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</si>
  <si>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</si>
  <si>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</si>
  <si>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</si>
  <si>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</si>
  <si>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</si>
  <si>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</si>
  <si>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</si>
  <si>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</si>
  <si>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</si>
  <si>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</si>
  <si>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</si>
  <si>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</si>
  <si>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</si>
  <si>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</si>
  <si>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</si>
  <si>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</si>
  <si>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</si>
  <si>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</si>
  <si>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</si>
  <si>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</si>
  <si>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</si>
  <si>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</si>
  <si>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</si>
  <si>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</si>
  <si>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</si>
  <si>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</si>
  <si>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</si>
  <si>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</si>
  <si>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</si>
  <si>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</si>
  <si>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</si>
  <si>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</si>
  <si>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</si>
  <si>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</si>
  <si>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</si>
  <si>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</si>
  <si>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</si>
  <si>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</si>
  <si>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</si>
  <si>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</si>
  <si>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</si>
  <si>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</si>
  <si>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</si>
  <si>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</si>
  <si>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</si>
  <si>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</si>
  <si>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</si>
  <si>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</si>
  <si>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</si>
  <si>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</si>
  <si>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</si>
  <si>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</si>
  <si>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</si>
  <si>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</si>
  <si>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</si>
  <si>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</si>
  <si>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</si>
  <si>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</si>
  <si>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</si>
  <si>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</si>
  <si>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</si>
  <si>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</si>
  <si>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</si>
  <si>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</si>
  <si>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</si>
  <si>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</si>
  <si>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</si>
  <si>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</si>
  <si>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</si>
  <si>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</si>
  <si>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</si>
  <si>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</si>
  <si>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</si>
  <si>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</si>
  <si>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</si>
  <si>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</si>
  <si>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</si>
  <si>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</si>
  <si>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</si>
  <si>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</si>
  <si>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</si>
  <si>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</si>
  <si>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</si>
  <si>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</si>
  <si>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</si>
  <si>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</si>
  <si>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</si>
  <si>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</si>
  <si>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</si>
  <si>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</si>
  <si>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</si>
  <si>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</si>
  <si>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</si>
  <si>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</si>
  <si>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</si>
  <si>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</si>
  <si>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</si>
  <si>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</si>
  <si>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</si>
  <si>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</si>
  <si>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</si>
  <si>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</si>
  <si>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</si>
  <si>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</si>
  <si>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</si>
  <si>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</si>
  <si>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</si>
  <si>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</si>
  <si>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</si>
  <si>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</si>
  <si>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</si>
  <si>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</si>
  <si>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</si>
  <si>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</si>
  <si>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</si>
  <si>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</si>
  <si>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</si>
  <si>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</si>
  <si>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</si>
  <si>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</si>
  <si>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</si>
  <si>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</si>
  <si>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</si>
  <si>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</si>
  <si>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</si>
  <si>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</si>
  <si>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</si>
  <si>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</si>
  <si>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</si>
  <si>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</si>
  <si>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</si>
  <si>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</si>
  <si>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</si>
  <si>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</si>
  <si>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</si>
  <si>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</si>
  <si>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</si>
  <si>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</si>
  <si>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</si>
  <si>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</si>
  <si>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</si>
  <si>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</si>
  <si>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</si>
  <si>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</si>
  <si>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</si>
  <si>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</si>
  <si>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</si>
  <si>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</si>
  <si>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</si>
  <si>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</si>
  <si>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</si>
  <si>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</si>
  <si>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</si>
  <si>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</si>
  <si>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</si>
  <si>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</si>
  <si>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</si>
  <si>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</si>
  <si>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</si>
  <si>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</si>
  <si>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</si>
  <si>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</si>
  <si>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</si>
  <si>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</si>
  <si>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</si>
  <si>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</si>
  <si>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</si>
  <si>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</si>
  <si>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</si>
  <si>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</si>
  <si>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</si>
  <si>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</si>
  <si>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</si>
  <si>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</si>
  <si>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</si>
  <si>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</si>
  <si>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</si>
  <si>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</si>
  <si>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</si>
  <si>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</si>
  <si>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</si>
  <si>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</si>
  <si>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</si>
  <si>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</si>
  <si>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</si>
  <si>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</si>
  <si>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</si>
  <si>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</si>
  <si>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</si>
  <si>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</si>
  <si>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</si>
  <si>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</si>
  <si>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</si>
  <si>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</si>
  <si>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</si>
  <si>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</si>
  <si>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</si>
  <si>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</si>
  <si>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</si>
  <si>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</si>
  <si>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</si>
  <si>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</si>
  <si>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</si>
  <si>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</si>
  <si>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</si>
  <si>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</si>
  <si>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</si>
  <si>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</si>
  <si>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</si>
  <si>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</si>
  <si>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</si>
  <si>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</si>
  <si>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</si>
  <si>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</si>
  <si>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</si>
  <si>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</si>
  <si>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</si>
  <si>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</si>
  <si>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</si>
  <si>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</si>
  <si>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</si>
  <si>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</si>
  <si>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</si>
  <si>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</si>
  <si>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</si>
  <si>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</si>
  <si>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</si>
  <si>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</si>
  <si>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</si>
  <si>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</si>
  <si>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</si>
  <si>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</si>
  <si>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</si>
  <si>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</si>
  <si>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</si>
  <si>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</si>
  <si>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</si>
  <si>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</si>
  <si>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</si>
  <si>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</si>
  <si>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</si>
  <si>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</si>
  <si>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</si>
  <si>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</si>
  <si>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</si>
  <si>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</si>
  <si>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</si>
  <si>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</si>
  <si>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</si>
  <si>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</si>
  <si>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</si>
  <si>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</si>
  <si>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</si>
  <si>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</si>
  <si>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</si>
  <si>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</si>
  <si>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</si>
  <si>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</si>
  <si>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</si>
  <si>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</si>
  <si>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</si>
  <si>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</si>
  <si>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</si>
  <si>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</si>
  <si>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</si>
  <si>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</si>
  <si>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</si>
  <si>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</si>
  <si>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</si>
  <si>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</si>
  <si>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</si>
  <si>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</si>
  <si>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</si>
  <si>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</si>
  <si>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</si>
  <si>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</si>
  <si>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</si>
  <si>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</si>
  <si>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</si>
  <si>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</si>
  <si>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</si>
  <si>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</si>
  <si>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</si>
  <si>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</si>
  <si>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</si>
  <si>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</si>
  <si>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</si>
  <si>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</si>
  <si>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</si>
  <si>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</si>
  <si>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</si>
  <si>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</si>
  <si>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</si>
  <si>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</si>
  <si>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</si>
  <si>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</si>
  <si>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</si>
  <si>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</si>
  <si>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</si>
  <si>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</si>
  <si>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</si>
  <si>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</si>
  <si>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</si>
  <si>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</si>
  <si>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</si>
  <si>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</si>
  <si>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</si>
  <si>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</si>
  <si>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</si>
  <si>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</si>
  <si>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</si>
  <si>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</si>
  <si>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</si>
  <si>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</si>
  <si>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</si>
  <si>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</si>
  <si>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</si>
  <si>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</si>
  <si>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</si>
  <si>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</si>
  <si>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</si>
  <si>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</si>
  <si>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</si>
  <si>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</si>
  <si>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</si>
  <si>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</si>
  <si>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</si>
  <si>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</si>
  <si>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</si>
  <si>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</si>
  <si>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</si>
  <si>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</si>
  <si>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</si>
  <si>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</si>
  <si>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</si>
  <si>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</si>
  <si>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</si>
  <si>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</si>
  <si>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</si>
  <si>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</si>
  <si>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</si>
  <si>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</si>
  <si>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</si>
  <si>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</si>
  <si>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</si>
  <si>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</si>
  <si>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</si>
  <si>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</si>
  <si>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</si>
  <si>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</si>
  <si>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</si>
  <si>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</si>
  <si>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</si>
  <si>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</si>
  <si>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</si>
  <si>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</si>
  <si>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</si>
  <si>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</si>
  <si>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</si>
  <si>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</si>
  <si>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</si>
  <si>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</si>
  <si>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</si>
  <si>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</si>
  <si>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</si>
  <si>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</si>
  <si>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</si>
  <si>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</si>
  <si>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</si>
  <si>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</si>
  <si>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</si>
  <si>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</si>
  <si>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</si>
  <si>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</si>
  <si>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</si>
  <si>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</si>
  <si>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</si>
  <si>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</si>
  <si>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</si>
  <si>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</si>
  <si>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</si>
  <si>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</si>
  <si>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</si>
  <si>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</si>
  <si>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</si>
  <si>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</si>
  <si>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</si>
  <si>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</si>
  <si>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</si>
  <si>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</si>
  <si>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</si>
  <si>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</si>
  <si>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</si>
  <si>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</si>
  <si>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</si>
  <si>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</si>
  <si>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</si>
  <si>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</si>
  <si>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</si>
  <si>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</si>
  <si>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</si>
  <si>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</si>
  <si>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</si>
  <si>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</si>
  <si>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</si>
  <si>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</si>
  <si>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</si>
  <si>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</si>
  <si>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</si>
  <si>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</si>
  <si>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</si>
  <si>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</si>
  <si>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</si>
  <si>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</si>
  <si>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</si>
  <si>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</si>
  <si>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</si>
  <si>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</si>
  <si>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</si>
  <si>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</si>
  <si>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</si>
  <si>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</si>
  <si>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</si>
  <si>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</si>
  <si>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</si>
  <si>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</si>
  <si>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</si>
  <si>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</si>
  <si>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</si>
  <si>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</si>
  <si>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</si>
  <si>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</si>
  <si>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</si>
  <si>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</si>
  <si>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</si>
  <si>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</si>
  <si>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</si>
  <si>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</si>
  <si>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</si>
  <si>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</si>
  <si>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</si>
  <si>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</si>
  <si>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</si>
  <si>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</si>
  <si>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</si>
  <si>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</si>
  <si>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</si>
  <si>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</si>
  <si>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</si>
  <si>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</si>
  <si>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</si>
  <si>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</si>
  <si>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</si>
  <si>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</si>
  <si>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</si>
  <si>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</si>
  <si>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</si>
  <si>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</si>
  <si>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</si>
  <si>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</si>
  <si>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</si>
  <si>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</si>
  <si>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</si>
  <si>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</si>
  <si>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</si>
  <si>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</si>
  <si>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</si>
  <si>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</si>
  <si>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</si>
  <si>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</si>
  <si>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</si>
  <si>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</si>
  <si>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</si>
  <si>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</si>
  <si>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</si>
  <si>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</si>
  <si>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</si>
  <si>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</si>
  <si>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</si>
  <si>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</si>
  <si>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</si>
  <si>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</si>
  <si>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</si>
  <si>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</si>
  <si>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</si>
  <si>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</si>
  <si>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</si>
  <si>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</si>
  <si>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</si>
  <si>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</si>
  <si>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</si>
  <si>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</si>
  <si>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</si>
  <si>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</si>
  <si>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</si>
  <si>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</si>
  <si>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</si>
  <si>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</si>
  <si>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</si>
  <si>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</si>
  <si>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</si>
  <si>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</si>
  <si>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</si>
  <si>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</si>
  <si>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</si>
  <si>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</si>
  <si>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</si>
  <si>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</si>
  <si>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</si>
  <si>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</si>
  <si>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</si>
  <si>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</si>
  <si>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</si>
  <si>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</si>
  <si>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</si>
  <si>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</si>
  <si>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</si>
  <si>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</si>
  <si>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</si>
  <si>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</si>
  <si>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</si>
  <si>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</si>
  <si>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</si>
  <si>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</si>
  <si>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</si>
  <si>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</si>
  <si>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</si>
  <si>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</si>
  <si>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</si>
  <si>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</si>
  <si>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</si>
  <si>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</si>
  <si>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</si>
  <si>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</si>
  <si>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</si>
  <si>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</si>
  <si>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</si>
  <si>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</si>
  <si>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</si>
  <si>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</si>
  <si>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</si>
  <si>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</si>
  <si>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</si>
  <si>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</si>
  <si>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</si>
  <si>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</si>
  <si>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</si>
  <si>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</si>
  <si>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</si>
  <si>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</si>
  <si>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</si>
  <si>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</si>
  <si>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</si>
  <si>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</si>
  <si>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</si>
  <si>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</si>
  <si>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</si>
  <si>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</si>
  <si>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</si>
  <si>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</si>
  <si>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</si>
  <si>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</si>
  <si>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</si>
  <si>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</si>
  <si>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</si>
  <si>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</si>
  <si>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</si>
  <si>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</si>
  <si>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</si>
  <si>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</si>
  <si>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</si>
  <si>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</si>
  <si>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</si>
  <si>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</si>
  <si>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</si>
  <si>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</si>
  <si>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</si>
  <si>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</si>
  <si>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</si>
  <si>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</si>
  <si>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</si>
  <si>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</si>
  <si>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</si>
  <si>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</si>
  <si>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</si>
  <si>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</si>
  <si>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</si>
  <si>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</si>
  <si>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</si>
  <si>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</si>
  <si>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</si>
  <si>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</si>
  <si>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</si>
  <si>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</si>
  <si>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</si>
  <si>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</si>
  <si>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</si>
  <si>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</si>
  <si>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</si>
  <si>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</si>
  <si>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</si>
  <si>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</si>
  <si>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</si>
  <si>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</si>
  <si>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</si>
  <si>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</si>
  <si>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</si>
  <si>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</si>
  <si>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</si>
  <si>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</si>
  <si>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</si>
  <si>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</si>
  <si>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</si>
  <si>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</si>
  <si>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</si>
  <si>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</si>
  <si>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</si>
  <si>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</si>
  <si>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</si>
  <si>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</si>
  <si>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</si>
  <si>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</si>
  <si>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</si>
  <si>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</si>
  <si>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</si>
  <si>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</si>
  <si>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</si>
  <si>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</si>
  <si>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</si>
  <si>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</si>
  <si>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</si>
  <si>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</si>
  <si>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</si>
  <si>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</si>
  <si>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</si>
  <si>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</si>
  <si>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</si>
  <si>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</si>
  <si>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</si>
  <si>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</si>
  <si>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</si>
  <si>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</si>
  <si>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</si>
  <si>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</si>
  <si>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</si>
  <si>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</si>
  <si>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</si>
  <si>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</si>
  <si>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</si>
  <si>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</si>
  <si>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</si>
  <si>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</si>
  <si>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</si>
  <si>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</si>
  <si>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</si>
  <si>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</si>
  <si>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</si>
  <si>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</si>
  <si>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</si>
  <si>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</si>
  <si>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</si>
  <si>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</si>
  <si>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</si>
  <si>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</si>
  <si>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</si>
  <si>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</si>
  <si>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</si>
  <si>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</si>
  <si>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</si>
  <si>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</si>
  <si>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</si>
  <si>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</si>
  <si>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</si>
  <si>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</si>
  <si>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</si>
  <si>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</si>
  <si>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</si>
  <si>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</si>
  <si>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</si>
  <si>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</si>
  <si>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</si>
  <si>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</si>
  <si>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</si>
  <si>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</si>
  <si>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</si>
  <si>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</si>
  <si>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</si>
  <si>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</si>
  <si>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</si>
  <si>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</si>
  <si>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</si>
  <si>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</si>
  <si>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</si>
  <si>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</si>
  <si>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</si>
  <si>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</si>
  <si>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</si>
  <si>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</si>
  <si>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</si>
  <si>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</si>
  <si>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</si>
  <si>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</si>
  <si>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</si>
  <si>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</si>
  <si>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</si>
  <si>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</si>
  <si>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</si>
  <si>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</si>
  <si>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</si>
  <si>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</si>
  <si>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</si>
  <si>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</si>
  <si>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</si>
  <si>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</si>
  <si>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</si>
  <si>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</si>
  <si>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</si>
  <si>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</si>
  <si>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</si>
  <si>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</si>
  <si>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</si>
  <si>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</si>
  <si>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</si>
  <si>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</si>
  <si>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</si>
  <si>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</si>
  <si>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</si>
  <si>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</si>
  <si>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</si>
  <si>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</si>
  <si>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</si>
  <si>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</si>
  <si>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</si>
  <si>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</si>
  <si>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</si>
  <si>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</si>
  <si>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</si>
  <si>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</si>
  <si>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</si>
  <si>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</si>
  <si>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</si>
  <si>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</si>
  <si>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</si>
  <si>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</si>
  <si>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</si>
  <si>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</si>
  <si>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</si>
  <si>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</si>
  <si>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</si>
  <si>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</si>
  <si>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</si>
  <si>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</si>
  <si>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</si>
  <si>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</si>
  <si>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</si>
  <si>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</si>
  <si>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</si>
  <si>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</si>
  <si>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</si>
  <si>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</si>
  <si>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</si>
  <si>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</si>
  <si>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</si>
  <si>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</si>
  <si>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</si>
  <si>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</si>
  <si>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</si>
  <si>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</si>
  <si>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</si>
  <si>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</si>
  <si>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</si>
  <si>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</si>
  <si>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</si>
  <si>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</si>
  <si>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</si>
  <si>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</si>
  <si>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</si>
  <si>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</si>
  <si>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</si>
  <si>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</si>
  <si>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</si>
  <si>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</si>
  <si>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</si>
  <si>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</si>
  <si>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</si>
  <si>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</si>
  <si>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</si>
  <si>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</si>
  <si>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</si>
  <si>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</si>
  <si>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</si>
  <si>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</si>
  <si>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</si>
  <si>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</si>
  <si>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</si>
  <si>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</si>
  <si>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</si>
  <si>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</si>
  <si>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</si>
  <si>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</si>
  <si>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</si>
  <si>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</si>
  <si>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</si>
  <si>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</si>
  <si>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</si>
  <si>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</si>
  <si>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</si>
  <si>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</si>
  <si>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</si>
  <si>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</si>
  <si>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</si>
  <si>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</si>
  <si>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</si>
  <si>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</si>
  <si>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</si>
  <si>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</si>
  <si>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</si>
  <si>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</si>
  <si>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</si>
  <si>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</si>
  <si>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</si>
  <si>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</si>
  <si>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</si>
  <si>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</si>
  <si>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</si>
  <si>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</si>
  <si>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</si>
  <si>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</si>
  <si>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</si>
  <si>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</si>
  <si>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</si>
  <si>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</si>
  <si>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</si>
  <si>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</si>
  <si>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</si>
  <si>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</si>
  <si>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</si>
  <si>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</si>
  <si>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</si>
  <si>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</si>
  <si>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</si>
  <si>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</si>
  <si>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</si>
  <si>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</si>
  <si>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</si>
  <si>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</si>
  <si>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</si>
  <si>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</si>
  <si>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</si>
  <si>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</si>
  <si>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</si>
  <si>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</si>
  <si>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</si>
  <si>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</si>
  <si>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</si>
  <si>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</si>
  <si>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</si>
  <si>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</si>
  <si>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</si>
  <si>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</si>
  <si>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</si>
  <si>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</si>
  <si>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</si>
  <si>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</si>
  <si>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</si>
  <si>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</si>
  <si>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</si>
  <si>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</si>
  <si>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</si>
  <si>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</si>
  <si>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</si>
  <si>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</si>
  <si>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</si>
  <si>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</si>
  <si>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</si>
  <si>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</si>
  <si>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</si>
  <si>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</si>
  <si>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</si>
  <si>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</si>
  <si>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</si>
  <si>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</si>
  <si>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</si>
  <si>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</si>
  <si>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</si>
  <si>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</si>
  <si>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</si>
  <si>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</si>
  <si>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</si>
  <si>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</si>
  <si>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</si>
  <si>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</si>
  <si>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</si>
  <si>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</si>
  <si>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</si>
  <si>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</si>
  <si>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</si>
  <si>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</si>
  <si>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</si>
  <si>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</si>
  <si>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</si>
  <si>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</si>
  <si>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</si>
  <si>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</si>
  <si>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</si>
  <si>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</si>
  <si>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</si>
  <si>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</si>
  <si>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</si>
  <si>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</si>
  <si>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</si>
  <si>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</si>
  <si>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</si>
  <si>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</si>
  <si>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</si>
  <si>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</si>
  <si>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</si>
  <si>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</si>
  <si>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</si>
  <si>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</si>
  <si>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</si>
  <si>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</si>
  <si>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</si>
  <si>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</si>
  <si>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</si>
  <si>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</si>
  <si>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</si>
  <si>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</si>
  <si>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</si>
  <si>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</si>
  <si>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</si>
  <si>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</si>
  <si>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</si>
  <si>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</si>
  <si>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</si>
  <si>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</si>
  <si>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</si>
  <si>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</si>
  <si>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</si>
  <si>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</si>
  <si>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</si>
  <si>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</si>
  <si>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</si>
  <si>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</si>
  <si>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</si>
  <si>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</si>
  <si>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</si>
  <si>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</si>
  <si>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</si>
  <si>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</si>
  <si>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</si>
  <si>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</si>
  <si>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</si>
  <si>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</si>
  <si>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</si>
  <si>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</si>
  <si>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</si>
  <si>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</si>
  <si>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</si>
  <si>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</si>
  <si>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</si>
  <si>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</si>
  <si>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</si>
  <si>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</si>
  <si>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</si>
  <si>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</si>
  <si>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</si>
  <si>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</si>
  <si>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</si>
  <si>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</si>
  <si>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</si>
  <si>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</si>
  <si>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</si>
  <si>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</si>
  <si>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</si>
  <si>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</si>
  <si>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</si>
  <si>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</si>
  <si>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</si>
  <si>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</si>
  <si>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</si>
  <si>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</si>
  <si>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</si>
  <si>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</si>
  <si>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</si>
  <si>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</si>
  <si>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</si>
  <si>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</si>
  <si>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</si>
  <si>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</si>
  <si>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</si>
  <si>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</si>
  <si>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</si>
  <si>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</si>
  <si>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</si>
  <si>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</si>
  <si>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</si>
  <si>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</si>
  <si>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</si>
  <si>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</si>
  <si>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</si>
  <si>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</si>
  <si>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</si>
  <si>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</si>
  <si>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</si>
  <si>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</si>
  <si>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</si>
  <si>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</si>
  <si>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</si>
  <si>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</si>
  <si>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</si>
  <si>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</si>
  <si>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</si>
  <si>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</si>
  <si>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</si>
  <si>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</si>
  <si>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</si>
  <si>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</si>
  <si>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</si>
  <si>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</si>
  <si>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</si>
  <si>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</si>
  <si>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</si>
  <si>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</si>
  <si>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</si>
  <si>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</si>
  <si>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</si>
  <si>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</si>
  <si>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</si>
  <si>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</si>
  <si>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</si>
  <si>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</si>
  <si>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</si>
  <si>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</si>
  <si>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</si>
  <si>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</si>
  <si>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</si>
  <si>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</si>
  <si>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</si>
  <si>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</si>
  <si>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</si>
  <si>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</si>
  <si>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</si>
  <si>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</si>
  <si>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</si>
  <si>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</si>
  <si>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</si>
  <si>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</si>
  <si>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</si>
  <si>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</si>
  <si>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</si>
  <si>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</si>
  <si>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</si>
  <si>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</si>
  <si>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</si>
  <si>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</si>
  <si>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</si>
  <si>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</si>
  <si>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</si>
  <si>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</si>
  <si>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</si>
  <si>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</si>
  <si>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</si>
  <si>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</si>
  <si>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</si>
  <si>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</si>
  <si>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</si>
  <si>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</si>
  <si>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</si>
  <si>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</si>
  <si>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</si>
  <si>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</si>
  <si>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</si>
  <si>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</si>
  <si>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</si>
  <si>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</si>
  <si>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</si>
  <si>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</si>
  <si>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</si>
  <si>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</si>
  <si>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</si>
  <si>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</si>
  <si>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</si>
  <si>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</si>
  <si>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</si>
  <si>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</si>
  <si>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</si>
  <si>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</si>
  <si>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</si>
  <si>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</si>
  <si>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</si>
  <si>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</si>
  <si>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</si>
  <si>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</si>
  <si>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</si>
  <si>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</si>
  <si>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</si>
  <si>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</si>
  <si>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</si>
  <si>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</si>
  <si>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</si>
  <si>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</si>
  <si>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</si>
  <si>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</si>
  <si>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</si>
  <si>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</si>
  <si>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</si>
  <si>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</si>
  <si>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</si>
  <si>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</si>
  <si>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</si>
  <si>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</si>
  <si>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</si>
  <si>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</si>
  <si>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</si>
  <si>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</si>
  <si>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</si>
  <si>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</si>
  <si>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</si>
  <si>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</si>
  <si>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</si>
  <si>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</si>
  <si>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</si>
  <si>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</si>
  <si>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</si>
  <si>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</si>
  <si>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</si>
  <si>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</si>
  <si>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</si>
  <si>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</si>
  <si>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</si>
  <si>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</si>
  <si>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</si>
  <si>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</si>
  <si>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</si>
  <si>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</si>
  <si>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</si>
  <si>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</si>
  <si>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</si>
  <si>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</si>
  <si>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</si>
  <si>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</si>
  <si>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</si>
  <si>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</si>
  <si>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</si>
  <si>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</si>
  <si>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</si>
  <si>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</si>
  <si>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</si>
  <si>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</si>
  <si>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</si>
  <si>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</si>
  <si>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</si>
  <si>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</si>
  <si>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</si>
  <si>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</si>
  <si>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</si>
  <si>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</si>
  <si>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</si>
  <si>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</si>
  <si>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</si>
  <si>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</si>
  <si>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</si>
  <si>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</si>
  <si>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</si>
  <si>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</si>
  <si>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</si>
  <si>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</si>
  <si>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</si>
  <si>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</si>
  <si>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</si>
  <si>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</si>
  <si>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</si>
  <si>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</si>
  <si>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</si>
  <si>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</si>
  <si>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</si>
  <si>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</si>
  <si>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</si>
  <si>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</si>
  <si>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</si>
  <si>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</si>
  <si>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</si>
  <si>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</si>
  <si>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</si>
  <si>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</si>
  <si>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</si>
  <si>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</si>
  <si>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</si>
  <si>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</si>
  <si>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</si>
  <si>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</si>
  <si>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</si>
  <si>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</si>
  <si>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</si>
  <si>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</si>
  <si>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</si>
  <si>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</si>
  <si>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</si>
  <si>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</si>
  <si>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</si>
  <si>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</si>
  <si>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</si>
  <si>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</si>
  <si>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</si>
  <si>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</si>
  <si>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</si>
  <si>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</si>
  <si>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</si>
  <si>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</si>
  <si>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</si>
  <si>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</si>
  <si>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</si>
  <si>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</si>
  <si>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</si>
  <si>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</si>
  <si>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</si>
  <si>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</si>
  <si>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</si>
  <si>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</si>
  <si>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</si>
  <si>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</si>
  <si>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</si>
  <si>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</si>
  <si>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</si>
  <si>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</si>
  <si>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</si>
  <si>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</si>
  <si>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</si>
  <si>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</si>
  <si>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</si>
  <si>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</si>
  <si>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</si>
  <si>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</si>
  <si>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</si>
  <si>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</si>
  <si>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</si>
  <si>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</si>
  <si>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</si>
  <si>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</si>
  <si>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</si>
  <si>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</si>
  <si>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</si>
  <si>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</si>
  <si>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</si>
  <si>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</si>
  <si>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</si>
  <si>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</si>
  <si>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</si>
  <si>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</si>
  <si>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</si>
  <si>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</si>
  <si>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</si>
  <si>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</si>
  <si>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</si>
  <si>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</si>
  <si>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</si>
  <si>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</si>
  <si>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</si>
  <si>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</si>
  <si>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</si>
  <si>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</si>
  <si>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</si>
  <si>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</si>
  <si>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</si>
  <si>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</si>
  <si>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</si>
  <si>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</si>
  <si>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</si>
  <si>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</si>
  <si>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</si>
  <si>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</si>
  <si>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</si>
  <si>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</si>
  <si>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</si>
  <si>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</si>
  <si>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</si>
  <si>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</si>
  <si>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</si>
  <si>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</si>
  <si>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</si>
  <si>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</si>
  <si>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</si>
  <si>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</si>
  <si>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</si>
  <si>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</si>
  <si>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</si>
  <si>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</si>
  <si>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</si>
  <si>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</si>
  <si>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</si>
  <si>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</si>
  <si>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</si>
  <si>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</si>
  <si>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</si>
  <si>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</si>
  <si>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</si>
  <si>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</si>
  <si>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</si>
  <si>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</si>
  <si>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</si>
  <si>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</si>
  <si>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</si>
  <si>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</si>
  <si>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</si>
  <si>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</si>
  <si>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</si>
  <si>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</si>
  <si>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</si>
  <si>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</si>
  <si>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</si>
  <si>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</si>
  <si>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</si>
  <si>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</si>
  <si>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</si>
  <si>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</si>
  <si>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</si>
  <si>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</si>
  <si>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</si>
  <si>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</si>
  <si>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</si>
  <si>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</si>
  <si>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</si>
  <si>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</si>
  <si>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</si>
  <si>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</si>
  <si>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</si>
  <si>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</si>
  <si>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</si>
  <si>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</si>
  <si>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</si>
  <si>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</si>
  <si>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</si>
  <si>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</si>
  <si>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</si>
  <si>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</si>
  <si>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</si>
  <si>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</si>
  <si>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</si>
  <si>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</si>
  <si>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</si>
  <si>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</si>
  <si>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</si>
  <si>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</si>
  <si>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</si>
  <si>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</si>
  <si>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</si>
  <si>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</si>
  <si>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</si>
  <si>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</si>
  <si>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</si>
  <si>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</si>
  <si>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</si>
  <si>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</si>
  <si>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</si>
  <si>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</si>
  <si>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</si>
  <si>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</si>
  <si>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</si>
  <si>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</si>
  <si>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</si>
  <si>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</si>
  <si>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</si>
  <si>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</si>
  <si>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</si>
  <si>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</si>
  <si>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</si>
  <si>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</si>
  <si>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</si>
  <si>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</si>
  <si>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</si>
  <si>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</si>
  <si>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</si>
  <si>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</si>
  <si>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</si>
  <si>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</si>
  <si>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</si>
  <si>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</si>
  <si>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</si>
  <si>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</si>
  <si>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</si>
  <si>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</si>
  <si>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</si>
  <si>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</si>
  <si>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</si>
  <si>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</si>
  <si>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</si>
  <si>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</si>
  <si>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</si>
  <si>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</si>
  <si>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</si>
  <si>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</si>
  <si>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</si>
  <si>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</si>
  <si>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</si>
  <si>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</si>
  <si>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</si>
  <si>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</si>
  <si>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</si>
  <si>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</si>
  <si>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</si>
  <si>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</si>
  <si>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</si>
  <si>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</si>
  <si>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</si>
  <si>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</si>
  <si>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</si>
  <si>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</si>
  <si>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</si>
  <si>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</si>
  <si>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</si>
  <si>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</si>
  <si>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</si>
  <si>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</si>
  <si>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</si>
  <si>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</si>
  <si>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</si>
  <si>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</si>
  <si>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</si>
  <si>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</si>
  <si>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</si>
  <si>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</si>
  <si>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</si>
  <si>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</si>
  <si>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</si>
  <si>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</si>
  <si>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</si>
  <si>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</si>
  <si>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</si>
  <si>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</si>
  <si>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</si>
  <si>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</si>
  <si>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</si>
  <si>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</si>
  <si>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</si>
  <si>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</si>
  <si>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</si>
  <si>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</si>
  <si>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</si>
  <si>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</si>
  <si>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</si>
  <si>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</si>
  <si>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</si>
  <si>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</si>
  <si>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</si>
  <si>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</si>
  <si>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</si>
  <si>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</si>
  <si>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</si>
  <si>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</si>
  <si>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</si>
  <si>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</si>
  <si>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</si>
  <si>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</si>
  <si>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</si>
  <si>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</si>
  <si>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</si>
  <si>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</si>
  <si>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</si>
  <si>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</si>
  <si>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</si>
  <si>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</si>
  <si>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</si>
  <si>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</si>
  <si>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</si>
  <si>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</si>
  <si>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</si>
  <si>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</si>
  <si>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</si>
  <si>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</si>
  <si>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</si>
  <si>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</si>
  <si>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</si>
  <si>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</si>
  <si>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</si>
  <si>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</si>
  <si>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</si>
  <si>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</si>
  <si>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</si>
  <si>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</si>
  <si>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</si>
  <si>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</si>
  <si>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</si>
  <si>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</si>
  <si>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</si>
  <si>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</si>
  <si>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</si>
  <si>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</si>
  <si>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</si>
  <si>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</si>
  <si>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</si>
  <si>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</si>
  <si>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</si>
  <si>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</si>
  <si>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</si>
  <si>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</si>
  <si>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</si>
  <si>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</si>
  <si>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</si>
  <si>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</si>
  <si>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</si>
  <si>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</si>
  <si>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</si>
  <si>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</si>
  <si>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</si>
  <si>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</si>
  <si>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</si>
  <si>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</si>
  <si>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</si>
  <si>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</si>
  <si>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</si>
  <si>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</si>
  <si>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</si>
  <si>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</si>
  <si>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</si>
  <si>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</si>
  <si>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</si>
  <si>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</si>
  <si>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</si>
  <si>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</si>
  <si>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</si>
  <si>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</si>
  <si>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</si>
  <si>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</si>
  <si>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</si>
  <si>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</si>
  <si>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</si>
  <si>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</si>
  <si>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</si>
  <si>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</si>
  <si>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</si>
  <si>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</si>
  <si>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</si>
  <si>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</si>
  <si>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</si>
  <si>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</si>
  <si>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</si>
  <si>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</si>
  <si>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</si>
  <si>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</si>
  <si>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</si>
  <si>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</si>
  <si>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</si>
  <si>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</si>
  <si>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</si>
  <si>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</si>
  <si>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</si>
  <si>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</si>
  <si>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</si>
  <si>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</si>
  <si>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</si>
  <si>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</si>
  <si>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</si>
  <si>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</si>
  <si>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</si>
  <si>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</si>
  <si>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</si>
  <si>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</si>
  <si>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</si>
  <si>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</si>
  <si>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</si>
  <si>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</si>
  <si>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</si>
  <si>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</si>
  <si>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</si>
  <si>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</si>
  <si>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</si>
  <si>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</si>
  <si>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</si>
  <si>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</si>
  <si>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</si>
  <si>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</si>
  <si>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</si>
  <si>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</si>
  <si>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</si>
  <si>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</si>
  <si>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</si>
  <si>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</si>
  <si>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</si>
  <si>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</si>
  <si>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</si>
  <si>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</si>
  <si>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</si>
  <si>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</si>
  <si>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</si>
  <si>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</si>
  <si>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</si>
  <si>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</si>
  <si>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</si>
  <si>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</si>
  <si>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</si>
  <si>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</si>
  <si>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</si>
  <si>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</si>
  <si>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</si>
  <si>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</si>
  <si>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</si>
  <si>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</si>
  <si>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</si>
  <si>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</si>
  <si>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</si>
  <si>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</si>
  <si>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</si>
  <si>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</si>
  <si>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</si>
  <si>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</si>
  <si>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</si>
  <si>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</si>
  <si>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</si>
  <si>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</si>
  <si>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</si>
  <si>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</si>
  <si>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</si>
  <si>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</si>
  <si>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</si>
  <si>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</si>
  <si>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</si>
  <si>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</si>
  <si>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</si>
  <si>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</si>
  <si>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</si>
  <si>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</si>
  <si>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</si>
  <si>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</si>
  <si>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</si>
  <si>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</si>
  <si>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</si>
  <si>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</si>
  <si>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</si>
  <si>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</si>
  <si>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</si>
  <si>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</si>
  <si>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</si>
  <si>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</si>
  <si>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</si>
  <si>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</si>
  <si>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</si>
  <si>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</si>
  <si>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</si>
  <si>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</si>
  <si>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</si>
  <si>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</si>
  <si>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</si>
  <si>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</si>
  <si>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</si>
  <si>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</si>
  <si>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</si>
  <si>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</si>
  <si>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</si>
  <si>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</si>
  <si>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</si>
  <si>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</si>
  <si>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</si>
  <si>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</si>
  <si>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</si>
  <si>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</si>
  <si>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</si>
  <si>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</si>
  <si>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</si>
  <si>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</si>
  <si>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</si>
  <si>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</si>
  <si>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</si>
  <si>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</si>
  <si>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</si>
  <si>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</si>
  <si>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</si>
  <si>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</si>
  <si>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</si>
  <si>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</si>
  <si>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</si>
  <si>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</si>
  <si>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</si>
  <si>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</si>
  <si>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</si>
  <si>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</si>
  <si>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</si>
  <si>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</si>
  <si>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</si>
  <si>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</si>
  <si>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</si>
  <si>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</si>
  <si>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</si>
  <si>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</si>
  <si>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</si>
  <si>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</si>
  <si>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</si>
  <si>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</si>
  <si>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</si>
  <si>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</si>
  <si>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</si>
  <si>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</si>
  <si>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</si>
  <si>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</si>
  <si>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</si>
  <si>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</si>
  <si>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</si>
  <si>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</si>
  <si>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</si>
  <si>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</si>
  <si>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</si>
  <si>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</si>
  <si>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</si>
  <si>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</si>
  <si>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</si>
  <si>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</si>
  <si>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</si>
  <si>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</si>
  <si>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</si>
  <si>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</si>
  <si>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</si>
  <si>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</si>
  <si>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</si>
  <si>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</si>
  <si>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</si>
  <si>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</si>
  <si>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</si>
  <si>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</si>
  <si>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</si>
  <si>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</si>
  <si>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</si>
  <si>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</si>
  <si>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</si>
  <si>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</si>
  <si>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</si>
  <si>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</si>
  <si>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</si>
  <si>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</si>
  <si>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</si>
  <si>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</si>
  <si>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</si>
  <si>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</si>
  <si>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</si>
  <si>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</si>
  <si>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</si>
  <si>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</si>
  <si>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</si>
  <si>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</si>
  <si>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</si>
  <si>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</si>
  <si>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</si>
  <si>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</si>
  <si>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</si>
  <si>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</si>
  <si>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</si>
  <si>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</si>
  <si>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</si>
  <si>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</si>
  <si>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</si>
  <si>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</si>
  <si>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</si>
  <si>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</si>
  <si>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</si>
  <si>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</si>
  <si>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</si>
  <si>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</si>
  <si>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</si>
  <si>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</si>
  <si>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</si>
  <si>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</si>
  <si>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</si>
  <si>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</si>
  <si>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</si>
  <si>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</si>
  <si>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</si>
  <si>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</si>
  <si>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</si>
  <si>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</si>
  <si>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</si>
  <si>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</si>
  <si>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</si>
  <si>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</si>
  <si>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</si>
  <si>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</si>
  <si>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</si>
  <si>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</si>
  <si>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</si>
  <si>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</si>
  <si>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</si>
  <si>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</si>
  <si>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</si>
  <si>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</si>
  <si>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</si>
  <si>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</si>
  <si>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</si>
  <si>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</si>
  <si>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</si>
  <si>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</si>
  <si>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</si>
  <si>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</si>
  <si>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</si>
  <si>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</si>
  <si>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</si>
  <si>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</si>
  <si>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</si>
  <si>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</si>
  <si>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</si>
  <si>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</si>
  <si>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</si>
  <si>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</si>
  <si>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</si>
  <si>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</si>
  <si>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</si>
  <si>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</si>
  <si>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</si>
  <si>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</si>
  <si>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</si>
  <si>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</si>
  <si>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</si>
  <si>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</si>
  <si>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</si>
  <si>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</si>
  <si>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</si>
  <si>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</si>
  <si>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</si>
  <si>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</si>
  <si>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</si>
  <si>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</si>
  <si>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</si>
  <si>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</si>
  <si>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</si>
  <si>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</si>
  <si>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</si>
  <si>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</si>
  <si>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</si>
  <si>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</si>
  <si>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</si>
  <si>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</si>
  <si>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</si>
  <si>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</si>
  <si>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</si>
  <si>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</si>
  <si>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</si>
  <si>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</si>
  <si>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</si>
  <si>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</si>
  <si>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</si>
  <si>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</si>
  <si>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</si>
  <si>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</si>
  <si>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</si>
  <si>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</si>
  <si>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</si>
  <si>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</si>
  <si>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</si>
  <si>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</si>
  <si>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</si>
  <si>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</si>
  <si>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</si>
  <si>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</si>
  <si>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</si>
  <si>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</si>
  <si>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</si>
  <si>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</si>
  <si>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</si>
  <si>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</si>
  <si>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</si>
  <si>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</si>
  <si>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</si>
  <si>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</si>
  <si>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</si>
  <si>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</si>
  <si>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</si>
  <si>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</si>
  <si>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</si>
  <si>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</si>
  <si>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</si>
  <si>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</si>
  <si>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</si>
  <si>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</si>
  <si>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</si>
  <si>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</si>
  <si>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</si>
  <si>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</si>
  <si>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</si>
  <si>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</si>
  <si>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</si>
  <si>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</si>
  <si>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</si>
  <si>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</si>
  <si>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</si>
  <si>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</si>
  <si>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</si>
  <si>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</si>
  <si>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</si>
  <si>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</si>
  <si>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</si>
  <si>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</si>
  <si>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</si>
  <si>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</si>
  <si>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</si>
  <si>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</si>
  <si>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</si>
  <si>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</si>
  <si>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</si>
  <si>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</si>
  <si>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</si>
  <si>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</si>
  <si>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</si>
  <si>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</si>
  <si>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</si>
  <si>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</si>
  <si>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</si>
  <si>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</si>
  <si>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</si>
  <si>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</si>
  <si>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</si>
  <si>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</si>
  <si>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</si>
  <si>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</si>
  <si>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</si>
  <si>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</si>
  <si>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</si>
  <si>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</si>
  <si>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</si>
  <si>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</si>
  <si>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</si>
  <si>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</si>
  <si>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</si>
  <si>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</si>
  <si>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</si>
  <si>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</si>
  <si>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</si>
  <si>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</si>
  <si>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</si>
  <si>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</si>
  <si>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</si>
  <si>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</si>
  <si>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</si>
  <si>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</si>
  <si>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</si>
  <si>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</si>
  <si>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</si>
  <si>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</si>
  <si>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</si>
  <si>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</si>
  <si>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</si>
  <si>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</si>
  <si>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</si>
  <si>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</si>
  <si>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</si>
  <si>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</si>
  <si>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</si>
  <si>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</si>
  <si>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</si>
  <si>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</si>
  <si>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</si>
  <si>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</si>
  <si>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</si>
  <si>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</si>
  <si>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</si>
  <si>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</si>
  <si>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</si>
  <si>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</si>
  <si>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</si>
  <si>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</si>
  <si>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</si>
  <si>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</si>
  <si>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</si>
  <si>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</si>
  <si>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</si>
  <si>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</si>
  <si>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</si>
  <si>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</si>
  <si>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</si>
  <si>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</si>
  <si>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</si>
  <si>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</si>
  <si>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</si>
  <si>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</si>
  <si>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</si>
  <si>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</si>
  <si>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</si>
  <si>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</si>
  <si>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</si>
  <si>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</si>
  <si>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</si>
  <si>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</si>
  <si>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</si>
  <si>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</si>
  <si>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</si>
  <si>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</si>
  <si>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</si>
  <si>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</si>
  <si>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</si>
  <si>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</si>
  <si>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</si>
  <si>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</si>
  <si>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</si>
  <si>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</si>
  <si>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</si>
  <si>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</si>
  <si>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</si>
  <si>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</si>
  <si>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</si>
  <si>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</si>
  <si>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</si>
  <si>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</si>
  <si>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</si>
  <si>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</si>
  <si>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</si>
  <si>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</si>
  <si>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</si>
  <si>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</si>
  <si>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</si>
  <si>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</si>
  <si>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</si>
  <si>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</si>
  <si>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</si>
  <si>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</si>
  <si>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</si>
  <si>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</si>
  <si>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</si>
  <si>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</si>
  <si>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</si>
  <si>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</si>
  <si>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</si>
  <si>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</si>
  <si>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</si>
  <si>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</si>
  <si>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</si>
  <si>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</si>
  <si>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</si>
  <si>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</si>
  <si>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</si>
  <si>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</si>
  <si>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</si>
  <si>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</si>
  <si>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</si>
  <si>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</si>
  <si>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</si>
  <si>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</si>
  <si>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</si>
  <si>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</si>
  <si>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</si>
  <si>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</si>
  <si>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</si>
  <si>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</si>
  <si>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</si>
  <si>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</si>
  <si>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</si>
  <si>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</si>
  <si>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</si>
  <si>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</si>
  <si>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</si>
  <si>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</si>
  <si>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</si>
  <si>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</si>
  <si>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</si>
  <si>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</si>
  <si>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</si>
  <si>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</si>
  <si>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</si>
  <si>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</si>
  <si>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</si>
  <si>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</si>
  <si>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</si>
  <si>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</si>
  <si>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</si>
  <si>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</si>
  <si>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</si>
  <si>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</si>
  <si>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</si>
  <si>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</si>
  <si>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</si>
  <si>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</si>
  <si>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</si>
  <si>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</si>
  <si>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</si>
  <si>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</si>
  <si>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</si>
  <si>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</si>
  <si>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</si>
  <si>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</si>
  <si>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</si>
  <si>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</si>
  <si>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</si>
  <si>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</si>
  <si>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</si>
  <si>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</si>
  <si>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</si>
  <si>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</si>
  <si>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</si>
  <si>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</si>
  <si>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</si>
  <si>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</si>
  <si>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</si>
  <si>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</si>
  <si>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</si>
  <si>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</si>
  <si>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</si>
  <si>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</si>
  <si>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</si>
  <si>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</si>
  <si>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</si>
  <si>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</si>
  <si>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</si>
  <si>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</si>
  <si>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</si>
  <si>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</si>
  <si>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</si>
  <si>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</si>
  <si>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</si>
  <si>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</si>
  <si>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</si>
  <si>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</si>
  <si>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</si>
  <si>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</si>
  <si>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</si>
  <si>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</si>
  <si>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</si>
  <si>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</si>
  <si>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</si>
  <si>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</si>
  <si>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</si>
  <si>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</si>
  <si>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</si>
  <si>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</si>
  <si>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</si>
  <si>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</si>
  <si>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</si>
  <si>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</si>
  <si>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</si>
  <si>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</si>
  <si>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</si>
  <si>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</si>
  <si>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</si>
  <si>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</si>
  <si>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</si>
  <si>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</si>
  <si>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</si>
  <si>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</si>
  <si>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</si>
  <si>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</si>
  <si>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</si>
  <si>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</si>
  <si>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</si>
  <si>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</si>
  <si>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</si>
  <si>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</si>
  <si>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</si>
  <si>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</si>
  <si>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</si>
  <si>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</si>
  <si>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</si>
  <si>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</si>
  <si>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</si>
  <si>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</si>
  <si>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</si>
  <si>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</si>
  <si>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</si>
  <si>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</si>
  <si>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</si>
  <si>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</si>
  <si>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</si>
  <si>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</si>
  <si>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</si>
  <si>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</si>
  <si>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</si>
  <si>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</si>
  <si>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</si>
  <si>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</si>
  <si>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</si>
  <si>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</si>
  <si>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</si>
  <si>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</si>
  <si>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</si>
  <si>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</si>
  <si>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</si>
  <si>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</si>
  <si>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</si>
  <si>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</si>
  <si>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</si>
  <si>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</si>
  <si>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</si>
  <si>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</si>
  <si>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</si>
  <si>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</si>
  <si>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</si>
  <si>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</si>
  <si>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</si>
  <si>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</si>
  <si>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</si>
  <si>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</si>
  <si>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</si>
  <si>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</si>
  <si>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</si>
  <si>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</si>
  <si>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</si>
  <si>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</si>
  <si>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</si>
  <si>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</si>
  <si>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</si>
  <si>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</si>
  <si>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</si>
  <si>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</si>
  <si>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</si>
  <si>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</si>
  <si>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</si>
  <si>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</si>
  <si>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</si>
  <si>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</si>
  <si>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</si>
  <si>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</si>
  <si>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</si>
  <si>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</si>
  <si>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</si>
  <si>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</si>
  <si>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</si>
  <si>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</si>
  <si>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</si>
  <si>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</si>
  <si>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</si>
  <si>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</si>
  <si>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</si>
  <si>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</si>
  <si>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</si>
  <si>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</si>
  <si>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</si>
  <si>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</si>
  <si>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</si>
  <si>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</si>
  <si>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</si>
  <si>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</si>
  <si>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</si>
  <si>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</si>
  <si>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</si>
  <si>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</si>
  <si>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</si>
  <si>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</si>
  <si>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</si>
  <si>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</si>
  <si>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</si>
  <si>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</si>
  <si>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</si>
  <si>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</si>
  <si>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</si>
  <si>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</si>
  <si>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</si>
  <si>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</si>
  <si>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</si>
  <si>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</si>
  <si>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</si>
  <si>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</si>
  <si>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</si>
  <si>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</si>
  <si>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</si>
  <si>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</si>
  <si>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</si>
  <si>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</si>
  <si>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</si>
  <si>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</si>
  <si>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</si>
  <si>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</si>
  <si>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</si>
  <si>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</si>
  <si>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</si>
  <si>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</si>
  <si>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</si>
  <si>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</si>
  <si>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</si>
  <si>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</si>
  <si>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</si>
  <si>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</si>
  <si>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</si>
  <si>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</si>
  <si>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</si>
  <si>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</si>
  <si>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</si>
  <si>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</si>
  <si>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</si>
  <si>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</si>
  <si>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</si>
  <si>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</si>
  <si>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</si>
  <si>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</si>
  <si>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</si>
  <si>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</si>
  <si>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</si>
  <si>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</si>
  <si>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</si>
  <si>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</si>
  <si>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</si>
  <si>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</si>
  <si>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</si>
  <si>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</si>
  <si>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</si>
  <si>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</si>
  <si>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</si>
  <si>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</si>
  <si>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</si>
  <si>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</si>
  <si>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</si>
  <si>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</si>
  <si>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</si>
  <si>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</si>
  <si>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</si>
  <si>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</si>
  <si>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</si>
  <si>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</si>
  <si>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</si>
  <si>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</si>
  <si>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</si>
  <si>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</si>
  <si>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</si>
  <si>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</si>
  <si>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</si>
  <si>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</si>
  <si>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</si>
  <si>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</si>
  <si>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</si>
  <si>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</si>
  <si>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</si>
  <si>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</si>
  <si>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</si>
  <si>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</si>
  <si>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</si>
  <si>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</si>
  <si>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</si>
  <si>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</si>
  <si>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</si>
  <si>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</si>
  <si>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</si>
  <si>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</si>
  <si>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</si>
  <si>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</si>
  <si>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</si>
  <si>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</si>
  <si>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</si>
  <si>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</si>
  <si>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</si>
  <si>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</si>
  <si>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</si>
  <si>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</si>
  <si>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</si>
  <si>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</si>
  <si>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</si>
  <si>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</si>
  <si>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</si>
  <si>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</si>
  <si>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</si>
  <si>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</si>
  <si>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</si>
  <si>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</si>
  <si>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</si>
  <si>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</si>
  <si>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</si>
  <si>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</si>
  <si>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</si>
  <si>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</si>
  <si>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</si>
  <si>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</si>
  <si>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</si>
  <si>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</si>
  <si>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</si>
  <si>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</si>
  <si>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</si>
  <si>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</si>
  <si>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</si>
  <si>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</si>
  <si>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</si>
  <si>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</si>
  <si>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</si>
  <si>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</si>
  <si>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</si>
  <si>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</si>
  <si>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</si>
  <si>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</si>
  <si>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</si>
  <si>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</si>
  <si>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</si>
  <si>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</si>
  <si>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</si>
  <si>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</si>
  <si>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</si>
  <si>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</si>
  <si>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</si>
  <si>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</si>
  <si>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</si>
  <si>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</si>
  <si>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</si>
  <si>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</si>
  <si>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</si>
  <si>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</si>
  <si>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</si>
  <si>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</si>
  <si>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</si>
  <si>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</si>
  <si>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</si>
  <si>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</si>
  <si>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</si>
  <si>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</si>
  <si>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</si>
  <si>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</si>
  <si>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</si>
  <si>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</si>
  <si>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</si>
  <si>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</si>
  <si>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</si>
  <si>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</si>
  <si>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</si>
  <si>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</si>
  <si>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</si>
  <si>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</si>
  <si>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</si>
  <si>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</si>
  <si>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</si>
  <si>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</si>
  <si>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</si>
  <si>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</si>
  <si>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</si>
  <si>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</si>
  <si>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</si>
  <si>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</si>
  <si>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</si>
  <si>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</si>
  <si>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</si>
  <si>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</si>
  <si>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</si>
  <si>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</si>
  <si>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</si>
  <si>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</si>
  <si>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</si>
  <si>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</si>
  <si>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</si>
  <si>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</si>
  <si>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</si>
  <si>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</si>
  <si>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</si>
  <si>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</si>
  <si>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</si>
  <si>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</si>
  <si>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</si>
  <si>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</si>
  <si>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</si>
  <si>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</si>
  <si>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</si>
  <si>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</si>
  <si>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</si>
  <si>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</si>
  <si>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</si>
  <si>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</si>
  <si>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</si>
  <si>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</si>
  <si>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</si>
  <si>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</si>
  <si>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</si>
  <si>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</si>
  <si>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</si>
  <si>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</si>
  <si>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</si>
  <si>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</si>
  <si>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</si>
  <si>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</si>
  <si>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</si>
  <si>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</si>
  <si>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</si>
  <si>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</si>
  <si>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</si>
  <si>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</si>
  <si>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</si>
  <si>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</si>
  <si>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</si>
  <si>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</si>
  <si>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</si>
  <si>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</si>
  <si>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</si>
  <si>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</si>
  <si>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</si>
  <si>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</si>
  <si>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</si>
  <si>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</si>
  <si>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</si>
  <si>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</si>
  <si>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</si>
  <si>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</si>
  <si>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</si>
  <si>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</si>
  <si>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</si>
  <si>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</si>
  <si>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</si>
  <si>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</si>
  <si>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</si>
  <si>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</si>
  <si>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</si>
  <si>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</si>
  <si>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</si>
  <si>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</si>
  <si>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</si>
  <si>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</si>
  <si>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</si>
  <si>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</si>
  <si>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</si>
  <si>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</si>
  <si>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</si>
  <si>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</si>
  <si>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</si>
  <si>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</si>
  <si>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</si>
  <si>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</si>
  <si>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</si>
  <si>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</si>
  <si>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</si>
  <si>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</si>
  <si>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</si>
  <si>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</si>
  <si>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</si>
  <si>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</si>
  <si>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</si>
  <si>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</si>
  <si>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</si>
  <si>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</si>
  <si>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</si>
  <si>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</si>
  <si>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</si>
  <si>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</si>
  <si>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</si>
  <si>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</si>
  <si>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</si>
  <si>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</si>
  <si>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</si>
  <si>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</si>
  <si>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</si>
  <si>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</si>
  <si>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</si>
  <si>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</si>
  <si>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</si>
  <si>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</si>
  <si>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</si>
  <si>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</si>
  <si>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</si>
  <si>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</si>
  <si>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</si>
  <si>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</si>
  <si>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</si>
  <si>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</si>
  <si>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</si>
  <si>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</si>
  <si>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</si>
  <si>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</si>
  <si>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</si>
  <si>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</si>
  <si>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</si>
  <si>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</si>
  <si>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</si>
  <si>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</si>
  <si>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</si>
  <si>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</si>
  <si>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</si>
  <si>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</si>
  <si>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</si>
  <si>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</si>
  <si>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</si>
  <si>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</si>
  <si>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</si>
  <si>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</si>
  <si>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</si>
  <si>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</si>
  <si>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</si>
  <si>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</si>
  <si>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</si>
  <si>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</si>
  <si>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</si>
  <si>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</si>
  <si>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</si>
  <si>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</si>
  <si>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</si>
  <si>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</si>
  <si>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</si>
  <si>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</si>
  <si>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</si>
  <si>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</si>
  <si>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</si>
  <si>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</si>
  <si>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</si>
  <si>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</si>
  <si>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</si>
  <si>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</si>
  <si>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</si>
  <si>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</si>
  <si>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</si>
  <si>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</si>
  <si>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</si>
  <si>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</si>
  <si>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</si>
  <si>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</si>
  <si>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</si>
  <si>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</si>
  <si>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</si>
  <si>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</si>
  <si>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</si>
  <si>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</si>
  <si>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</si>
  <si>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</si>
  <si>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</si>
  <si>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</si>
  <si>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</si>
  <si>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</si>
  <si>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</si>
  <si>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</si>
  <si>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</si>
  <si>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</si>
  <si>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</si>
  <si>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</si>
  <si>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</si>
  <si>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</si>
  <si>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</si>
  <si>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</si>
  <si>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</si>
  <si>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</si>
  <si>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</si>
  <si>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</si>
  <si>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</si>
  <si>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</si>
  <si>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</si>
  <si>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</si>
  <si>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</si>
  <si>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</si>
  <si>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</si>
  <si>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</si>
  <si>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</si>
  <si>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</si>
  <si>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</si>
  <si>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</si>
  <si>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</si>
  <si>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</si>
  <si>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</si>
  <si>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</si>
  <si>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</si>
  <si>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</si>
  <si>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</si>
  <si>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</si>
  <si>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</si>
  <si>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</si>
  <si>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</si>
  <si>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</si>
  <si>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</si>
  <si>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</si>
  <si>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</si>
  <si>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</si>
  <si>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</si>
  <si>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</si>
  <si>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</si>
  <si>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</si>
  <si>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</si>
  <si>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</si>
  <si>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</si>
  <si>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</si>
  <si>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</si>
  <si>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</si>
  <si>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</si>
  <si>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</si>
  <si>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</si>
  <si>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</si>
  <si>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</si>
  <si>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</si>
  <si>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</si>
  <si>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</si>
  <si>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</si>
  <si>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</si>
  <si>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</si>
  <si>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</si>
  <si>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</si>
  <si>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</si>
  <si>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</si>
  <si>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</si>
  <si>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</si>
  <si>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</si>
  <si>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</si>
  <si>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</si>
  <si>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</si>
  <si>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</si>
  <si>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</si>
  <si>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</si>
  <si>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</si>
  <si>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</si>
  <si>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</si>
  <si>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</si>
  <si>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</si>
  <si>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</si>
  <si>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</si>
  <si>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</si>
  <si>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</si>
  <si>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</si>
  <si>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</si>
  <si>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</si>
  <si>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</si>
  <si>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</si>
  <si>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</si>
  <si>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</si>
  <si>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</si>
  <si>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</si>
  <si>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</si>
  <si>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</si>
  <si>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</si>
  <si>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</si>
  <si>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</si>
  <si>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</si>
  <si>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</si>
  <si>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</si>
  <si>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</si>
  <si>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</si>
  <si>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</si>
  <si>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</si>
  <si>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</si>
  <si>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</si>
  <si>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</si>
  <si>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</si>
  <si>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</si>
  <si>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</si>
  <si>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</si>
  <si>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</si>
  <si>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</si>
  <si>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</si>
  <si>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</si>
  <si>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</si>
  <si>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</si>
  <si>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</si>
  <si>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</si>
  <si>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</si>
  <si>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</si>
  <si>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</si>
  <si>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</si>
  <si>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</si>
  <si>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</si>
  <si>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</si>
  <si>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</si>
  <si>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</si>
  <si>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</si>
  <si>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</si>
  <si>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</si>
  <si>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</si>
  <si>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</si>
  <si>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</si>
  <si>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</si>
  <si>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</si>
  <si>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</si>
  <si>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</si>
  <si>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</si>
  <si>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</si>
  <si>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</si>
  <si>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</si>
  <si>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</si>
  <si>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</si>
  <si>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</si>
  <si>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</si>
  <si>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</si>
  <si>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</si>
  <si>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</si>
  <si>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</si>
  <si>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</si>
  <si>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</si>
  <si>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</si>
  <si>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</si>
  <si>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</si>
  <si>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</si>
  <si>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</si>
  <si>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</si>
  <si>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</si>
  <si>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</si>
  <si>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</si>
  <si>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</si>
  <si>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</si>
  <si>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</si>
  <si>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</si>
  <si>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</si>
  <si>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</si>
  <si>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</si>
  <si>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</si>
  <si>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</si>
  <si>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</si>
  <si>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</si>
  <si>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</si>
  <si>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</si>
  <si>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</si>
  <si>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</si>
  <si>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</si>
  <si>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</si>
  <si>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</si>
  <si>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</si>
  <si>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</si>
  <si>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</si>
  <si>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</si>
  <si>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</si>
  <si>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</si>
  <si>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</si>
  <si>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</si>
  <si>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</si>
  <si>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</si>
  <si>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</si>
  <si>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</si>
  <si>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</si>
  <si>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</si>
  <si>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</si>
  <si>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</si>
  <si>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</si>
  <si>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</si>
  <si>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</si>
  <si>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</si>
  <si>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</si>
  <si>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</si>
  <si>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</si>
  <si>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</si>
  <si>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</si>
  <si>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</si>
  <si>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</si>
  <si>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</si>
  <si>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</si>
  <si>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</si>
  <si>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</si>
  <si>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</si>
  <si>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</si>
  <si>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</si>
  <si>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</si>
  <si>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</si>
  <si>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</si>
  <si>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</si>
  <si>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</si>
  <si>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</si>
  <si>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</si>
  <si>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</si>
  <si>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</si>
  <si>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</si>
  <si>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</si>
  <si>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</si>
  <si>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</si>
  <si>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</si>
  <si>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</si>
  <si>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</si>
  <si>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</si>
  <si>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</si>
  <si>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</si>
  <si>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</si>
  <si>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</si>
  <si>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</si>
  <si>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</si>
  <si>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</si>
  <si>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</si>
  <si>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</si>
  <si>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</si>
  <si>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</si>
  <si>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</si>
  <si>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</si>
  <si>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</si>
  <si>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</si>
  <si>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</si>
  <si>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</si>
  <si>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</si>
  <si>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</si>
  <si>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</si>
  <si>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</si>
  <si>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</si>
  <si>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</si>
  <si>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</si>
  <si>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</si>
  <si>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</si>
  <si>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</si>
  <si>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</si>
  <si>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</si>
  <si>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</si>
  <si>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</si>
  <si>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</si>
  <si>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</si>
  <si>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</si>
  <si>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</si>
  <si>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</si>
  <si>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</si>
  <si>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</si>
  <si>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</si>
  <si>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</si>
  <si>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</si>
  <si>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</si>
  <si>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</si>
  <si>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</si>
  <si>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</si>
  <si>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</si>
  <si>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</si>
  <si>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</si>
  <si>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</si>
  <si>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</si>
  <si>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</si>
  <si>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</si>
  <si>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</si>
  <si>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</si>
  <si>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</si>
  <si>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</si>
  <si>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</si>
  <si>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</si>
  <si>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</si>
  <si>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</si>
  <si>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</si>
  <si>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</si>
  <si>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</si>
  <si>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</si>
  <si>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</si>
  <si>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</si>
  <si>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</si>
  <si>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</si>
  <si>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</si>
  <si>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</si>
  <si>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</si>
  <si>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</si>
  <si>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</si>
  <si>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</si>
  <si>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</si>
  <si>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</si>
  <si>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</si>
  <si>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</si>
  <si>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</si>
  <si>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</si>
  <si>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</si>
  <si>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</si>
  <si>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</si>
  <si>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</si>
  <si>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</si>
  <si>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</si>
  <si>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</si>
  <si>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</si>
  <si>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</si>
  <si>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</si>
  <si>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</si>
  <si>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</si>
  <si>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</si>
  <si>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</si>
  <si>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</si>
  <si>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</si>
  <si>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</si>
  <si>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</si>
  <si>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</si>
  <si>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</si>
  <si>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</si>
  <si>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</si>
  <si>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</si>
  <si>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</si>
  <si>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</si>
  <si>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</si>
  <si>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</si>
  <si>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</si>
  <si>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</si>
  <si>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</si>
  <si>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</si>
  <si>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</si>
  <si>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</si>
  <si>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</si>
  <si>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</si>
  <si>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</si>
  <si>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</si>
  <si>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</si>
  <si>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</si>
  <si>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</si>
  <si>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</si>
  <si>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</si>
  <si>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</si>
  <si>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</si>
  <si>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</si>
  <si>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</si>
  <si>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</si>
  <si>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</si>
  <si>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</si>
  <si>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</si>
  <si>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</si>
  <si>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</si>
  <si>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</si>
  <si>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</si>
  <si>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</si>
  <si>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</si>
  <si>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</si>
  <si>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</si>
  <si>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</si>
  <si>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</si>
  <si>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</si>
  <si>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</si>
  <si>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</si>
  <si>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</si>
  <si>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</si>
  <si>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</si>
  <si>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</si>
  <si>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</si>
  <si>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</si>
  <si>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</si>
  <si>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</si>
  <si>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</si>
  <si>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</si>
  <si>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</si>
  <si>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</si>
  <si>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</si>
  <si>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</si>
  <si>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</si>
  <si>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</si>
  <si>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</si>
  <si>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</si>
  <si>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</si>
  <si>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</si>
  <si>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</si>
  <si>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</si>
  <si>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</si>
  <si>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</si>
  <si>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</si>
  <si>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</si>
  <si>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</si>
  <si>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</si>
  <si>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</si>
  <si>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</si>
  <si>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</si>
  <si>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</si>
  <si>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</si>
  <si>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</si>
  <si>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</si>
  <si>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</si>
  <si>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</si>
  <si>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</si>
  <si>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</si>
  <si>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</si>
  <si>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</si>
  <si>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</si>
  <si>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</si>
  <si>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</si>
  <si>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</si>
  <si>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</si>
  <si>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</si>
  <si>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</si>
  <si>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</si>
  <si>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</si>
  <si>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</si>
  <si>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</si>
  <si>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</si>
  <si>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</si>
  <si>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</si>
  <si>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</si>
  <si>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</si>
  <si>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</si>
  <si>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</si>
  <si>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</si>
  <si>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</si>
  <si>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</si>
  <si>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</si>
  <si>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</si>
  <si>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</si>
  <si>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</si>
  <si>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</si>
  <si>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</si>
  <si>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</si>
  <si>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</si>
  <si>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</si>
  <si>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</si>
  <si>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</si>
  <si>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</si>
  <si>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</si>
  <si>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</si>
  <si>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</si>
  <si>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</si>
  <si>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</si>
  <si>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</si>
  <si>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</si>
  <si>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</si>
  <si>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</si>
  <si>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</si>
  <si>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</si>
  <si>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</si>
  <si>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</si>
  <si>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</si>
  <si>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</si>
  <si>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</si>
  <si>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</si>
  <si>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</si>
  <si>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</si>
  <si>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</si>
  <si>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</si>
  <si>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</si>
  <si>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</si>
  <si>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</si>
  <si>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</si>
  <si>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</si>
  <si>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</si>
  <si>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</si>
  <si>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</si>
  <si>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</si>
  <si>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</si>
  <si>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</si>
  <si>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</si>
  <si>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</si>
  <si>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</si>
  <si>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</si>
  <si>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</si>
  <si>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</si>
  <si>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</si>
  <si>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</si>
  <si>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</si>
  <si>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</si>
  <si>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</si>
  <si>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</si>
  <si>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</si>
  <si>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</si>
  <si>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</si>
  <si>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</si>
  <si>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</si>
  <si>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</si>
  <si>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</si>
  <si>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</si>
  <si>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</si>
  <si>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</si>
  <si>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</si>
  <si>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</si>
  <si>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</si>
  <si>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</si>
  <si>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</si>
  <si>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</si>
  <si>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</si>
  <si>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</si>
  <si>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</si>
  <si>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</si>
  <si>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</si>
  <si>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</si>
  <si>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</si>
  <si>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</si>
  <si>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</si>
  <si>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</si>
  <si>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</si>
  <si>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</si>
  <si>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</si>
  <si>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</si>
  <si>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</si>
  <si>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</si>
  <si>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</si>
  <si>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</si>
  <si>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</si>
  <si>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</si>
  <si>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</si>
  <si>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</si>
  <si>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</si>
  <si>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</si>
  <si>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</si>
  <si>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</si>
  <si>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</si>
  <si>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</si>
  <si>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</si>
  <si>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</si>
  <si>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</si>
  <si>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</si>
  <si>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</si>
  <si>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</si>
  <si>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</si>
  <si>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</si>
  <si>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</si>
  <si>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</si>
  <si>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</si>
  <si>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</si>
  <si>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</si>
  <si>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</si>
  <si>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</si>
  <si>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</si>
  <si>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</si>
  <si>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</si>
  <si>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</si>
  <si>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</si>
  <si>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</si>
  <si>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</si>
  <si>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</si>
  <si>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</si>
  <si>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</si>
  <si>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</si>
  <si>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</si>
  <si>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</si>
  <si>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</si>
  <si>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</si>
  <si>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</si>
  <si>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</si>
  <si>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</si>
  <si>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</si>
  <si>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</si>
  <si>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</si>
  <si>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</si>
  <si>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</si>
  <si>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</si>
  <si>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</si>
  <si>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</si>
  <si>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</si>
  <si>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</si>
  <si>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</si>
  <si>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</si>
  <si>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</si>
  <si>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</si>
  <si>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</si>
  <si>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</si>
  <si>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</si>
  <si>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</si>
  <si>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</si>
  <si>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</si>
  <si>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</si>
  <si>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</si>
  <si>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</si>
  <si>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</si>
  <si>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</si>
  <si>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</si>
  <si>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</si>
  <si>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</si>
  <si>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</si>
  <si>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</si>
  <si>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</si>
  <si>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</si>
  <si>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</si>
  <si>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</si>
  <si>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</si>
  <si>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</si>
  <si>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</si>
  <si>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</si>
  <si>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</si>
  <si>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</si>
  <si>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</si>
  <si>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</si>
  <si>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</si>
  <si>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</si>
  <si>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</si>
  <si>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</si>
  <si>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</si>
  <si>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</si>
  <si>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</si>
  <si>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</si>
  <si>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</si>
  <si>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</si>
  <si>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</si>
  <si>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</si>
  <si>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</si>
  <si>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</si>
  <si>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</si>
  <si>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</si>
  <si>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</si>
  <si>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</si>
  <si>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</si>
  <si>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</si>
  <si>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</si>
  <si>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</si>
  <si>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</si>
  <si>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</si>
  <si>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</si>
  <si>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</si>
  <si>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</si>
  <si>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</si>
  <si>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</si>
  <si>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</si>
  <si>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</si>
  <si>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</si>
  <si>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</si>
  <si>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</si>
  <si>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</si>
  <si>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</si>
  <si>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</si>
  <si>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</si>
  <si>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</si>
  <si>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</si>
  <si>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</si>
  <si>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</si>
  <si>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</si>
  <si>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</si>
  <si>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</si>
  <si>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</si>
  <si>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</si>
  <si>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</si>
  <si>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</si>
  <si>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</si>
  <si>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</si>
  <si>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</si>
  <si>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</si>
  <si>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</si>
  <si>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</si>
  <si>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</si>
  <si>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</si>
  <si>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</si>
  <si>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</si>
  <si>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</si>
  <si>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</si>
  <si>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</si>
  <si>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</si>
  <si>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</si>
  <si>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</si>
  <si>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</si>
  <si>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</si>
  <si>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</si>
  <si>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</si>
  <si>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</si>
  <si>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</si>
  <si>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</si>
  <si>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</si>
  <si>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</si>
  <si>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</si>
  <si>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</si>
  <si>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</si>
  <si>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</si>
  <si>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</si>
  <si>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</si>
  <si>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</si>
  <si>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</si>
  <si>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</si>
  <si>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</si>
  <si>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</si>
  <si>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</si>
  <si>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</si>
  <si>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</si>
  <si>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</si>
  <si>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</si>
  <si>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</si>
  <si>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</si>
  <si>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</si>
  <si>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</si>
  <si>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</si>
  <si>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</si>
  <si>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</si>
  <si>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</si>
  <si>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</si>
  <si>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</si>
  <si>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</si>
  <si>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</si>
  <si>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</si>
  <si>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</si>
  <si>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</si>
  <si>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</si>
  <si>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</si>
  <si>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</si>
  <si>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</si>
  <si>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</si>
  <si>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</si>
  <si>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</si>
  <si>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</si>
  <si>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</si>
  <si>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</si>
  <si>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</si>
  <si>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</si>
  <si>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</si>
  <si>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</si>
  <si>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</si>
  <si>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</si>
  <si>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</si>
  <si>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</si>
  <si>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</si>
  <si>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</si>
  <si>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</si>
  <si>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</si>
  <si>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</si>
  <si>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</si>
  <si>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</si>
  <si>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</si>
  <si>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</si>
  <si>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</si>
  <si>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</si>
  <si>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</si>
  <si>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</si>
  <si>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</si>
  <si>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</si>
  <si>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</si>
  <si>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</si>
  <si>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</si>
  <si>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</si>
  <si>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</si>
  <si>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</si>
  <si>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</si>
  <si>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</si>
  <si>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</si>
  <si>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</si>
  <si>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</si>
  <si>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</si>
  <si>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</si>
  <si>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</si>
  <si>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</si>
  <si>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</si>
  <si>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</si>
  <si>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</si>
  <si>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</si>
  <si>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</si>
  <si>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</si>
  <si>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</si>
  <si>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</si>
  <si>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</si>
  <si>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</si>
  <si>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</si>
  <si>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</si>
  <si>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</si>
  <si>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</si>
  <si>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</si>
  <si>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</si>
  <si>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</si>
  <si>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</si>
  <si>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</si>
  <si>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</si>
  <si>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</si>
  <si>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</si>
  <si>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</si>
  <si>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</si>
  <si>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</si>
  <si>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</si>
  <si>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</si>
  <si>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</si>
  <si>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</si>
  <si>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</si>
  <si>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</si>
  <si>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</si>
  <si>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</si>
  <si>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</si>
  <si>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</si>
  <si>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</si>
  <si>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</si>
  <si>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</si>
  <si>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</si>
  <si>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</si>
  <si>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</si>
  <si>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</si>
  <si>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</si>
  <si>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</si>
  <si>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</si>
  <si>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</si>
  <si>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</si>
  <si>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</si>
  <si>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</si>
  <si>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</si>
  <si>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</si>
  <si>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</si>
  <si>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</si>
  <si>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</si>
  <si>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</si>
  <si>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</si>
  <si>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</si>
  <si>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</si>
  <si>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</si>
  <si>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</si>
  <si>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</si>
  <si>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</si>
  <si>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</si>
  <si>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</si>
  <si>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</si>
  <si>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</si>
  <si>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</si>
  <si>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</si>
  <si>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</si>
  <si>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</si>
  <si>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</si>
  <si>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</si>
  <si>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</si>
  <si>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</si>
  <si>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</si>
  <si>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</si>
  <si>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</si>
  <si>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</si>
  <si>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</si>
  <si>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</si>
  <si>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</si>
  <si>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</si>
  <si>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</si>
  <si>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</si>
  <si>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</si>
  <si>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</si>
  <si>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</si>
  <si>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</si>
  <si>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</si>
  <si>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</si>
  <si>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</si>
  <si>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</si>
  <si>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</si>
  <si>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</si>
  <si>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</si>
  <si>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</si>
  <si>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</si>
  <si>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</si>
  <si>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</si>
  <si>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</si>
  <si>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</si>
  <si>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</si>
  <si>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</si>
  <si>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</si>
  <si>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</si>
  <si>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</si>
  <si>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</si>
  <si>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</si>
  <si>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</si>
  <si>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</si>
  <si>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</si>
  <si>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</si>
  <si>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</si>
  <si>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</si>
  <si>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</si>
  <si>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</si>
  <si>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</si>
  <si>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</si>
  <si>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</si>
  <si>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</si>
  <si>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</si>
  <si>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</si>
  <si>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</si>
  <si>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</si>
  <si>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</si>
  <si>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</si>
  <si>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</si>
  <si>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</si>
  <si>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</si>
  <si>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</si>
  <si>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</si>
  <si>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</si>
  <si>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</si>
  <si>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</si>
  <si>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</si>
  <si>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</si>
  <si>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</si>
  <si>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</si>
  <si>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</si>
  <si>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</si>
  <si>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</si>
  <si>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</si>
  <si>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</si>
  <si>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</si>
  <si>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</si>
  <si>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</si>
  <si>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</si>
  <si>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</si>
  <si>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</si>
  <si>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</si>
  <si>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</si>
  <si>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</si>
  <si>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</si>
  <si>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</si>
  <si>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</si>
  <si>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</si>
  <si>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</si>
  <si>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</si>
  <si>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</si>
  <si>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</si>
  <si>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</si>
  <si>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</si>
  <si>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</si>
  <si>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</si>
  <si>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</si>
  <si>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</si>
  <si>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</si>
  <si>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</si>
  <si>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</si>
  <si>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</si>
  <si>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</si>
  <si>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</si>
  <si>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</si>
  <si>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</si>
  <si>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</si>
  <si>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</si>
  <si>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</si>
  <si>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</si>
  <si>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</si>
  <si>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</si>
  <si>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</si>
  <si>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</si>
  <si>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</si>
  <si>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</si>
  <si>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</si>
  <si>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</si>
  <si>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</si>
  <si>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</si>
  <si>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</si>
  <si>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</si>
  <si>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</si>
  <si>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</si>
  <si>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</si>
  <si>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</si>
  <si>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</si>
  <si>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</si>
  <si>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</si>
  <si>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</si>
  <si>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</si>
  <si>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</si>
  <si>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</si>
  <si>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</si>
  <si>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</si>
  <si>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</si>
  <si>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</si>
  <si>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</si>
  <si>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</si>
  <si>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</si>
  <si>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</si>
  <si>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</si>
  <si>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</si>
  <si>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</si>
  <si>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</si>
  <si>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</si>
  <si>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</si>
  <si>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</si>
  <si>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</si>
  <si>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</si>
  <si>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</si>
  <si>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</si>
  <si>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</si>
  <si>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</si>
  <si>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</si>
  <si>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</si>
  <si>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</si>
  <si>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</si>
  <si>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</si>
  <si>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</si>
  <si>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</si>
  <si>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</si>
  <si>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</si>
  <si>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</si>
  <si>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</si>
  <si>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</si>
  <si>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</si>
  <si>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</si>
  <si>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</si>
  <si>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</si>
  <si>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</si>
  <si>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</si>
  <si>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</si>
  <si>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</si>
  <si>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</si>
  <si>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</si>
  <si>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</si>
  <si>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</si>
  <si>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</si>
  <si>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</si>
  <si>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</si>
  <si>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</si>
  <si>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</si>
  <si>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</si>
  <si>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</si>
  <si>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</si>
  <si>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</si>
  <si>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</si>
  <si>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</si>
  <si>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</si>
  <si>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</si>
  <si>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</si>
  <si>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</si>
  <si>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</si>
  <si>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</si>
  <si>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</si>
  <si>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</si>
  <si>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</si>
  <si>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</si>
  <si>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</si>
  <si>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</si>
  <si>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</si>
  <si>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</si>
  <si>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</si>
  <si>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</si>
  <si>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</si>
  <si>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</si>
  <si>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</si>
  <si>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</si>
  <si>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</si>
  <si>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</si>
  <si>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</si>
  <si>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</si>
  <si>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</si>
  <si>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</si>
  <si>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</si>
  <si>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</si>
  <si>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</si>
  <si>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</si>
  <si>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</si>
  <si>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</si>
  <si>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</si>
  <si>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</si>
  <si>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</si>
  <si>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</si>
  <si>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</si>
  <si>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</si>
  <si>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</si>
  <si>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</si>
  <si>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</si>
  <si>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</si>
  <si>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</si>
  <si>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</si>
  <si>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</si>
  <si>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</si>
  <si>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</si>
  <si>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</si>
  <si>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</si>
  <si>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</si>
  <si>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</si>
  <si>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</si>
  <si>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</si>
  <si>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</si>
  <si>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</si>
  <si>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</si>
  <si>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</si>
  <si>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</si>
  <si>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</si>
  <si>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</si>
  <si>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</si>
  <si>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</si>
  <si>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</si>
  <si>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</si>
  <si>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</si>
  <si>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</si>
  <si>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</si>
  <si>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</si>
  <si>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</si>
  <si>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</si>
  <si>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</si>
  <si>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</si>
  <si>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</si>
  <si>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</si>
  <si>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</si>
  <si>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</si>
  <si>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</si>
  <si>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</si>
  <si>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</si>
  <si>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</si>
  <si>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</si>
  <si>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</si>
  <si>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</si>
  <si>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</si>
  <si>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</si>
  <si>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</si>
  <si>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</si>
  <si>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</si>
  <si>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</si>
  <si>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</si>
  <si>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</si>
  <si>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</si>
  <si>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</si>
  <si>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</si>
  <si>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</si>
  <si>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</si>
  <si>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</si>
  <si>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</si>
  <si>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</si>
  <si>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</si>
  <si>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</si>
  <si>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</si>
  <si>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</si>
  <si>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</si>
  <si>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</si>
  <si>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</si>
  <si>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</si>
  <si>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</si>
  <si>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</si>
  <si>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</si>
  <si>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</si>
  <si>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</si>
  <si>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</si>
  <si>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</si>
  <si>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</si>
  <si>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</si>
  <si>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</si>
  <si>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</si>
  <si>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</si>
  <si>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</si>
  <si>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</si>
  <si>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</si>
  <si>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</si>
  <si>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</si>
  <si>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</si>
  <si>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</si>
  <si>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</si>
  <si>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</si>
  <si>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</si>
  <si>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</si>
  <si>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</si>
  <si>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</si>
  <si>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</si>
  <si>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</si>
  <si>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</si>
  <si>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</si>
  <si>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</si>
  <si>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</si>
  <si>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</si>
  <si>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</si>
  <si>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</si>
  <si>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</si>
  <si>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</si>
  <si>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</si>
  <si>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</si>
  <si>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</si>
  <si>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</si>
  <si>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</si>
  <si>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</si>
  <si>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</si>
  <si>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</si>
  <si>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</si>
  <si>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</si>
  <si>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</si>
  <si>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</si>
  <si>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</si>
  <si>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</si>
  <si>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</si>
  <si>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</si>
  <si>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</si>
  <si>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</si>
  <si>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</si>
  <si>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</si>
  <si>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</si>
  <si>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</si>
  <si>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</si>
  <si>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</si>
  <si>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</si>
  <si>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</si>
  <si>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</si>
  <si>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</si>
  <si>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</si>
  <si>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</si>
  <si>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</si>
  <si>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</si>
  <si>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</si>
  <si>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</si>
  <si>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</si>
  <si>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</si>
  <si>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</si>
  <si>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</si>
  <si>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</si>
  <si>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</si>
  <si>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</si>
  <si>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</si>
  <si>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</si>
  <si>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</si>
  <si>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</si>
  <si>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</si>
  <si>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</si>
  <si>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</si>
  <si>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</si>
  <si>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</si>
  <si>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</si>
  <si>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</si>
  <si>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</si>
  <si>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</si>
  <si>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</si>
  <si>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</si>
  <si>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</si>
  <si>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</si>
  <si>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</si>
  <si>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</si>
  <si>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</si>
  <si>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</si>
  <si>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</si>
  <si>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</si>
  <si>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</si>
  <si>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</si>
  <si>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</si>
  <si>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</si>
  <si>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</si>
  <si>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</si>
  <si>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</si>
  <si>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</si>
  <si>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</si>
  <si>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</si>
  <si>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</si>
  <si>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</si>
  <si>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</si>
  <si>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</si>
  <si>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</si>
  <si>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</si>
  <si>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</si>
  <si>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</si>
  <si>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</si>
  <si>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</si>
  <si>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</si>
  <si>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</si>
  <si>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</si>
  <si>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</si>
  <si>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</si>
  <si>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</si>
  <si>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</si>
  <si>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</si>
  <si>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</si>
  <si>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</si>
  <si>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</si>
  <si>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</si>
  <si>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</si>
  <si>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</si>
  <si>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</si>
  <si>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</si>
  <si>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</si>
  <si>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</si>
  <si>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</si>
  <si>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</si>
  <si>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</si>
  <si>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</si>
  <si>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</si>
  <si>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</si>
  <si>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</si>
  <si>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</si>
  <si>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</si>
  <si>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</si>
  <si>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</si>
  <si>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</si>
  <si>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</si>
  <si>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</si>
  <si>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</si>
  <si>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</si>
  <si>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</si>
  <si>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</si>
  <si>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</si>
  <si>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</si>
  <si>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</si>
  <si>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</si>
  <si>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</si>
  <si>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</si>
  <si>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</si>
  <si>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</si>
  <si>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</si>
  <si>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</si>
  <si>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</si>
  <si>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</si>
  <si>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</si>
  <si>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</si>
  <si>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</si>
  <si>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</si>
  <si>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</si>
  <si>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</si>
  <si>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</si>
  <si>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</si>
  <si>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</si>
  <si>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</si>
  <si>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</si>
  <si>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</si>
  <si>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</si>
  <si>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</si>
  <si>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</si>
  <si>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</si>
  <si>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</si>
  <si>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</si>
  <si>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</si>
  <si>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</si>
  <si>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</si>
  <si>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</si>
  <si>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</si>
  <si>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</si>
  <si>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</si>
  <si>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</si>
  <si>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</si>
  <si>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</si>
  <si>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</si>
  <si>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</si>
  <si>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</si>
  <si>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</si>
  <si>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</si>
  <si>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</si>
  <si>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</si>
  <si>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</si>
  <si>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</si>
  <si>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</si>
  <si>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</si>
  <si>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</si>
  <si>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</si>
  <si>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</si>
  <si>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</si>
  <si>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</si>
  <si>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</si>
  <si>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</si>
  <si>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</si>
  <si>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</si>
  <si>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</si>
  <si>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</si>
  <si>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</si>
  <si>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</si>
  <si>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</si>
  <si>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</si>
  <si>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</si>
  <si>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</si>
  <si>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</si>
  <si>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</si>
  <si>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</si>
  <si>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</si>
  <si>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</si>
  <si>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</si>
  <si>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</si>
  <si>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</si>
  <si>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</si>
  <si>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</si>
  <si>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</si>
  <si>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</si>
  <si>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</si>
  <si>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</si>
  <si>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</si>
  <si>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</si>
  <si>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</si>
  <si>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</si>
  <si>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</si>
  <si>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</si>
  <si>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</si>
  <si>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</si>
  <si>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</si>
  <si>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</si>
  <si>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</si>
  <si>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</si>
  <si>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</si>
  <si>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</si>
  <si>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</si>
  <si>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</si>
  <si>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</si>
  <si>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</si>
  <si>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</si>
  <si>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</si>
  <si>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</si>
  <si>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</si>
  <si>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</si>
  <si>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</si>
  <si>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</si>
  <si>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</si>
  <si>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</si>
  <si>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</si>
  <si>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</si>
  <si>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</si>
  <si>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</si>
  <si>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</si>
  <si>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</si>
  <si>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</si>
  <si>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</si>
  <si>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</si>
  <si>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</si>
  <si>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</si>
  <si>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</si>
  <si>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</si>
  <si>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</si>
  <si>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</si>
  <si>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</si>
  <si>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</si>
  <si>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</si>
  <si>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</si>
  <si>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</si>
  <si>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</si>
  <si>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</si>
  <si>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</si>
  <si>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</si>
  <si>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</si>
  <si>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</si>
  <si>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</si>
  <si>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</si>
  <si>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</si>
  <si>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</si>
  <si>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</si>
  <si>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</si>
  <si>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</si>
  <si>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</si>
  <si>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</si>
  <si>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</si>
  <si>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</si>
  <si>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</si>
  <si>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</si>
  <si>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</si>
  <si>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</si>
  <si>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</si>
  <si>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</si>
  <si>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</si>
  <si>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</si>
  <si>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</si>
  <si>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</si>
  <si>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</si>
  <si>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</si>
  <si>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</si>
  <si>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</si>
  <si>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</si>
  <si>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Parent 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</si>
  <si>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</si>
  <si>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</si>
  <si>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</si>
  <si>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</si>
  <si>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</si>
  <si>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</si>
  <si>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</si>
  <si>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</si>
  <si>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</si>
  <si>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</si>
  <si>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</si>
  <si>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</si>
  <si>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</si>
  <si>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Outcome</t>
  </si>
  <si>
    <t>animation</t>
  </si>
  <si>
    <t>documentary</t>
  </si>
  <si>
    <t>drama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</si>
  <si>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</si>
  <si>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</si>
  <si>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</si>
  <si>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</si>
  <si>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</si>
  <si>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</si>
  <si>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</si>
  <si>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</si>
  <si>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</si>
  <si>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</si>
  <si>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</si>
  <si>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</si>
  <si>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</si>
  <si>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</si>
  <si>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</si>
  <si>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</si>
  <si>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nature</t>
  </si>
  <si>
    <t>people</t>
  </si>
  <si>
    <t>photobooks</t>
  </si>
  <si>
    <t>places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</si>
  <si>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</si>
  <si>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</si>
  <si>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</si>
  <si>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</si>
  <si>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</si>
  <si>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</si>
  <si>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</si>
  <si>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</si>
  <si>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</si>
  <si>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</si>
  <si>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</si>
  <si>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</si>
  <si>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</si>
  <si>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</si>
  <si>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</si>
  <si>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</si>
  <si>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</si>
  <si>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</si>
  <si>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</si>
  <si>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</si>
  <si>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</si>
  <si>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</si>
  <si>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</si>
  <si>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</si>
  <si>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</si>
  <si>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</si>
  <si>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</si>
  <si>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</si>
  <si>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</si>
  <si>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Parent Category</t>
  </si>
  <si>
    <t>Percent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</si>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</sst>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1" fontId="2" fillId="3" borderId="0" xfId="0" applyNumberFormat="1" applyFont="1" applyFill="1" applyBorder="1"/>
    <xf numFmtId="1" fontId="2" fillId="2" borderId="0" xfId="0" applyNumberFormat="1" applyFont="1" applyFill="1"/>
    <xf numFmtId="0" fontId="1" fillId="2" borderId="0" xfId="0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b/>
      </font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StarterBook.xlsx]Pivot &amp; Chart - Category!PivotTable3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&amp; Chart -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&amp; Chart -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-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1-4BA1-B4A3-4F350C8A056A}"/>
            </c:ext>
          </c:extLst>
        </c:ser>
        <c:ser>
          <c:idx val="1"/>
          <c:order val="1"/>
          <c:tx>
            <c:strRef>
              <c:f>'Pivot &amp; Chart 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&amp; Chart -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-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1-4BA1-B4A3-4F350C8A056A}"/>
            </c:ext>
          </c:extLst>
        </c:ser>
        <c:ser>
          <c:idx val="2"/>
          <c:order val="2"/>
          <c:tx>
            <c:strRef>
              <c:f>'Pivot &amp; Chart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&amp; Chart -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1-4BA1-B4A3-4F350C8A056A}"/>
            </c:ext>
          </c:extLst>
        </c:ser>
        <c:ser>
          <c:idx val="3"/>
          <c:order val="3"/>
          <c:tx>
            <c:strRef>
              <c:f>'Pivot &amp; Chart - Category'!$F$3:$F$4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&amp; Chart -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- Category'!$F$5:$F$14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11-4BA1-B4A3-4F350C8A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345904"/>
        <c:axId val="538346224"/>
      </c:barChart>
      <c:catAx>
        <c:axId val="53834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6224"/>
        <c:crosses val="autoZero"/>
        <c:auto val="1"/>
        <c:lblAlgn val="ctr"/>
        <c:lblOffset val="100"/>
        <c:noMultiLvlLbl val="0"/>
      </c:catAx>
      <c:valAx>
        <c:axId val="5383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StarterBook.xlsx]Pivot &amp; Chart - Sub Category!PivotTable3</c:name>
    <c:fmtId val="4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&amp; Chart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&amp; Chart - Sub Category'!$B$6:$B$43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'Pivot &amp; Chart - Sub Category'!$C$6:$C$43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8-4A27-8851-08B7E981980E}"/>
            </c:ext>
          </c:extLst>
        </c:ser>
        <c:ser>
          <c:idx val="1"/>
          <c:order val="1"/>
          <c:tx>
            <c:strRef>
              <c:f>'Pivot &amp; Chart - 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&amp; Chart - Sub Category'!$B$6:$B$43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'Pivot &amp; Chart - Sub Category'!$D$6:$D$43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A-4E03-8563-D1570BF40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345904"/>
        <c:axId val="538346224"/>
      </c:barChart>
      <c:catAx>
        <c:axId val="53834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6224"/>
        <c:crosses val="autoZero"/>
        <c:auto val="1"/>
        <c:lblAlgn val="ctr"/>
        <c:lblOffset val="100"/>
        <c:noMultiLvlLbl val="0"/>
      </c:catAx>
      <c:valAx>
        <c:axId val="5383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StarterBook.xlsx]Pivot &amp; Line Chart!PivotTable3</c:name>
    <c:fmtId val="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&amp; Line Chart'!$C$4:$C$5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&amp; Line Chart'!$B$6:$B$18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&amp; Line Chart'!$C$6:$C$18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7-47A1-9F36-500718DDB851}"/>
            </c:ext>
          </c:extLst>
        </c:ser>
        <c:ser>
          <c:idx val="1"/>
          <c:order val="1"/>
          <c:tx>
            <c:strRef>
              <c:f>'Pivot &amp; Line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&amp; Line Chart'!$B$6:$B$18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&amp; Line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37-47A1-9F36-500718DDB851}"/>
            </c:ext>
          </c:extLst>
        </c:ser>
        <c:ser>
          <c:idx val="2"/>
          <c:order val="2"/>
          <c:tx>
            <c:strRef>
              <c:f>'Pivot &amp;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&amp; Line Chart'!$B$6:$B$18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&amp; 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81-42D5-B66A-2F0C5F26F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345904"/>
        <c:axId val="538346224"/>
      </c:lineChart>
      <c:catAx>
        <c:axId val="53834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6224"/>
        <c:crosses val="autoZero"/>
        <c:auto val="1"/>
        <c:lblAlgn val="ctr"/>
        <c:lblOffset val="100"/>
        <c:noMultiLvlLbl val="0"/>
      </c:catAx>
      <c:valAx>
        <c:axId val="5383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StarterBook.xlsx]Conclusion 1a!PivotTable3</c:name>
    <c:fmtId val="4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'Conclusion 1a'!$C$3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3CB-441A-9D1C-30D027652A0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CB-441A-9D1C-30D027652A0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CB-441A-9D1C-30D027652A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'Conclusion 1a'!$B$4:$B$7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'Conclusion 1a'!$C$4:$C$7</c:f>
              <c:numCache>
                <c:formatCode>General</c:formatCode>
                <c:ptCount val="3"/>
                <c:pt idx="0">
                  <c:v>349</c:v>
                </c:pt>
                <c:pt idx="1">
                  <c:v>1530</c:v>
                </c:pt>
                <c:pt idx="2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9-49D7-A2CB-C41F476D33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StarterBook.xlsx]Conclusion 1b!PivotTable3</c:name>
    <c:fmtId val="4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'Conclusion 1b'!$C$3:$C$4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6F4-4702-AD08-626B387AB5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6F4-4702-AD08-626B387AB57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6F4-4702-AD08-626B387AB57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6F4-4702-AD08-626B387AB57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6F4-4702-AD08-626B387AB57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6F4-4702-AD08-626B387AB57E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6F4-4702-AD08-626B387AB57E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6F4-4702-AD08-626B387AB57E}"/>
              </c:ext>
            </c:extLst>
          </c:dPt>
          <c:cat>
            <c:strRef>
              <c:f>'Conclusion 1b'!$B$5:$B$13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'Conclusion 1b'!$C$5:$C$13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B-40AC-8843-E3C57F1FC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'Bonus Task'!$F$1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Task'!$A:$A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'Bonus Task'!$F$2:$F$13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1-40A6-85F3-5241E0C1D307}"/>
            </c:ext>
          </c:extLst>
        </c:ser>
        <c:ser>
          <c:idx val="1"/>
          <c:order val="1"/>
          <c:tx>
            <c:strRef>
              <c:f>'Bonus Task'!$G$1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Task'!$A:$A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'Bonus Task'!$G$2:$G$13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1-40A6-85F3-5241E0C1D307}"/>
            </c:ext>
          </c:extLst>
        </c:ser>
        <c:ser>
          <c:idx val="2"/>
          <c:order val="2"/>
          <c:tx>
            <c:strRef>
              <c:f>'Bonus Task'!$H$1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Task'!$A:$A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'Bonus Task'!$H$2:$H$13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F1-40A6-85F3-5241E0C1D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370768"/>
        <c:axId val="663371088"/>
      </c:lineChart>
      <c:catAx>
        <c:axId val="66337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71088"/>
        <c:crosses val="autoZero"/>
        <c:auto val="1"/>
        <c:lblAlgn val="ctr"/>
        <c:lblOffset val="100"/>
        <c:noMultiLvlLbl val="0"/>
      </c:catAx>
      <c:valAx>
        <c:axId val="6633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70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5000625" y="161925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0C779-7D70-40EC-ABD7-6CFD33A042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5000625" y="161925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ED7F0-BF5C-4D7E-A24D-830A81D5C8B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5000626" y="161926"/>
    <xdr:ext cx="8058149" cy="34861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8CEC6-8D1E-42D5-ABF4-72FF22ACD9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276226" y="1543050"/>
    <xdr:ext cx="6772274" cy="48863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495F2-8DB8-4313-9DFA-BBDA6B994E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3343276" y="371476"/>
    <xdr:ext cx="5562599" cy="40576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E0D76-7D9C-488A-BB5E-A6711697CAC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1847849</xdr:colOff>
      <xdr:row>14</xdr:row>
      <xdr:rowOff>23812</xdr:rowOff>
    </xdr:from>
    <xdr:to>
      <xdr:col>7</xdr:col>
      <xdr:colOff>1266824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C9D5-6D92-42A0-AE79-6094CCF96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charan Singh" refreshedDate="43698.810630671294" createdVersion="6" refreshedVersion="6" minRefreshableVersion="3" recordCount="4115" xr:uid="{8FB536A4-BBE7-4FD4-B92E-6C3CC7B706E3}">
  <cacheSource type="worksheet">
    <worksheetSource ref="A1:R1048576" sheet="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rcharan Singh" refreshedDate="43698.837000231484" createdVersion="6" refreshedVersion="6" minRefreshableVersion="3" recordCount="4115" xr:uid="{909CD2B2-0493-466C-AD60-C70225B0F759}">
  <cacheSource type="worksheet">
    <worksheetSource ref="A1:T1048576" sheet="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333CA-6EAA-45F6-9B36-3786C7381932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3:G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/>
    <pivotField axis="axisCol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16" baseItem="0"/>
  </dataFields>
  <chartFormats count="13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C2C00-D0F3-45A6-9ABC-E77D54F53D91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4:E43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/>
    <pivotField axis="axisCol" showAll="0" countASubtotal="1">
      <items count="6">
        <item h="1" x="1"/>
        <item x="2"/>
        <item h="1"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4" subtotal="count" baseField="16" baseItem="0"/>
  </dataFields>
  <chartFormats count="17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4A2F5-160F-430E-91D2-E5D6B156C299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countASubtotal="1">
      <items count="6">
        <item x="1"/>
        <item x="2"/>
        <item h="1"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4" subtotal="count" baseField="16" baseItem="0"/>
  </dataFields>
  <chartFormats count="14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436C0-3AD4-4764-AB3F-3EF0527AECF9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3:C7" firstHeaderRow="1" firstDataRow="1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countASubtotal="1">
      <items count="6">
        <item x="1"/>
        <item x="2"/>
        <item h="1"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um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sum"/>
      </items>
    </pivotField>
    <pivotField showAll="0"/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pageFields count="1">
    <pageField fld="6" hier="-1"/>
  </pageFields>
  <dataFields count="1">
    <dataField name="Count of Parent Category" fld="16" subtotal="count" baseField="0" baseItem="0"/>
  </dataFields>
  <formats count="1">
    <format dxfId="0">
      <pivotArea dataOnly="0" labelOnly="1" fieldPosition="0">
        <references count="1">
          <reference field="5" count="0"/>
        </references>
      </pivotArea>
    </format>
  </formats>
  <chartFormats count="4">
    <chartFormat chart="4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F1417-9B4C-4FE4-94DC-BB81D960EA71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3:D13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/>
    <pivotField axis="axisCol" showAll="0" countASubtotal="1">
      <items count="6">
        <item h="1" x="1"/>
        <item h="1" x="2"/>
        <item h="1"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Outcome" fld="4" subtotal="count" baseField="16" baseItem="0"/>
  </dataFields>
  <chartFormats count="25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7" zoomScaleNormal="67" workbookViewId="0"/>
  </sheetViews>
  <sheetFormatPr defaultRowHeight="15" x14ac:dyDescent="0.25"/>
  <cols>
    <col min="1" max="1" width="5.85546875" customWidth="1"/>
    <col min="2" max="2" width="22.140625" style="3" customWidth="1"/>
    <col min="3" max="3" width="21.425781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bestFit="1" customWidth="1"/>
    <col min="16" max="16" width="23.42578125" bestFit="1" customWidth="1"/>
    <col min="17" max="17" width="21.28515625" bestFit="1" customWidth="1"/>
    <col min="18" max="18" width="19.140625" bestFit="1" customWidth="1"/>
    <col min="19" max="19" width="31.85546875" style="11" bestFit="1" customWidth="1"/>
    <col min="20" max="20" width="30" style="11" bestFit="1" customWidth="1"/>
    <col min="21" max="21" width="11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0" t="s">
        <v>8362</v>
      </c>
      <c r="T1" s="10" t="s">
        <v>8363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IF(L2=0, 0, E2/L2)</f>
        <v>63.917582417582416</v>
      </c>
      <c r="Q2" t="str">
        <f>LEFT(N2, FIND("/", N2)-1)</f>
        <v>film &amp; video</v>
      </c>
      <c r="R2" t="str">
        <f>MID(N2, LEN(Q2)+2, LEN(N2))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s="6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5">
        <f t="shared" ref="P3:P66" si="0">IF(L3=0, 0, E3/L3)</f>
        <v>185.48101265822785</v>
      </c>
      <c r="Q3" t="str">
        <f t="shared" ref="Q3:Q66" si="1">LEFT(N3, FIND("/", N3)-1)</f>
        <v>film &amp; video</v>
      </c>
      <c r="R3" t="str">
        <f t="shared" ref="R3:R66" si="2">MID(N3, LEN(Q3)+2, LEN(N3))</f>
        <v>television</v>
      </c>
      <c r="S3" s="11">
        <f>(((J3/60)/60)/24)+DATE(1970,1,1)</f>
        <v>42766.600497685184</v>
      </c>
      <c r="T3" s="11">
        <f t="shared" ref="T3:T4" si="3">(((I3/60)/60)/24)+DATE(1970,1,1)</f>
        <v>42796.600497685184</v>
      </c>
      <c r="U3" s="6"/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4">(E4/D4)*100</f>
        <v>105</v>
      </c>
      <c r="P4" s="5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>(((J4/60)/60)/24)+DATE(1970,1,1)</f>
        <v>42405.702349537038</v>
      </c>
      <c r="T4" s="11">
        <f t="shared" si="3"/>
        <v>42415.702349537038</v>
      </c>
      <c r="U4" s="6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4"/>
        <v>103.89999999999999</v>
      </c>
      <c r="P5" s="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ref="S5:S68" si="5">(((J5/60)/60)/24)+DATE(1970,1,1)</f>
        <v>41828.515127314815</v>
      </c>
      <c r="T5" s="11">
        <f t="shared" ref="T5:T68" si="6">(((I5/60)/60)/24)+DATE(1970,1,1)</f>
        <v>41858.515127314815</v>
      </c>
      <c r="U5" s="6"/>
    </row>
    <row r="6" spans="1:21" ht="10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4"/>
        <v>122.99154545454545</v>
      </c>
      <c r="P6" s="5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5"/>
        <v>42327.834247685183</v>
      </c>
      <c r="T6" s="11">
        <f t="shared" si="6"/>
        <v>42357.834247685183</v>
      </c>
      <c r="U6" s="6"/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4"/>
        <v>109.77744436109028</v>
      </c>
      <c r="P7" s="5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5"/>
        <v>42563.932951388888</v>
      </c>
      <c r="T7" s="11">
        <f t="shared" si="6"/>
        <v>42580.232638888891</v>
      </c>
      <c r="U7" s="6"/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4"/>
        <v>106.4875</v>
      </c>
      <c r="P8" s="5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5"/>
        <v>41794.072337962964</v>
      </c>
      <c r="T8" s="11">
        <f t="shared" si="6"/>
        <v>41804.072337962964</v>
      </c>
      <c r="U8" s="6"/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4"/>
        <v>101.22222222222221</v>
      </c>
      <c r="P9" s="5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5"/>
        <v>42516.047071759262</v>
      </c>
      <c r="T9" s="11">
        <f t="shared" si="6"/>
        <v>42556.047071759262</v>
      </c>
      <c r="U9" s="6"/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4"/>
        <v>100.04342857142856</v>
      </c>
      <c r="P10" s="5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5"/>
        <v>42468.94458333333</v>
      </c>
      <c r="T10" s="11">
        <f t="shared" si="6"/>
        <v>42475.875</v>
      </c>
      <c r="U10" s="6"/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4"/>
        <v>125.998</v>
      </c>
      <c r="P11" s="5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5"/>
        <v>42447.103518518517</v>
      </c>
      <c r="T11" s="11">
        <f t="shared" si="6"/>
        <v>42477.103518518517</v>
      </c>
      <c r="U11" s="6"/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4"/>
        <v>100.49999999999999</v>
      </c>
      <c r="P12" s="5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5"/>
        <v>41780.068043981482</v>
      </c>
      <c r="T12" s="11">
        <f t="shared" si="6"/>
        <v>41815.068043981482</v>
      </c>
      <c r="U12" s="6"/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4"/>
        <v>120.5</v>
      </c>
      <c r="P13" s="5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5"/>
        <v>42572.778495370367</v>
      </c>
      <c r="T13" s="11">
        <f t="shared" si="6"/>
        <v>42604.125</v>
      </c>
      <c r="U13" s="6"/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4"/>
        <v>165.29333333333335</v>
      </c>
      <c r="P14" s="5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5"/>
        <v>41791.713252314818</v>
      </c>
      <c r="T14" s="11">
        <f t="shared" si="6"/>
        <v>41836.125</v>
      </c>
      <c r="U14" s="6"/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4"/>
        <v>159.97142857142856</v>
      </c>
      <c r="P15" s="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5"/>
        <v>42508.677187499998</v>
      </c>
      <c r="T15" s="11">
        <f t="shared" si="6"/>
        <v>42544.852083333331</v>
      </c>
      <c r="U15" s="6"/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4"/>
        <v>100.93333333333334</v>
      </c>
      <c r="P16" s="5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5"/>
        <v>41808.02648148148</v>
      </c>
      <c r="T16" s="11">
        <f t="shared" si="6"/>
        <v>41833.582638888889</v>
      </c>
      <c r="U16" s="6"/>
    </row>
    <row r="17" spans="1:21" ht="10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4"/>
        <v>106.60000000000001</v>
      </c>
      <c r="P17" s="5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5"/>
        <v>42256.391875000001</v>
      </c>
      <c r="T17" s="11">
        <f t="shared" si="6"/>
        <v>42274.843055555553</v>
      </c>
      <c r="U17" s="6"/>
    </row>
    <row r="18" spans="1:21" ht="10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4"/>
        <v>100.24166666666667</v>
      </c>
      <c r="P18" s="5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5"/>
        <v>41760.796423611115</v>
      </c>
      <c r="T18" s="11">
        <f t="shared" si="6"/>
        <v>41806.229166666664</v>
      </c>
      <c r="U18" s="6"/>
    </row>
    <row r="19" spans="1:21" ht="9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4"/>
        <v>100.66666666666666</v>
      </c>
      <c r="P19" s="5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5"/>
        <v>41917.731736111113</v>
      </c>
      <c r="T19" s="11">
        <f t="shared" si="6"/>
        <v>41947.773402777777</v>
      </c>
      <c r="U19" s="6"/>
    </row>
    <row r="20" spans="1:21" ht="10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4"/>
        <v>106.32110000000002</v>
      </c>
      <c r="P20" s="5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5"/>
        <v>41869.542314814818</v>
      </c>
      <c r="T20" s="11">
        <f t="shared" si="6"/>
        <v>41899.542314814818</v>
      </c>
      <c r="U20" s="6"/>
    </row>
    <row r="21" spans="1:21" ht="10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4"/>
        <v>145.29411764705881</v>
      </c>
      <c r="P21" s="5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5"/>
        <v>42175.816365740742</v>
      </c>
      <c r="T21" s="11">
        <f t="shared" si="6"/>
        <v>42205.816365740742</v>
      </c>
      <c r="U21" s="6"/>
    </row>
    <row r="22" spans="1:21" ht="7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4"/>
        <v>100.2</v>
      </c>
      <c r="P22" s="5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5"/>
        <v>42200.758240740746</v>
      </c>
      <c r="T22" s="11">
        <f t="shared" si="6"/>
        <v>42260.758240740746</v>
      </c>
      <c r="U22" s="6"/>
    </row>
    <row r="23" spans="1:21" ht="10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4"/>
        <v>109.13513513513513</v>
      </c>
      <c r="P23" s="5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5"/>
        <v>41878.627187500002</v>
      </c>
      <c r="T23" s="11">
        <f t="shared" si="6"/>
        <v>41908.627187500002</v>
      </c>
      <c r="U23" s="6"/>
    </row>
    <row r="24" spans="1:21" ht="75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4"/>
        <v>117.14285714285715</v>
      </c>
      <c r="P24" s="5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5"/>
        <v>41989.91134259259</v>
      </c>
      <c r="T24" s="11">
        <f t="shared" si="6"/>
        <v>42005.332638888889</v>
      </c>
      <c r="U24" s="6"/>
    </row>
    <row r="25" spans="1:21" ht="10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4"/>
        <v>118.5</v>
      </c>
      <c r="P25" s="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5"/>
        <v>42097.778946759259</v>
      </c>
      <c r="T25" s="11">
        <f t="shared" si="6"/>
        <v>42124.638888888891</v>
      </c>
      <c r="U25" s="6"/>
    </row>
    <row r="26" spans="1:21" ht="6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4"/>
        <v>108.80768571428572</v>
      </c>
      <c r="P26" s="5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5"/>
        <v>42229.820173611108</v>
      </c>
      <c r="T26" s="11">
        <f t="shared" si="6"/>
        <v>42262.818750000006</v>
      </c>
      <c r="U26" s="6"/>
    </row>
    <row r="27" spans="1:21" ht="10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133.33333333333331</v>
      </c>
      <c r="P27" s="5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5"/>
        <v>42318.025011574078</v>
      </c>
      <c r="T27" s="11">
        <f t="shared" si="6"/>
        <v>42378.025011574078</v>
      </c>
      <c r="U27" s="6"/>
    </row>
    <row r="28" spans="1:21" ht="7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155.20000000000002</v>
      </c>
      <c r="P28" s="5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5"/>
        <v>41828.515555555554</v>
      </c>
      <c r="T28" s="11">
        <f t="shared" si="6"/>
        <v>41868.515555555554</v>
      </c>
      <c r="U28" s="6"/>
    </row>
    <row r="29" spans="1:21" ht="90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111.72500000000001</v>
      </c>
      <c r="P29" s="5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5"/>
        <v>41929.164733796293</v>
      </c>
      <c r="T29" s="11">
        <f t="shared" si="6"/>
        <v>41959.206400462965</v>
      </c>
      <c r="U29" s="6"/>
    </row>
    <row r="30" spans="1:21" ht="6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100.35000000000001</v>
      </c>
      <c r="P30" s="5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5"/>
        <v>42324.96393518518</v>
      </c>
      <c r="T30" s="11">
        <f t="shared" si="6"/>
        <v>42354.96393518518</v>
      </c>
      <c r="U30" s="6"/>
    </row>
    <row r="31" spans="1:21" ht="10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123.33333333333334</v>
      </c>
      <c r="P31" s="5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5"/>
        <v>41812.67324074074</v>
      </c>
      <c r="T31" s="11">
        <f t="shared" si="6"/>
        <v>41842.67324074074</v>
      </c>
      <c r="U31" s="6"/>
    </row>
    <row r="32" spans="1:21" ht="10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101.29975</v>
      </c>
      <c r="P32" s="5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5"/>
        <v>41842.292997685188</v>
      </c>
      <c r="T32" s="11">
        <f t="shared" si="6"/>
        <v>41872.292997685188</v>
      </c>
      <c r="U32" s="6"/>
    </row>
    <row r="33" spans="1:21" ht="90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100</v>
      </c>
      <c r="P33" s="5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5"/>
        <v>42376.79206018518</v>
      </c>
      <c r="T33" s="11">
        <f t="shared" si="6"/>
        <v>42394.79206018518</v>
      </c>
      <c r="U33" s="6"/>
    </row>
    <row r="34" spans="1:21" ht="10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100.24604569420035</v>
      </c>
      <c r="P34" s="5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5"/>
        <v>42461.627511574072</v>
      </c>
      <c r="T34" s="11">
        <f t="shared" si="6"/>
        <v>42503.165972222225</v>
      </c>
      <c r="U34" s="6"/>
    </row>
    <row r="35" spans="1:21" ht="9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102.0952380952381</v>
      </c>
      <c r="P35" s="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5"/>
        <v>42286.660891203705</v>
      </c>
      <c r="T35" s="11">
        <f t="shared" si="6"/>
        <v>42316.702557870376</v>
      </c>
      <c r="U35" s="6"/>
    </row>
    <row r="36" spans="1:21" ht="12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130.46153846153845</v>
      </c>
      <c r="P36" s="5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5"/>
        <v>41841.321770833332</v>
      </c>
      <c r="T36" s="11">
        <f t="shared" si="6"/>
        <v>41856.321770833332</v>
      </c>
      <c r="U36" s="6"/>
    </row>
    <row r="37" spans="1:21" ht="7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166.5</v>
      </c>
      <c r="P37" s="5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5"/>
        <v>42098.291828703703</v>
      </c>
      <c r="T37" s="11">
        <f t="shared" si="6"/>
        <v>42122</v>
      </c>
      <c r="U37" s="6"/>
    </row>
    <row r="38" spans="1:21" ht="6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142.15</v>
      </c>
      <c r="P38" s="5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5"/>
        <v>42068.307002314818</v>
      </c>
      <c r="T38" s="11">
        <f t="shared" si="6"/>
        <v>42098.265335648146</v>
      </c>
      <c r="U38" s="6"/>
    </row>
    <row r="39" spans="1:21" ht="10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183.44090909090909</v>
      </c>
      <c r="P39" s="5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5"/>
        <v>42032.693043981482</v>
      </c>
      <c r="T39" s="11">
        <f t="shared" si="6"/>
        <v>42062.693043981482</v>
      </c>
      <c r="U39" s="6"/>
    </row>
    <row r="40" spans="1:21" ht="90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110.04</v>
      </c>
      <c r="P40" s="5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5"/>
        <v>41375.057222222218</v>
      </c>
      <c r="T40" s="11">
        <f t="shared" si="6"/>
        <v>41405.057222222218</v>
      </c>
      <c r="U40" s="6"/>
    </row>
    <row r="41" spans="1:21" ht="10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130.98000000000002</v>
      </c>
      <c r="P41" s="5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5"/>
        <v>41754.047083333331</v>
      </c>
      <c r="T41" s="11">
        <f t="shared" si="6"/>
        <v>41784.957638888889</v>
      </c>
      <c r="U41" s="6"/>
    </row>
    <row r="42" spans="1:21" ht="10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101.35000000000001</v>
      </c>
      <c r="P42" s="5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5"/>
        <v>41789.21398148148</v>
      </c>
      <c r="T42" s="11">
        <f t="shared" si="6"/>
        <v>41809.166666666664</v>
      </c>
      <c r="U42" s="6"/>
    </row>
    <row r="43" spans="1:21" ht="10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100</v>
      </c>
      <c r="P43" s="5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5"/>
        <v>41887.568912037037</v>
      </c>
      <c r="T43" s="11">
        <f t="shared" si="6"/>
        <v>41917.568912037037</v>
      </c>
      <c r="U43" s="6"/>
    </row>
    <row r="44" spans="1:21" ht="12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141.85714285714286</v>
      </c>
      <c r="P44" s="5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5"/>
        <v>41971.639189814814</v>
      </c>
      <c r="T44" s="11">
        <f t="shared" si="6"/>
        <v>42001.639189814814</v>
      </c>
      <c r="U44" s="6"/>
    </row>
    <row r="45" spans="1:21" ht="10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308.65999999999997</v>
      </c>
      <c r="P45" s="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5"/>
        <v>41802.790347222224</v>
      </c>
      <c r="T45" s="11">
        <f t="shared" si="6"/>
        <v>41833</v>
      </c>
      <c r="U45" s="6"/>
    </row>
    <row r="46" spans="1:21" ht="12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100</v>
      </c>
      <c r="P46" s="5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5"/>
        <v>41874.098807870374</v>
      </c>
      <c r="T46" s="11">
        <f t="shared" si="6"/>
        <v>41919.098807870374</v>
      </c>
      <c r="U46" s="6"/>
    </row>
    <row r="47" spans="1:21" ht="10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120</v>
      </c>
      <c r="P47" s="5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5"/>
        <v>42457.623923611114</v>
      </c>
      <c r="T47" s="11">
        <f t="shared" si="6"/>
        <v>42487.623923611114</v>
      </c>
      <c r="U47" s="6"/>
    </row>
    <row r="48" spans="1:21" ht="10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104.16666666666667</v>
      </c>
      <c r="P48" s="5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5"/>
        <v>42323.964976851858</v>
      </c>
      <c r="T48" s="11">
        <f t="shared" si="6"/>
        <v>42353.964976851858</v>
      </c>
      <c r="U48" s="6"/>
    </row>
    <row r="49" spans="1:21" ht="10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107.61100000000002</v>
      </c>
      <c r="P49" s="5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5"/>
        <v>41932.819525462961</v>
      </c>
      <c r="T49" s="11">
        <f t="shared" si="6"/>
        <v>41992.861192129625</v>
      </c>
      <c r="U49" s="6"/>
    </row>
    <row r="50" spans="1:21" ht="10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107.94999999999999</v>
      </c>
      <c r="P50" s="5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5"/>
        <v>42033.516898148147</v>
      </c>
      <c r="T50" s="11">
        <f t="shared" si="6"/>
        <v>42064.5</v>
      </c>
      <c r="U50" s="6"/>
    </row>
    <row r="51" spans="1:21" ht="45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100</v>
      </c>
      <c r="P51" s="5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5"/>
        <v>42271.176446759258</v>
      </c>
      <c r="T51" s="11">
        <f t="shared" si="6"/>
        <v>42301.176446759258</v>
      </c>
      <c r="U51" s="6"/>
    </row>
    <row r="52" spans="1:21" ht="90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100</v>
      </c>
      <c r="P52" s="5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5"/>
        <v>41995.752986111111</v>
      </c>
      <c r="T52" s="11">
        <f t="shared" si="6"/>
        <v>42034.708333333328</v>
      </c>
      <c r="U52" s="6"/>
    </row>
    <row r="53" spans="1:21" ht="10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128.0181818181818</v>
      </c>
      <c r="P53" s="5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5"/>
        <v>42196.928668981483</v>
      </c>
      <c r="T53" s="11">
        <f t="shared" si="6"/>
        <v>42226.928668981483</v>
      </c>
      <c r="U53" s="6"/>
    </row>
    <row r="54" spans="1:21" ht="10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116.21</v>
      </c>
      <c r="P54" s="5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5"/>
        <v>41807.701921296299</v>
      </c>
      <c r="T54" s="11">
        <f t="shared" si="6"/>
        <v>41837.701921296299</v>
      </c>
      <c r="U54" s="6"/>
    </row>
    <row r="55" spans="1:21" ht="6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109.63333333333334</v>
      </c>
      <c r="P55" s="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5"/>
        <v>41719.549131944441</v>
      </c>
      <c r="T55" s="11">
        <f t="shared" si="6"/>
        <v>41733.916666666664</v>
      </c>
      <c r="U55" s="6"/>
    </row>
    <row r="56" spans="1:21" ht="10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101</v>
      </c>
      <c r="P56" s="5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5"/>
        <v>42333.713206018518</v>
      </c>
      <c r="T56" s="11">
        <f t="shared" si="6"/>
        <v>42363.713206018518</v>
      </c>
      <c r="U56" s="6"/>
    </row>
    <row r="57" spans="1:21" ht="90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128.95348837209301</v>
      </c>
      <c r="P57" s="5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5"/>
        <v>42496.968935185185</v>
      </c>
      <c r="T57" s="11">
        <f t="shared" si="6"/>
        <v>42517.968935185185</v>
      </c>
      <c r="U57" s="6"/>
    </row>
    <row r="58" spans="1:21" ht="7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107.26249999999999</v>
      </c>
      <c r="P58" s="5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5"/>
        <v>42149.548888888887</v>
      </c>
      <c r="T58" s="11">
        <f t="shared" si="6"/>
        <v>42163.666666666672</v>
      </c>
      <c r="U58" s="6"/>
    </row>
    <row r="59" spans="1:21" ht="10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101.89999999999999</v>
      </c>
      <c r="P59" s="5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5"/>
        <v>42089.83289351852</v>
      </c>
      <c r="T59" s="11">
        <f t="shared" si="6"/>
        <v>42119.83289351852</v>
      </c>
      <c r="U59" s="6"/>
    </row>
    <row r="60" spans="1:21" ht="7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102.91</v>
      </c>
      <c r="P60" s="5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5"/>
        <v>41932.745046296295</v>
      </c>
      <c r="T60" s="11">
        <f t="shared" si="6"/>
        <v>41962.786712962959</v>
      </c>
      <c r="U60" s="6"/>
    </row>
    <row r="61" spans="1:21" ht="10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100.12570000000001</v>
      </c>
      <c r="P61" s="5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5"/>
        <v>42230.23583333334</v>
      </c>
      <c r="T61" s="11">
        <f t="shared" si="6"/>
        <v>42261.875</v>
      </c>
      <c r="U61" s="6"/>
    </row>
    <row r="62" spans="1:21" ht="90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103.29622222222221</v>
      </c>
      <c r="P62" s="5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5"/>
        <v>41701.901817129627</v>
      </c>
      <c r="T62" s="11">
        <f t="shared" si="6"/>
        <v>41721</v>
      </c>
      <c r="U62" s="6"/>
    </row>
    <row r="63" spans="1:21" ht="10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148.30000000000001</v>
      </c>
      <c r="P63" s="5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5"/>
        <v>41409.814317129632</v>
      </c>
      <c r="T63" s="11">
        <f t="shared" si="6"/>
        <v>41431.814317129632</v>
      </c>
      <c r="U63" s="6"/>
    </row>
    <row r="64" spans="1:21" ht="12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154.73333333333332</v>
      </c>
      <c r="P64" s="5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5"/>
        <v>41311.799513888887</v>
      </c>
      <c r="T64" s="11">
        <f t="shared" si="6"/>
        <v>41336.799513888887</v>
      </c>
      <c r="U64" s="6"/>
    </row>
    <row r="65" spans="1:21" ht="10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113.51849999999999</v>
      </c>
      <c r="P65" s="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5"/>
        <v>41612.912187499998</v>
      </c>
      <c r="T65" s="11">
        <f t="shared" si="6"/>
        <v>41636.207638888889</v>
      </c>
      <c r="U65" s="6"/>
    </row>
    <row r="66" spans="1:21" ht="10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173.33333333333334</v>
      </c>
      <c r="P66" s="5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5"/>
        <v>41433.01829861111</v>
      </c>
      <c r="T66" s="11">
        <f t="shared" si="6"/>
        <v>41463.01829861111</v>
      </c>
      <c r="U66" s="6"/>
    </row>
    <row r="67" spans="1:21" ht="7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5">
        <f t="shared" ref="P67:P130" si="7">IF(L67=0, 0, E67/L67)</f>
        <v>132.05263157894737</v>
      </c>
      <c r="Q67" t="str">
        <f t="shared" ref="Q67:Q130" si="8">LEFT(N67, FIND("/", N67)-1)</f>
        <v>film &amp; video</v>
      </c>
      <c r="R67" t="str">
        <f t="shared" ref="R67:R130" si="9">MID(N67, LEN(Q67)+2, LEN(N67))</f>
        <v>shorts</v>
      </c>
      <c r="S67" s="11">
        <f t="shared" si="5"/>
        <v>41835.821226851855</v>
      </c>
      <c r="T67" s="11">
        <f t="shared" si="6"/>
        <v>41862.249305555553</v>
      </c>
      <c r="U67" s="6"/>
    </row>
    <row r="68" spans="1:21" ht="6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10">(E68/D68)*100</f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5"/>
        <v>42539.849768518514</v>
      </c>
      <c r="T68" s="11">
        <f t="shared" si="6"/>
        <v>42569.849768518514</v>
      </c>
      <c r="U68" s="6"/>
    </row>
    <row r="69" spans="1:21" ht="10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ref="S69:S132" si="11">(((J69/60)/60)/24)+DATE(1970,1,1)</f>
        <v>41075.583379629628</v>
      </c>
      <c r="T69" s="11">
        <f t="shared" ref="T69:T132" si="12">(((I69/60)/60)/24)+DATE(1970,1,1)</f>
        <v>41105.583379629628</v>
      </c>
      <c r="U69" s="6"/>
    </row>
    <row r="70" spans="1:21" ht="10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1"/>
        <v>41663.569340277776</v>
      </c>
      <c r="T70" s="11">
        <f t="shared" si="12"/>
        <v>41693.569340277776</v>
      </c>
      <c r="U70" s="6"/>
    </row>
    <row r="71" spans="1:21" ht="12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1"/>
        <v>40786.187789351854</v>
      </c>
      <c r="T71" s="11">
        <f t="shared" si="12"/>
        <v>40818.290972222225</v>
      </c>
      <c r="U71" s="6"/>
    </row>
    <row r="72" spans="1:21" ht="12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1"/>
        <v>40730.896354166667</v>
      </c>
      <c r="T72" s="11">
        <f t="shared" si="12"/>
        <v>40790.896354166667</v>
      </c>
      <c r="U72" s="6"/>
    </row>
    <row r="73" spans="1:21" ht="9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1"/>
        <v>40997.271493055552</v>
      </c>
      <c r="T73" s="11">
        <f t="shared" si="12"/>
        <v>41057.271493055552</v>
      </c>
      <c r="U73" s="6"/>
    </row>
    <row r="74" spans="1:21" ht="10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1"/>
        <v>41208.010196759256</v>
      </c>
      <c r="T74" s="11">
        <f t="shared" si="12"/>
        <v>41228</v>
      </c>
      <c r="U74" s="6"/>
    </row>
    <row r="75" spans="1:21" ht="10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1"/>
        <v>40587.75675925926</v>
      </c>
      <c r="T75" s="11">
        <f t="shared" si="12"/>
        <v>40666.165972222225</v>
      </c>
      <c r="U75" s="6"/>
    </row>
    <row r="76" spans="1:21" ht="10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1"/>
        <v>42360.487210648149</v>
      </c>
      <c r="T76" s="11">
        <f t="shared" si="12"/>
        <v>42390.487210648149</v>
      </c>
      <c r="U76" s="6"/>
    </row>
    <row r="77" spans="1:21" ht="9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1"/>
        <v>41357.209166666667</v>
      </c>
      <c r="T77" s="11">
        <f t="shared" si="12"/>
        <v>41387.209166666667</v>
      </c>
      <c r="U77" s="6"/>
    </row>
    <row r="78" spans="1:21" ht="10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1"/>
        <v>40844.691643518519</v>
      </c>
      <c r="T78" s="11">
        <f t="shared" si="12"/>
        <v>40904.733310185184</v>
      </c>
      <c r="U78" s="6"/>
    </row>
    <row r="79" spans="1:21" ht="7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1"/>
        <v>40997.144872685189</v>
      </c>
      <c r="T79" s="11">
        <f t="shared" si="12"/>
        <v>41050.124305555553</v>
      </c>
      <c r="U79" s="6"/>
    </row>
    <row r="80" spans="1:21" ht="15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1"/>
        <v>42604.730567129634</v>
      </c>
      <c r="T80" s="11">
        <f t="shared" si="12"/>
        <v>42614.730567129634</v>
      </c>
      <c r="U80" s="6"/>
    </row>
    <row r="81" spans="1:21" ht="90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1"/>
        <v>41724.776539351849</v>
      </c>
      <c r="T81" s="11">
        <f t="shared" si="12"/>
        <v>41754.776539351849</v>
      </c>
      <c r="U81" s="6"/>
    </row>
    <row r="82" spans="1:21" ht="9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1"/>
        <v>41583.083981481483</v>
      </c>
      <c r="T82" s="11">
        <f t="shared" si="12"/>
        <v>41618.083981481483</v>
      </c>
      <c r="U82" s="6"/>
    </row>
    <row r="83" spans="1:21" ht="9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1"/>
        <v>41100.158877314818</v>
      </c>
      <c r="T83" s="11">
        <f t="shared" si="12"/>
        <v>41104.126388888886</v>
      </c>
      <c r="U83" s="6"/>
    </row>
    <row r="84" spans="1:21" ht="10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1"/>
        <v>40795.820150462961</v>
      </c>
      <c r="T84" s="11">
        <f t="shared" si="12"/>
        <v>40825.820150462961</v>
      </c>
      <c r="U84" s="6"/>
    </row>
    <row r="85" spans="1:21" ht="10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1"/>
        <v>42042.615613425922</v>
      </c>
      <c r="T85" s="11">
        <f t="shared" si="12"/>
        <v>42057.479166666672</v>
      </c>
      <c r="U85" s="6"/>
    </row>
    <row r="86" spans="1:21" ht="9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1"/>
        <v>40648.757939814815</v>
      </c>
      <c r="T86" s="11">
        <f t="shared" si="12"/>
        <v>40678.757939814815</v>
      </c>
      <c r="U86" s="6"/>
    </row>
    <row r="87" spans="1:21" ht="10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1"/>
        <v>40779.125428240739</v>
      </c>
      <c r="T87" s="11">
        <f t="shared" si="12"/>
        <v>40809.125428240739</v>
      </c>
      <c r="U87" s="6"/>
    </row>
    <row r="88" spans="1:21" ht="120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1"/>
        <v>42291.556076388893</v>
      </c>
      <c r="T88" s="11">
        <f t="shared" si="12"/>
        <v>42365.59774305555</v>
      </c>
      <c r="U88" s="6"/>
    </row>
    <row r="89" spans="1:21" ht="90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1"/>
        <v>40322.53938657407</v>
      </c>
      <c r="T89" s="11">
        <f t="shared" si="12"/>
        <v>40332.070138888892</v>
      </c>
      <c r="U89" s="6"/>
    </row>
    <row r="90" spans="1:21" ht="10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1"/>
        <v>41786.65892361111</v>
      </c>
      <c r="T90" s="11">
        <f t="shared" si="12"/>
        <v>41812.65892361111</v>
      </c>
      <c r="U90" s="6"/>
    </row>
    <row r="91" spans="1:21" ht="90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1"/>
        <v>41402.752222222225</v>
      </c>
      <c r="T91" s="11">
        <f t="shared" si="12"/>
        <v>41427.752222222225</v>
      </c>
      <c r="U91" s="6"/>
    </row>
    <row r="92" spans="1:21" ht="6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1"/>
        <v>40706.297442129631</v>
      </c>
      <c r="T92" s="11">
        <f t="shared" si="12"/>
        <v>40736.297442129631</v>
      </c>
      <c r="U92" s="6"/>
    </row>
    <row r="93" spans="1:21" ht="10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1"/>
        <v>40619.402361111112</v>
      </c>
      <c r="T93" s="11">
        <f t="shared" si="12"/>
        <v>40680.402361111112</v>
      </c>
      <c r="U93" s="6"/>
    </row>
    <row r="94" spans="1:21" ht="10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1"/>
        <v>42721.198877314819</v>
      </c>
      <c r="T94" s="11">
        <f t="shared" si="12"/>
        <v>42767.333333333328</v>
      </c>
      <c r="U94" s="6"/>
    </row>
    <row r="95" spans="1:21" ht="10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1"/>
        <v>41065.858067129629</v>
      </c>
      <c r="T95" s="11">
        <f t="shared" si="12"/>
        <v>41093.875</v>
      </c>
      <c r="U95" s="6"/>
    </row>
    <row r="96" spans="1:21" ht="9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1"/>
        <v>41716.717847222222</v>
      </c>
      <c r="T96" s="11">
        <f t="shared" si="12"/>
        <v>41736.717847222222</v>
      </c>
      <c r="U96" s="6"/>
    </row>
    <row r="97" spans="1:21" ht="10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1"/>
        <v>40935.005104166667</v>
      </c>
      <c r="T97" s="11">
        <f t="shared" si="12"/>
        <v>40965.005104166667</v>
      </c>
      <c r="U97" s="6"/>
    </row>
    <row r="98" spans="1:21" ht="12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1"/>
        <v>40324.662511574075</v>
      </c>
      <c r="T98" s="11">
        <f t="shared" si="12"/>
        <v>40391.125</v>
      </c>
      <c r="U98" s="6"/>
    </row>
    <row r="99" spans="1:21" ht="10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1"/>
        <v>40706.135208333333</v>
      </c>
      <c r="T99" s="11">
        <f t="shared" si="12"/>
        <v>40736.135208333333</v>
      </c>
      <c r="U99" s="6"/>
    </row>
    <row r="100" spans="1:21" ht="10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1"/>
        <v>41214.79483796296</v>
      </c>
      <c r="T100" s="11">
        <f t="shared" si="12"/>
        <v>41250.979166666664</v>
      </c>
      <c r="U100" s="6"/>
    </row>
    <row r="101" spans="1:21" ht="7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1"/>
        <v>41631.902766203704</v>
      </c>
      <c r="T101" s="11">
        <f t="shared" si="12"/>
        <v>41661.902766203704</v>
      </c>
      <c r="U101" s="6"/>
    </row>
    <row r="102" spans="1:21" ht="10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1"/>
        <v>41197.753310185188</v>
      </c>
      <c r="T102" s="11">
        <f t="shared" si="12"/>
        <v>41217.794976851852</v>
      </c>
      <c r="U102" s="6"/>
    </row>
    <row r="103" spans="1:21" ht="10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1"/>
        <v>41274.776736111111</v>
      </c>
      <c r="T103" s="11">
        <f t="shared" si="12"/>
        <v>41298.776736111111</v>
      </c>
      <c r="U103" s="6"/>
    </row>
    <row r="104" spans="1:21" ht="10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1"/>
        <v>40505.131168981483</v>
      </c>
      <c r="T104" s="11">
        <f t="shared" si="12"/>
        <v>40535.131168981483</v>
      </c>
      <c r="U104" s="6"/>
    </row>
    <row r="105" spans="1:21" ht="7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1"/>
        <v>41682.805902777778</v>
      </c>
      <c r="T105" s="11">
        <f t="shared" si="12"/>
        <v>41705.805902777778</v>
      </c>
      <c r="U105" s="6"/>
    </row>
    <row r="106" spans="1:21" ht="6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1"/>
        <v>40612.695208333331</v>
      </c>
      <c r="T106" s="11">
        <f t="shared" si="12"/>
        <v>40636.041666666664</v>
      </c>
      <c r="U106" s="6"/>
    </row>
    <row r="107" spans="1:21" ht="9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1"/>
        <v>42485.724768518514</v>
      </c>
      <c r="T107" s="11">
        <f t="shared" si="12"/>
        <v>42504</v>
      </c>
      <c r="U107" s="6"/>
    </row>
    <row r="108" spans="1:21" ht="3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1"/>
        <v>40987.776631944449</v>
      </c>
      <c r="T108" s="11">
        <f t="shared" si="12"/>
        <v>41001.776631944449</v>
      </c>
      <c r="U108" s="6"/>
    </row>
    <row r="109" spans="1:21" ht="10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1"/>
        <v>40635.982488425929</v>
      </c>
      <c r="T109" s="11">
        <f t="shared" si="12"/>
        <v>40657.982488425929</v>
      </c>
      <c r="U109" s="6"/>
    </row>
    <row r="110" spans="1:21" ht="7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1"/>
        <v>41365.613078703704</v>
      </c>
      <c r="T110" s="11">
        <f t="shared" si="12"/>
        <v>41425.613078703704</v>
      </c>
      <c r="U110" s="6"/>
    </row>
    <row r="111" spans="1:21" ht="90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1"/>
        <v>40570.025810185187</v>
      </c>
      <c r="T111" s="11">
        <f t="shared" si="12"/>
        <v>40600.025810185187</v>
      </c>
      <c r="U111" s="6"/>
    </row>
    <row r="112" spans="1:21" ht="90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1"/>
        <v>41557.949687500004</v>
      </c>
      <c r="T112" s="11">
        <f t="shared" si="12"/>
        <v>41592.249305555553</v>
      </c>
      <c r="U112" s="6"/>
    </row>
    <row r="113" spans="1:21" ht="9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1"/>
        <v>42125.333182870367</v>
      </c>
      <c r="T113" s="11">
        <f t="shared" si="12"/>
        <v>42155.333182870367</v>
      </c>
      <c r="U113" s="6"/>
    </row>
    <row r="114" spans="1:21" ht="10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1"/>
        <v>41718.043032407404</v>
      </c>
      <c r="T114" s="11">
        <f t="shared" si="12"/>
        <v>41742.083333333336</v>
      </c>
      <c r="U114" s="6"/>
    </row>
    <row r="115" spans="1:21" ht="45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1"/>
        <v>40753.758425925924</v>
      </c>
      <c r="T115" s="11">
        <f t="shared" si="12"/>
        <v>40761.625</v>
      </c>
      <c r="U115" s="6"/>
    </row>
    <row r="116" spans="1:21" ht="10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1"/>
        <v>40861.27416666667</v>
      </c>
      <c r="T116" s="11">
        <f t="shared" si="12"/>
        <v>40921.27416666667</v>
      </c>
      <c r="U116" s="6"/>
    </row>
    <row r="117" spans="1:21" ht="45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1"/>
        <v>40918.738935185182</v>
      </c>
      <c r="T117" s="11">
        <f t="shared" si="12"/>
        <v>40943.738935185182</v>
      </c>
      <c r="U117" s="6"/>
    </row>
    <row r="118" spans="1:21" ht="10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1"/>
        <v>40595.497164351851</v>
      </c>
      <c r="T118" s="11">
        <f t="shared" si="12"/>
        <v>40641.455497685187</v>
      </c>
      <c r="U118" s="6"/>
    </row>
    <row r="119" spans="1:21" ht="10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1"/>
        <v>40248.834999999999</v>
      </c>
      <c r="T119" s="11">
        <f t="shared" si="12"/>
        <v>40338.791666666664</v>
      </c>
      <c r="U119" s="6"/>
    </row>
    <row r="120" spans="1:21" ht="6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1"/>
        <v>40723.053657407407</v>
      </c>
      <c r="T120" s="11">
        <f t="shared" si="12"/>
        <v>40753.053657407407</v>
      </c>
      <c r="U120" s="6"/>
    </row>
    <row r="121" spans="1:21" ht="10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1"/>
        <v>40739.069282407407</v>
      </c>
      <c r="T121" s="11">
        <f t="shared" si="12"/>
        <v>40768.958333333336</v>
      </c>
      <c r="U121" s="6"/>
    </row>
    <row r="122" spans="1:21" ht="10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1"/>
        <v>42616.049849537041</v>
      </c>
      <c r="T122" s="11">
        <f t="shared" si="12"/>
        <v>42646.049849537041</v>
      </c>
      <c r="U122" s="6"/>
    </row>
    <row r="123" spans="1:21" ht="10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1"/>
        <v>42096.704976851848</v>
      </c>
      <c r="T123" s="11">
        <f t="shared" si="12"/>
        <v>42112.427777777775</v>
      </c>
      <c r="U123" s="6"/>
    </row>
    <row r="124" spans="1:21" ht="7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1"/>
        <v>42593.431793981479</v>
      </c>
      <c r="T124" s="11">
        <f t="shared" si="12"/>
        <v>42653.431793981479</v>
      </c>
      <c r="U124" s="6"/>
    </row>
    <row r="125" spans="1:21" ht="10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1"/>
        <v>41904.781990740739</v>
      </c>
      <c r="T125" s="11">
        <f t="shared" si="12"/>
        <v>41940.916666666664</v>
      </c>
      <c r="U125" s="6"/>
    </row>
    <row r="126" spans="1:21" ht="10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42114.928726851853</v>
      </c>
      <c r="T126" s="11">
        <f t="shared" si="12"/>
        <v>42139.928726851853</v>
      </c>
      <c r="U126" s="6"/>
    </row>
    <row r="127" spans="1:21" ht="10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1"/>
        <v>42709.993981481486</v>
      </c>
      <c r="T127" s="11">
        <f t="shared" si="12"/>
        <v>42769.993981481486</v>
      </c>
      <c r="U127" s="6"/>
    </row>
    <row r="128" spans="1:21" ht="10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1"/>
        <v>42135.589548611111</v>
      </c>
      <c r="T128" s="11">
        <f t="shared" si="12"/>
        <v>42166.083333333328</v>
      </c>
      <c r="U128" s="6"/>
    </row>
    <row r="129" spans="1:21" ht="10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1"/>
        <v>42067.62431712963</v>
      </c>
      <c r="T129" s="11">
        <f t="shared" si="12"/>
        <v>42097.582650462966</v>
      </c>
      <c r="U129" s="6"/>
    </row>
    <row r="130" spans="1:21" ht="6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1"/>
        <v>42628.22792824074</v>
      </c>
      <c r="T130" s="11">
        <f t="shared" si="12"/>
        <v>42663.22792824074</v>
      </c>
      <c r="U130" s="6"/>
    </row>
    <row r="131" spans="1:21" ht="10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0"/>
        <v>0</v>
      </c>
      <c r="P131" s="5">
        <f t="shared" ref="P131:P194" si="13">IF(L131=0, 0, E131/L131)</f>
        <v>0</v>
      </c>
      <c r="Q131" t="str">
        <f t="shared" ref="Q131:Q194" si="14">LEFT(N131, FIND("/", N131)-1)</f>
        <v>film &amp; video</v>
      </c>
      <c r="R131" t="str">
        <f t="shared" ref="R131:R194" si="15">MID(N131, LEN(Q131)+2, LEN(N131))</f>
        <v>science fiction</v>
      </c>
      <c r="S131" s="11">
        <f t="shared" si="11"/>
        <v>41882.937303240738</v>
      </c>
      <c r="T131" s="11">
        <f t="shared" si="12"/>
        <v>41942.937303240738</v>
      </c>
      <c r="U131" s="6"/>
    </row>
    <row r="132" spans="1:21" ht="10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6">(E132/D132)*100</f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1"/>
        <v>41778.915416666663</v>
      </c>
      <c r="T132" s="11">
        <f t="shared" si="12"/>
        <v>41806.844444444447</v>
      </c>
      <c r="U132" s="6"/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ref="S133:S196" si="17">(((J133/60)/60)/24)+DATE(1970,1,1)</f>
        <v>42541.837511574078</v>
      </c>
      <c r="T133" s="11">
        <f t="shared" ref="T133:T196" si="18">(((I133/60)/60)/24)+DATE(1970,1,1)</f>
        <v>42557</v>
      </c>
      <c r="U133" s="6"/>
    </row>
    <row r="134" spans="1:21" ht="10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7"/>
        <v>41905.812581018516</v>
      </c>
      <c r="T134" s="11">
        <f t="shared" si="18"/>
        <v>41950.854247685187</v>
      </c>
      <c r="U134" s="6"/>
    </row>
    <row r="135" spans="1:21" ht="7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7"/>
        <v>42491.80768518518</v>
      </c>
      <c r="T135" s="11">
        <f t="shared" si="18"/>
        <v>42521.729861111111</v>
      </c>
      <c r="U135" s="6"/>
    </row>
    <row r="136" spans="1:21" ht="45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7"/>
        <v>42221.909930555557</v>
      </c>
      <c r="T136" s="11">
        <f t="shared" si="18"/>
        <v>42251.708333333328</v>
      </c>
      <c r="U136" s="6"/>
    </row>
    <row r="137" spans="1:21" ht="90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7"/>
        <v>41788.381909722222</v>
      </c>
      <c r="T137" s="11">
        <f t="shared" si="18"/>
        <v>41821.791666666664</v>
      </c>
      <c r="U137" s="6"/>
    </row>
    <row r="138" spans="1:21" ht="10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7"/>
        <v>42096.410115740742</v>
      </c>
      <c r="T138" s="11">
        <f t="shared" si="18"/>
        <v>42140.427777777775</v>
      </c>
      <c r="U138" s="6"/>
    </row>
    <row r="139" spans="1:21" ht="9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7"/>
        <v>42239.573993055557</v>
      </c>
      <c r="T139" s="11">
        <f t="shared" si="18"/>
        <v>42289.573993055557</v>
      </c>
      <c r="U139" s="6"/>
    </row>
    <row r="140" spans="1:21" ht="10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7"/>
        <v>42186.257418981477</v>
      </c>
      <c r="T140" s="11">
        <f t="shared" si="18"/>
        <v>42217.207638888889</v>
      </c>
      <c r="U140" s="6"/>
    </row>
    <row r="141" spans="1:21" ht="9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7"/>
        <v>42187.920972222222</v>
      </c>
      <c r="T141" s="11">
        <f t="shared" si="18"/>
        <v>42197.920972222222</v>
      </c>
      <c r="U141" s="6"/>
    </row>
    <row r="142" spans="1:21" ht="10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7"/>
        <v>42053.198287037041</v>
      </c>
      <c r="T142" s="11">
        <f t="shared" si="18"/>
        <v>42083.15662037037</v>
      </c>
      <c r="U142" s="6"/>
    </row>
    <row r="143" spans="1:21" ht="90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7"/>
        <v>42110.153043981481</v>
      </c>
      <c r="T143" s="11">
        <f t="shared" si="18"/>
        <v>42155.153043981481</v>
      </c>
      <c r="U143" s="6"/>
    </row>
    <row r="144" spans="1:21" ht="10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7"/>
        <v>41938.893263888887</v>
      </c>
      <c r="T144" s="11">
        <f t="shared" si="18"/>
        <v>41959.934930555552</v>
      </c>
      <c r="U144" s="6"/>
    </row>
    <row r="145" spans="1:21" ht="10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7"/>
        <v>42559.064143518524</v>
      </c>
      <c r="T145" s="11">
        <f t="shared" si="18"/>
        <v>42616.246527777781</v>
      </c>
      <c r="U145" s="6"/>
    </row>
    <row r="146" spans="1:21" ht="10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7"/>
        <v>42047.762407407412</v>
      </c>
      <c r="T146" s="11">
        <f t="shared" si="18"/>
        <v>42107.72074074074</v>
      </c>
      <c r="U146" s="6"/>
    </row>
    <row r="147" spans="1:21" ht="10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7"/>
        <v>42200.542268518519</v>
      </c>
      <c r="T147" s="11">
        <f t="shared" si="18"/>
        <v>42227.542268518519</v>
      </c>
      <c r="U147" s="6"/>
    </row>
    <row r="148" spans="1:21" ht="12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7"/>
        <v>42693.016180555554</v>
      </c>
      <c r="T148" s="11">
        <f t="shared" si="18"/>
        <v>42753.016180555554</v>
      </c>
      <c r="U148" s="6"/>
    </row>
    <row r="149" spans="1:21" ht="45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7"/>
        <v>41969.767824074079</v>
      </c>
      <c r="T149" s="11">
        <f t="shared" si="18"/>
        <v>42012.762499999997</v>
      </c>
      <c r="U149" s="6"/>
    </row>
    <row r="150" spans="1:21" ht="10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42397.281666666662</v>
      </c>
      <c r="T150" s="11">
        <f t="shared" si="18"/>
        <v>42427.281666666662</v>
      </c>
      <c r="U150" s="6"/>
    </row>
    <row r="151" spans="1:21" ht="9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7"/>
        <v>41968.172106481477</v>
      </c>
      <c r="T151" s="11">
        <f t="shared" si="18"/>
        <v>41998.333333333328</v>
      </c>
      <c r="U151" s="6"/>
    </row>
    <row r="152" spans="1:21" ht="7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7"/>
        <v>42090.161828703705</v>
      </c>
      <c r="T152" s="11">
        <f t="shared" si="18"/>
        <v>42150.161828703705</v>
      </c>
      <c r="U152" s="6"/>
    </row>
    <row r="153" spans="1:21" ht="12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7"/>
        <v>42113.550821759258</v>
      </c>
      <c r="T153" s="11">
        <f t="shared" si="18"/>
        <v>42173.550821759258</v>
      </c>
      <c r="U153" s="6"/>
    </row>
    <row r="154" spans="1:21" ht="6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7"/>
        <v>41875.077546296299</v>
      </c>
      <c r="T154" s="11">
        <f t="shared" si="18"/>
        <v>41905.077546296299</v>
      </c>
      <c r="U154" s="6"/>
    </row>
    <row r="155" spans="1:21" ht="10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7"/>
        <v>41933.586157407408</v>
      </c>
      <c r="T155" s="11">
        <f t="shared" si="18"/>
        <v>41975.627824074079</v>
      </c>
      <c r="U155" s="6"/>
    </row>
    <row r="156" spans="1:21" ht="7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7"/>
        <v>42115.547395833331</v>
      </c>
      <c r="T156" s="11">
        <f t="shared" si="18"/>
        <v>42158.547395833331</v>
      </c>
      <c r="U156" s="6"/>
    </row>
    <row r="157" spans="1:21" ht="10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7"/>
        <v>42168.559432870374</v>
      </c>
      <c r="T157" s="11">
        <f t="shared" si="18"/>
        <v>42208.559432870374</v>
      </c>
      <c r="U157" s="6"/>
    </row>
    <row r="158" spans="1:21" ht="12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7"/>
        <v>41794.124953703707</v>
      </c>
      <c r="T158" s="11">
        <f t="shared" si="18"/>
        <v>41854.124953703707</v>
      </c>
      <c r="U158" s="6"/>
    </row>
    <row r="159" spans="1:21" ht="90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7"/>
        <v>42396.911712962959</v>
      </c>
      <c r="T159" s="11">
        <f t="shared" si="18"/>
        <v>42426.911712962959</v>
      </c>
      <c r="U159" s="6"/>
    </row>
    <row r="160" spans="1:21" ht="10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7"/>
        <v>41904.07671296296</v>
      </c>
      <c r="T160" s="11">
        <f t="shared" si="18"/>
        <v>41934.07671296296</v>
      </c>
      <c r="U160" s="6"/>
    </row>
    <row r="161" spans="1:21" ht="10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42514.434548611112</v>
      </c>
      <c r="T161" s="11">
        <f t="shared" si="18"/>
        <v>42554.434548611112</v>
      </c>
      <c r="U161" s="6"/>
    </row>
    <row r="162" spans="1:21" ht="10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7"/>
        <v>42171.913090277783</v>
      </c>
      <c r="T162" s="11">
        <f t="shared" si="18"/>
        <v>42231.913090277783</v>
      </c>
      <c r="U162" s="6"/>
    </row>
    <row r="163" spans="1:21" ht="9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7"/>
        <v>41792.687442129631</v>
      </c>
      <c r="T163" s="11">
        <f t="shared" si="18"/>
        <v>41822.687442129631</v>
      </c>
      <c r="U163" s="6"/>
    </row>
    <row r="164" spans="1:21" ht="90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7"/>
        <v>41835.126805555556</v>
      </c>
      <c r="T164" s="11">
        <f t="shared" si="18"/>
        <v>41867.987500000003</v>
      </c>
      <c r="U164" s="6"/>
    </row>
    <row r="165" spans="1:21" ht="10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7"/>
        <v>42243.961273148147</v>
      </c>
      <c r="T165" s="11">
        <f t="shared" si="18"/>
        <v>42278</v>
      </c>
      <c r="U165" s="6"/>
    </row>
    <row r="166" spans="1:21" ht="10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7"/>
        <v>41841.762743055559</v>
      </c>
      <c r="T166" s="11">
        <f t="shared" si="18"/>
        <v>41901.762743055559</v>
      </c>
      <c r="U166" s="6"/>
    </row>
    <row r="167" spans="1:21" ht="6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7"/>
        <v>42351.658842592587</v>
      </c>
      <c r="T167" s="11">
        <f t="shared" si="18"/>
        <v>42381.658842592587</v>
      </c>
      <c r="U167" s="6"/>
    </row>
    <row r="168" spans="1:21" ht="90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7"/>
        <v>42721.075949074075</v>
      </c>
      <c r="T168" s="11">
        <f t="shared" si="18"/>
        <v>42751.075949074075</v>
      </c>
      <c r="U168" s="6"/>
    </row>
    <row r="169" spans="1:21" ht="10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7"/>
        <v>42160.927488425921</v>
      </c>
      <c r="T169" s="11">
        <f t="shared" si="18"/>
        <v>42220.927488425921</v>
      </c>
      <c r="U169" s="6"/>
    </row>
    <row r="170" spans="1:21" ht="10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7"/>
        <v>42052.83530092593</v>
      </c>
      <c r="T170" s="11">
        <f t="shared" si="18"/>
        <v>42082.793634259258</v>
      </c>
      <c r="U170" s="6"/>
    </row>
    <row r="171" spans="1:21" ht="9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7"/>
        <v>41900.505312499998</v>
      </c>
      <c r="T171" s="11">
        <f t="shared" si="18"/>
        <v>41930.505312499998</v>
      </c>
      <c r="U171" s="6"/>
    </row>
    <row r="172" spans="1:21" ht="10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7"/>
        <v>42216.977812500001</v>
      </c>
      <c r="T172" s="11">
        <f t="shared" si="18"/>
        <v>42246.227777777778</v>
      </c>
      <c r="U172" s="6"/>
    </row>
    <row r="173" spans="1:21" ht="10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7"/>
        <v>42534.180717592593</v>
      </c>
      <c r="T173" s="11">
        <f t="shared" si="18"/>
        <v>42594.180717592593</v>
      </c>
      <c r="U173" s="6"/>
    </row>
    <row r="174" spans="1:21" ht="9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7"/>
        <v>42047.394942129627</v>
      </c>
      <c r="T174" s="11">
        <f t="shared" si="18"/>
        <v>42082.353275462956</v>
      </c>
      <c r="U174" s="6"/>
    </row>
    <row r="175" spans="1:21" ht="9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7"/>
        <v>42033.573009259257</v>
      </c>
      <c r="T175" s="11">
        <f t="shared" si="18"/>
        <v>42063.573009259257</v>
      </c>
      <c r="U175" s="6"/>
    </row>
    <row r="176" spans="1:21" ht="10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7"/>
        <v>42072.758981481486</v>
      </c>
      <c r="T176" s="11">
        <f t="shared" si="18"/>
        <v>42132.758981481486</v>
      </c>
      <c r="U176" s="6"/>
    </row>
    <row r="177" spans="1:21" ht="10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7"/>
        <v>41855.777905092589</v>
      </c>
      <c r="T177" s="11">
        <f t="shared" si="18"/>
        <v>41880.777905092589</v>
      </c>
      <c r="U177" s="6"/>
    </row>
    <row r="178" spans="1:21" ht="10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7"/>
        <v>42191.824062500003</v>
      </c>
      <c r="T178" s="11">
        <f t="shared" si="18"/>
        <v>42221.824062500003</v>
      </c>
      <c r="U178" s="6"/>
    </row>
    <row r="179" spans="1:21" ht="6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7"/>
        <v>42070.047754629632</v>
      </c>
      <c r="T179" s="11">
        <f t="shared" si="18"/>
        <v>42087.00608796296</v>
      </c>
      <c r="U179" s="6"/>
    </row>
    <row r="180" spans="1:21" ht="7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7"/>
        <v>42304.955381944441</v>
      </c>
      <c r="T180" s="11">
        <f t="shared" si="18"/>
        <v>42334.997048611112</v>
      </c>
      <c r="U180" s="6"/>
    </row>
    <row r="181" spans="1:21" ht="6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7"/>
        <v>42403.080497685187</v>
      </c>
      <c r="T181" s="11">
        <f t="shared" si="18"/>
        <v>42433.080497685187</v>
      </c>
      <c r="U181" s="6"/>
    </row>
    <row r="182" spans="1:21" ht="10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7"/>
        <v>42067.991238425922</v>
      </c>
      <c r="T182" s="11">
        <f t="shared" si="18"/>
        <v>42107.791666666672</v>
      </c>
      <c r="U182" s="6"/>
    </row>
    <row r="183" spans="1:21" ht="10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7"/>
        <v>42147.741840277777</v>
      </c>
      <c r="T183" s="11">
        <f t="shared" si="18"/>
        <v>42177.741840277777</v>
      </c>
      <c r="U183" s="6"/>
    </row>
    <row r="184" spans="1:21" ht="10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7"/>
        <v>42712.011944444443</v>
      </c>
      <c r="T184" s="11">
        <f t="shared" si="18"/>
        <v>42742.011944444443</v>
      </c>
      <c r="U184" s="6"/>
    </row>
    <row r="185" spans="1:21" ht="3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7"/>
        <v>41939.810300925928</v>
      </c>
      <c r="T185" s="11">
        <f t="shared" si="18"/>
        <v>41969.851967592593</v>
      </c>
      <c r="U185" s="6"/>
    </row>
    <row r="186" spans="1:21" ht="10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7"/>
        <v>41825.791226851856</v>
      </c>
      <c r="T186" s="11">
        <f t="shared" si="18"/>
        <v>41883.165972222225</v>
      </c>
      <c r="U186" s="6"/>
    </row>
    <row r="187" spans="1:21" ht="3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7"/>
        <v>42570.91133101852</v>
      </c>
      <c r="T187" s="11">
        <f t="shared" si="18"/>
        <v>42600.91133101852</v>
      </c>
      <c r="U187" s="6"/>
    </row>
    <row r="188" spans="1:21" ht="9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7"/>
        <v>42767.812893518523</v>
      </c>
      <c r="T188" s="11">
        <f t="shared" si="18"/>
        <v>42797.833333333328</v>
      </c>
      <c r="U188" s="6"/>
    </row>
    <row r="189" spans="1:21" ht="7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7"/>
        <v>42182.234456018516</v>
      </c>
      <c r="T189" s="11">
        <f t="shared" si="18"/>
        <v>42206.290972222225</v>
      </c>
      <c r="U189" s="6"/>
    </row>
    <row r="190" spans="1:21" ht="10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7"/>
        <v>41857.18304398148</v>
      </c>
      <c r="T190" s="11">
        <f t="shared" si="18"/>
        <v>41887.18304398148</v>
      </c>
      <c r="U190" s="6"/>
    </row>
    <row r="191" spans="1:21" ht="10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7"/>
        <v>42556.690706018519</v>
      </c>
      <c r="T191" s="11">
        <f t="shared" si="18"/>
        <v>42616.690706018519</v>
      </c>
      <c r="U191" s="6"/>
    </row>
    <row r="192" spans="1:21" ht="3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7"/>
        <v>42527.650995370372</v>
      </c>
      <c r="T192" s="11">
        <f t="shared" si="18"/>
        <v>42537.650995370372</v>
      </c>
      <c r="U192" s="6"/>
    </row>
    <row r="193" spans="1:21" ht="10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7"/>
        <v>42239.441412037035</v>
      </c>
      <c r="T193" s="11">
        <f t="shared" si="18"/>
        <v>42279.441412037035</v>
      </c>
      <c r="U193" s="6"/>
    </row>
    <row r="194" spans="1:21" ht="12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7"/>
        <v>41899.792037037041</v>
      </c>
      <c r="T194" s="11">
        <f t="shared" si="18"/>
        <v>41929.792037037041</v>
      </c>
      <c r="U194" s="6"/>
    </row>
    <row r="195" spans="1:21" ht="10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6"/>
        <v>0</v>
      </c>
      <c r="P195" s="5">
        <f t="shared" ref="P195:P258" si="19">IF(L195=0, 0, E195/L195)</f>
        <v>0</v>
      </c>
      <c r="Q195" t="str">
        <f t="shared" ref="Q195:Q258" si="20">LEFT(N195, FIND("/", N195)-1)</f>
        <v>film &amp; video</v>
      </c>
      <c r="R195" t="str">
        <f t="shared" ref="R195:R258" si="21">MID(N195, LEN(Q195)+2, LEN(N195))</f>
        <v>drama</v>
      </c>
      <c r="S195" s="11">
        <f t="shared" si="17"/>
        <v>41911.934791666667</v>
      </c>
      <c r="T195" s="11">
        <f t="shared" si="18"/>
        <v>41971.976458333331</v>
      </c>
      <c r="U195" s="6"/>
    </row>
    <row r="196" spans="1:21" ht="90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2">(E196/D196)*100</f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17"/>
        <v>42375.996886574074</v>
      </c>
      <c r="T196" s="11">
        <f t="shared" si="18"/>
        <v>42435.996886574074</v>
      </c>
      <c r="U196" s="6"/>
    </row>
    <row r="197" spans="1:21" ht="9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ref="S197:S260" si="23">(((J197/60)/60)/24)+DATE(1970,1,1)</f>
        <v>42135.67050925926</v>
      </c>
      <c r="T197" s="11">
        <f t="shared" ref="T197:T260" si="24">(((I197/60)/60)/24)+DATE(1970,1,1)</f>
        <v>42195.67050925926</v>
      </c>
      <c r="U197" s="6"/>
    </row>
    <row r="198" spans="1:21" ht="90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3"/>
        <v>42259.542800925927</v>
      </c>
      <c r="T198" s="11">
        <f t="shared" si="24"/>
        <v>42287.875</v>
      </c>
      <c r="U198" s="6"/>
    </row>
    <row r="199" spans="1:21" ht="10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3"/>
        <v>42741.848379629635</v>
      </c>
      <c r="T199" s="11">
        <f t="shared" si="24"/>
        <v>42783.875</v>
      </c>
      <c r="U199" s="6"/>
    </row>
    <row r="200" spans="1:21" ht="9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3"/>
        <v>41887.383356481485</v>
      </c>
      <c r="T200" s="11">
        <f t="shared" si="24"/>
        <v>41917.383356481485</v>
      </c>
      <c r="U200" s="6"/>
    </row>
    <row r="201" spans="1:21" ht="10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3"/>
        <v>42584.123865740738</v>
      </c>
      <c r="T201" s="11">
        <f t="shared" si="24"/>
        <v>42614.123865740738</v>
      </c>
      <c r="U201" s="6"/>
    </row>
    <row r="202" spans="1:21" ht="6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3"/>
        <v>41867.083368055559</v>
      </c>
      <c r="T202" s="11">
        <f t="shared" si="24"/>
        <v>41897.083368055559</v>
      </c>
      <c r="U202" s="6"/>
    </row>
    <row r="203" spans="1:21" ht="10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3"/>
        <v>42023.818622685183</v>
      </c>
      <c r="T203" s="11">
        <f t="shared" si="24"/>
        <v>42043.818622685183</v>
      </c>
      <c r="U203" s="6"/>
    </row>
    <row r="204" spans="1:21" ht="4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3"/>
        <v>42255.927824074075</v>
      </c>
      <c r="T204" s="11">
        <f t="shared" si="24"/>
        <v>42285.874305555553</v>
      </c>
      <c r="U204" s="6"/>
    </row>
    <row r="205" spans="1:21" ht="10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3"/>
        <v>41973.847962962958</v>
      </c>
      <c r="T205" s="11">
        <f t="shared" si="24"/>
        <v>42033.847962962958</v>
      </c>
      <c r="U205" s="6"/>
    </row>
    <row r="206" spans="1:21" ht="10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3"/>
        <v>42556.583368055552</v>
      </c>
      <c r="T206" s="11">
        <f t="shared" si="24"/>
        <v>42586.583368055552</v>
      </c>
      <c r="U206" s="6"/>
    </row>
    <row r="207" spans="1:21" ht="9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3"/>
        <v>42248.632199074069</v>
      </c>
      <c r="T207" s="11">
        <f t="shared" si="24"/>
        <v>42283.632199074069</v>
      </c>
      <c r="U207" s="6"/>
    </row>
    <row r="208" spans="1:21" ht="7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3"/>
        <v>42567.004432870366</v>
      </c>
      <c r="T208" s="11">
        <f t="shared" si="24"/>
        <v>42588.004432870366</v>
      </c>
      <c r="U208" s="6"/>
    </row>
    <row r="209" spans="1:21" ht="90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3"/>
        <v>41978.197199074071</v>
      </c>
      <c r="T209" s="11">
        <f t="shared" si="24"/>
        <v>42008.197199074071</v>
      </c>
      <c r="U209" s="6"/>
    </row>
    <row r="210" spans="1:21" ht="10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3"/>
        <v>41959.369988425926</v>
      </c>
      <c r="T210" s="11">
        <f t="shared" si="24"/>
        <v>41989.369988425926</v>
      </c>
      <c r="U210" s="6"/>
    </row>
    <row r="211" spans="1:21" ht="10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3"/>
        <v>42165.922858796301</v>
      </c>
      <c r="T211" s="11">
        <f t="shared" si="24"/>
        <v>42195.922858796301</v>
      </c>
      <c r="U211" s="6"/>
    </row>
    <row r="212" spans="1:21" ht="10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3"/>
        <v>42249.064722222218</v>
      </c>
      <c r="T212" s="11">
        <f t="shared" si="24"/>
        <v>42278.208333333328</v>
      </c>
      <c r="U212" s="6"/>
    </row>
    <row r="213" spans="1:21" ht="10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3"/>
        <v>42236.159918981488</v>
      </c>
      <c r="T213" s="11">
        <f t="shared" si="24"/>
        <v>42266.159918981488</v>
      </c>
      <c r="U213" s="6"/>
    </row>
    <row r="214" spans="1:21" ht="7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3"/>
        <v>42416.881018518514</v>
      </c>
      <c r="T214" s="11">
        <f t="shared" si="24"/>
        <v>42476.839351851857</v>
      </c>
      <c r="U214" s="6"/>
    </row>
    <row r="215" spans="1:21" ht="7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3"/>
        <v>42202.594293981485</v>
      </c>
      <c r="T215" s="11">
        <f t="shared" si="24"/>
        <v>42232.587974537033</v>
      </c>
      <c r="U215" s="6"/>
    </row>
    <row r="216" spans="1:21" ht="10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3"/>
        <v>42009.64061342593</v>
      </c>
      <c r="T216" s="11">
        <f t="shared" si="24"/>
        <v>42069.64061342593</v>
      </c>
      <c r="U216" s="6"/>
    </row>
    <row r="217" spans="1:21" ht="10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3"/>
        <v>42375.230115740742</v>
      </c>
      <c r="T217" s="11">
        <f t="shared" si="24"/>
        <v>42417.999305555553</v>
      </c>
      <c r="U217" s="6"/>
    </row>
    <row r="218" spans="1:21" ht="10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3"/>
        <v>42066.958761574075</v>
      </c>
      <c r="T218" s="11">
        <f t="shared" si="24"/>
        <v>42116.917094907403</v>
      </c>
      <c r="U218" s="6"/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3"/>
        <v>41970.64061342593</v>
      </c>
      <c r="T219" s="11">
        <f t="shared" si="24"/>
        <v>42001.64061342593</v>
      </c>
      <c r="U219" s="6"/>
    </row>
    <row r="220" spans="1:21" ht="10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3"/>
        <v>42079.628344907411</v>
      </c>
      <c r="T220" s="11">
        <f t="shared" si="24"/>
        <v>42139.628344907411</v>
      </c>
      <c r="U220" s="6"/>
    </row>
    <row r="221" spans="1:21" ht="7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3"/>
        <v>42429.326678240745</v>
      </c>
      <c r="T221" s="11">
        <f t="shared" si="24"/>
        <v>42461.290972222225</v>
      </c>
      <c r="U221" s="6"/>
    </row>
    <row r="222" spans="1:21" ht="10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3"/>
        <v>42195.643865740742</v>
      </c>
      <c r="T222" s="11">
        <f t="shared" si="24"/>
        <v>42236.837499999994</v>
      </c>
      <c r="U222" s="6"/>
    </row>
    <row r="223" spans="1:21" ht="4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3"/>
        <v>42031.837546296301</v>
      </c>
      <c r="T223" s="11">
        <f t="shared" si="24"/>
        <v>42091.79587962963</v>
      </c>
      <c r="U223" s="6"/>
    </row>
    <row r="224" spans="1:21" ht="10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3"/>
        <v>42031.769884259258</v>
      </c>
      <c r="T224" s="11">
        <f t="shared" si="24"/>
        <v>42090.110416666663</v>
      </c>
      <c r="U224" s="6"/>
    </row>
    <row r="225" spans="1:21" ht="10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3"/>
        <v>42482.048032407409</v>
      </c>
      <c r="T225" s="11">
        <f t="shared" si="24"/>
        <v>42512.045138888891</v>
      </c>
      <c r="U225" s="6"/>
    </row>
    <row r="226" spans="1:21" ht="10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3"/>
        <v>42135.235254629632</v>
      </c>
      <c r="T226" s="11">
        <f t="shared" si="24"/>
        <v>42195.235254629632</v>
      </c>
      <c r="U226" s="6"/>
    </row>
    <row r="227" spans="1:21" ht="90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3"/>
        <v>42438.961273148147</v>
      </c>
      <c r="T227" s="11">
        <f t="shared" si="24"/>
        <v>42468.919606481482</v>
      </c>
      <c r="U227" s="6"/>
    </row>
    <row r="228" spans="1:21" ht="7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3"/>
        <v>42106.666018518517</v>
      </c>
      <c r="T228" s="11">
        <f t="shared" si="24"/>
        <v>42155.395138888889</v>
      </c>
      <c r="U228" s="6"/>
    </row>
    <row r="229" spans="1:21" ht="10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3"/>
        <v>42164.893993055557</v>
      </c>
      <c r="T229" s="11">
        <f t="shared" si="24"/>
        <v>42194.893993055557</v>
      </c>
      <c r="U229" s="6"/>
    </row>
    <row r="230" spans="1:21" ht="6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3"/>
        <v>42096.686400462961</v>
      </c>
      <c r="T230" s="11">
        <f t="shared" si="24"/>
        <v>42156.686400462961</v>
      </c>
      <c r="U230" s="6"/>
    </row>
    <row r="231" spans="1:21" ht="10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3"/>
        <v>42383.933993055558</v>
      </c>
      <c r="T231" s="11">
        <f t="shared" si="24"/>
        <v>42413.933993055558</v>
      </c>
      <c r="U231" s="6"/>
    </row>
    <row r="232" spans="1:21" ht="10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3"/>
        <v>42129.777210648142</v>
      </c>
      <c r="T232" s="11">
        <f t="shared" si="24"/>
        <v>42159.777210648142</v>
      </c>
      <c r="U232" s="6"/>
    </row>
    <row r="233" spans="1:21" ht="10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3"/>
        <v>42341.958923611113</v>
      </c>
      <c r="T233" s="11">
        <f t="shared" si="24"/>
        <v>42371.958923611113</v>
      </c>
      <c r="U233" s="6"/>
    </row>
    <row r="234" spans="1:21" ht="10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3"/>
        <v>42032.82576388889</v>
      </c>
      <c r="T234" s="11">
        <f t="shared" si="24"/>
        <v>42062.82576388889</v>
      </c>
      <c r="U234" s="6"/>
    </row>
    <row r="235" spans="1:21" ht="10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3"/>
        <v>42612.911712962959</v>
      </c>
      <c r="T235" s="11">
        <f t="shared" si="24"/>
        <v>42642.911712962959</v>
      </c>
      <c r="U235" s="6"/>
    </row>
    <row r="236" spans="1:21" ht="10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3"/>
        <v>42136.035405092596</v>
      </c>
      <c r="T236" s="11">
        <f t="shared" si="24"/>
        <v>42176.035405092596</v>
      </c>
      <c r="U236" s="6"/>
    </row>
    <row r="237" spans="1:21" ht="7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3"/>
        <v>42164.908530092594</v>
      </c>
      <c r="T237" s="11">
        <f t="shared" si="24"/>
        <v>42194.908530092594</v>
      </c>
      <c r="U237" s="6"/>
    </row>
    <row r="238" spans="1:21" ht="10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3"/>
        <v>42321.08447916666</v>
      </c>
      <c r="T238" s="11">
        <f t="shared" si="24"/>
        <v>42374</v>
      </c>
      <c r="U238" s="6"/>
    </row>
    <row r="239" spans="1:21" ht="45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3"/>
        <v>42377.577187499999</v>
      </c>
      <c r="T239" s="11">
        <f t="shared" si="24"/>
        <v>42437.577187499999</v>
      </c>
      <c r="U239" s="6"/>
    </row>
    <row r="240" spans="1:21" ht="12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3"/>
        <v>42713.962499999994</v>
      </c>
      <c r="T240" s="11">
        <f t="shared" si="24"/>
        <v>42734.375</v>
      </c>
      <c r="U240" s="6"/>
    </row>
    <row r="241" spans="1:21" ht="10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3"/>
        <v>42297.110300925924</v>
      </c>
      <c r="T241" s="11">
        <f t="shared" si="24"/>
        <v>42316.5</v>
      </c>
      <c r="U241" s="6"/>
    </row>
    <row r="242" spans="1:21" ht="12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3"/>
        <v>41354.708460648151</v>
      </c>
      <c r="T242" s="11">
        <f t="shared" si="24"/>
        <v>41399.708460648151</v>
      </c>
      <c r="U242" s="6"/>
    </row>
    <row r="243" spans="1:21" ht="10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3"/>
        <v>41949.697962962964</v>
      </c>
      <c r="T243" s="11">
        <f t="shared" si="24"/>
        <v>41994.697962962964</v>
      </c>
      <c r="U243" s="6"/>
    </row>
    <row r="244" spans="1:21" ht="90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3"/>
        <v>40862.492939814816</v>
      </c>
      <c r="T244" s="11">
        <f t="shared" si="24"/>
        <v>40897.492939814816</v>
      </c>
      <c r="U244" s="6"/>
    </row>
    <row r="245" spans="1:21" ht="9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3"/>
        <v>41662.047500000001</v>
      </c>
      <c r="T245" s="11">
        <f t="shared" si="24"/>
        <v>41692.047500000001</v>
      </c>
      <c r="U245" s="6"/>
    </row>
    <row r="246" spans="1:21" ht="12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3"/>
        <v>40213.323599537034</v>
      </c>
      <c r="T246" s="11">
        <f t="shared" si="24"/>
        <v>40253.29583333333</v>
      </c>
      <c r="U246" s="6"/>
    </row>
    <row r="247" spans="1:21" ht="10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3"/>
        <v>41107.053067129629</v>
      </c>
      <c r="T247" s="11">
        <f t="shared" si="24"/>
        <v>41137.053067129629</v>
      </c>
      <c r="U247" s="6"/>
    </row>
    <row r="248" spans="1:21" ht="90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3"/>
        <v>40480.363483796296</v>
      </c>
      <c r="T248" s="11">
        <f t="shared" si="24"/>
        <v>40530.405150462961</v>
      </c>
      <c r="U248" s="6"/>
    </row>
    <row r="249" spans="1:21" ht="12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3"/>
        <v>40430.604328703703</v>
      </c>
      <c r="T249" s="11">
        <f t="shared" si="24"/>
        <v>40467.152083333334</v>
      </c>
      <c r="U249" s="6"/>
    </row>
    <row r="250" spans="1:21" ht="10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3"/>
        <v>40870.774409722224</v>
      </c>
      <c r="T250" s="11">
        <f t="shared" si="24"/>
        <v>40915.774409722224</v>
      </c>
      <c r="U250" s="6"/>
    </row>
    <row r="251" spans="1:21" ht="13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3"/>
        <v>40332.923842592594</v>
      </c>
      <c r="T251" s="11">
        <f t="shared" si="24"/>
        <v>40412.736111111109</v>
      </c>
      <c r="U251" s="6"/>
    </row>
    <row r="252" spans="1:21" ht="10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3"/>
        <v>41401.565868055557</v>
      </c>
      <c r="T252" s="11">
        <f t="shared" si="24"/>
        <v>41431.565868055557</v>
      </c>
      <c r="U252" s="6"/>
    </row>
    <row r="253" spans="1:21" ht="10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3"/>
        <v>41013.787569444445</v>
      </c>
      <c r="T253" s="11">
        <f t="shared" si="24"/>
        <v>41045.791666666664</v>
      </c>
      <c r="U253" s="6"/>
    </row>
    <row r="254" spans="1:21" ht="7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3"/>
        <v>40266.662708333337</v>
      </c>
      <c r="T254" s="11">
        <f t="shared" si="24"/>
        <v>40330.165972222225</v>
      </c>
      <c r="U254" s="6"/>
    </row>
    <row r="255" spans="1:21" ht="12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3"/>
        <v>40924.650868055556</v>
      </c>
      <c r="T255" s="11">
        <f t="shared" si="24"/>
        <v>40954.650868055556</v>
      </c>
      <c r="U255" s="6"/>
    </row>
    <row r="256" spans="1:21" ht="9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3"/>
        <v>42263.952662037031</v>
      </c>
      <c r="T256" s="11">
        <f t="shared" si="24"/>
        <v>42294.083333333328</v>
      </c>
      <c r="U256" s="6"/>
    </row>
    <row r="257" spans="1:21" ht="6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3"/>
        <v>40588.526412037041</v>
      </c>
      <c r="T257" s="11">
        <f t="shared" si="24"/>
        <v>40618.48474537037</v>
      </c>
      <c r="U257" s="6"/>
    </row>
    <row r="258" spans="1:21" ht="10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2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3"/>
        <v>41319.769293981481</v>
      </c>
      <c r="T258" s="11">
        <f t="shared" si="24"/>
        <v>41349.769293981481</v>
      </c>
      <c r="U258" s="6"/>
    </row>
    <row r="259" spans="1:21" ht="10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2"/>
        <v>106.72648571428572</v>
      </c>
      <c r="P259" s="5">
        <f t="shared" ref="P259:P322" si="25">IF(L259=0, 0, E259/L259)</f>
        <v>66.70405357142856</v>
      </c>
      <c r="Q259" t="str">
        <f t="shared" ref="Q259:Q322" si="26">LEFT(N259, FIND("/", N259)-1)</f>
        <v>film &amp; video</v>
      </c>
      <c r="R259" t="str">
        <f t="shared" ref="R259:R322" si="27">MID(N259, LEN(Q259)+2, LEN(N259))</f>
        <v>documentary</v>
      </c>
      <c r="S259" s="11">
        <f t="shared" si="23"/>
        <v>42479.626875000002</v>
      </c>
      <c r="T259" s="11">
        <f t="shared" si="24"/>
        <v>42509.626875000002</v>
      </c>
      <c r="U259" s="6"/>
    </row>
    <row r="260" spans="1:21" ht="10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8">(E260/D260)*100</f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3"/>
        <v>40682.051689814813</v>
      </c>
      <c r="T260" s="11">
        <f t="shared" si="24"/>
        <v>40712.051689814813</v>
      </c>
      <c r="U260" s="6"/>
    </row>
    <row r="261" spans="1:21" ht="10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ref="S261:S324" si="29">(((J261/60)/60)/24)+DATE(1970,1,1)</f>
        <v>42072.738067129627</v>
      </c>
      <c r="T261" s="11">
        <f t="shared" ref="T261:T324" si="30">(((I261/60)/60)/24)+DATE(1970,1,1)</f>
        <v>42102.738067129627</v>
      </c>
      <c r="U261" s="6"/>
    </row>
    <row r="262" spans="1:21" ht="7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9"/>
        <v>40330.755543981482</v>
      </c>
      <c r="T262" s="11">
        <f t="shared" si="30"/>
        <v>40376.415972222225</v>
      </c>
      <c r="U262" s="6"/>
    </row>
    <row r="263" spans="1:21" ht="7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9"/>
        <v>41017.885462962964</v>
      </c>
      <c r="T263" s="11">
        <f t="shared" si="30"/>
        <v>41067.621527777781</v>
      </c>
      <c r="U263" s="6"/>
    </row>
    <row r="264" spans="1:21" ht="6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9"/>
        <v>40555.24800925926</v>
      </c>
      <c r="T264" s="11">
        <f t="shared" si="30"/>
        <v>40600.24800925926</v>
      </c>
      <c r="U264" s="6"/>
    </row>
    <row r="265" spans="1:21" ht="10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9"/>
        <v>41149.954791666663</v>
      </c>
      <c r="T265" s="11">
        <f t="shared" si="30"/>
        <v>41179.954791666663</v>
      </c>
      <c r="U265" s="6"/>
    </row>
    <row r="266" spans="1:21" ht="12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9"/>
        <v>41010.620312500003</v>
      </c>
      <c r="T266" s="11">
        <f t="shared" si="30"/>
        <v>41040.620312500003</v>
      </c>
      <c r="U266" s="6"/>
    </row>
    <row r="267" spans="1:21" ht="12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9"/>
        <v>40267.245717592588</v>
      </c>
      <c r="T267" s="11">
        <f t="shared" si="30"/>
        <v>40308.844444444447</v>
      </c>
      <c r="U267" s="6"/>
    </row>
    <row r="268" spans="1:21" ht="12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9"/>
        <v>40205.174849537041</v>
      </c>
      <c r="T268" s="11">
        <f t="shared" si="30"/>
        <v>40291.160416666666</v>
      </c>
      <c r="U268" s="6"/>
    </row>
    <row r="269" spans="1:21" ht="90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9"/>
        <v>41785.452534722222</v>
      </c>
      <c r="T269" s="11">
        <f t="shared" si="30"/>
        <v>41815.452534722222</v>
      </c>
      <c r="U269" s="6"/>
    </row>
    <row r="270" spans="1:21" ht="10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9"/>
        <v>40809.15252314815</v>
      </c>
      <c r="T270" s="11">
        <f t="shared" si="30"/>
        <v>40854.194189814814</v>
      </c>
      <c r="U270" s="6"/>
    </row>
    <row r="271" spans="1:21" ht="10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9"/>
        <v>42758.197013888886</v>
      </c>
      <c r="T271" s="11">
        <f t="shared" si="30"/>
        <v>42788.197013888886</v>
      </c>
      <c r="U271" s="6"/>
    </row>
    <row r="272" spans="1:21" ht="9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9"/>
        <v>40637.866550925923</v>
      </c>
      <c r="T272" s="11">
        <f t="shared" si="30"/>
        <v>40688.166666666664</v>
      </c>
      <c r="U272" s="6"/>
    </row>
    <row r="273" spans="1:21" ht="10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9"/>
        <v>41612.10024305556</v>
      </c>
      <c r="T273" s="11">
        <f t="shared" si="30"/>
        <v>41641.333333333336</v>
      </c>
      <c r="U273" s="6"/>
    </row>
    <row r="274" spans="1:21" ht="10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9"/>
        <v>40235.900358796294</v>
      </c>
      <c r="T274" s="11">
        <f t="shared" si="30"/>
        <v>40296.78402777778</v>
      </c>
      <c r="U274" s="6"/>
    </row>
    <row r="275" spans="1:21" ht="12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9"/>
        <v>40697.498449074075</v>
      </c>
      <c r="T275" s="11">
        <f t="shared" si="30"/>
        <v>40727.498449074075</v>
      </c>
      <c r="U275" s="6"/>
    </row>
    <row r="276" spans="1:21" ht="10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9"/>
        <v>40969.912372685183</v>
      </c>
      <c r="T276" s="11">
        <f t="shared" si="30"/>
        <v>41004.290972222225</v>
      </c>
      <c r="U276" s="6"/>
    </row>
    <row r="277" spans="1:21" ht="90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9"/>
        <v>41193.032013888893</v>
      </c>
      <c r="T277" s="11">
        <f t="shared" si="30"/>
        <v>41223.073680555557</v>
      </c>
      <c r="U277" s="6"/>
    </row>
    <row r="278" spans="1:21" ht="10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9"/>
        <v>40967.081874999996</v>
      </c>
      <c r="T278" s="11">
        <f t="shared" si="30"/>
        <v>41027.040208333332</v>
      </c>
      <c r="U278" s="6"/>
    </row>
    <row r="279" spans="1:21" ht="12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9"/>
        <v>42117.891423611116</v>
      </c>
      <c r="T279" s="11">
        <f t="shared" si="30"/>
        <v>42147.891423611116</v>
      </c>
      <c r="U279" s="6"/>
    </row>
    <row r="280" spans="1:21" ht="7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9"/>
        <v>41164.040960648148</v>
      </c>
      <c r="T280" s="11">
        <f t="shared" si="30"/>
        <v>41194.040960648148</v>
      </c>
      <c r="U280" s="6"/>
    </row>
    <row r="281" spans="1:21" ht="9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9"/>
        <v>42759.244166666671</v>
      </c>
      <c r="T281" s="11">
        <f t="shared" si="30"/>
        <v>42793.084027777775</v>
      </c>
      <c r="U281" s="6"/>
    </row>
    <row r="282" spans="1:21" ht="12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9"/>
        <v>41744.590682870366</v>
      </c>
      <c r="T282" s="11">
        <f t="shared" si="30"/>
        <v>41789.590682870366</v>
      </c>
      <c r="U282" s="6"/>
    </row>
    <row r="283" spans="1:21" ht="10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9"/>
        <v>39950.163344907407</v>
      </c>
      <c r="T283" s="11">
        <f t="shared" si="30"/>
        <v>40035.80972222222</v>
      </c>
      <c r="U283" s="6"/>
    </row>
    <row r="284" spans="1:21" ht="90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9"/>
        <v>40194.920046296298</v>
      </c>
      <c r="T284" s="11">
        <f t="shared" si="30"/>
        <v>40231.916666666664</v>
      </c>
      <c r="U284" s="6"/>
    </row>
    <row r="285" spans="1:21" ht="45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9"/>
        <v>40675.71</v>
      </c>
      <c r="T285" s="11">
        <f t="shared" si="30"/>
        <v>40695.207638888889</v>
      </c>
      <c r="U285" s="6"/>
    </row>
    <row r="286" spans="1:21" ht="10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9"/>
        <v>40904.738194444442</v>
      </c>
      <c r="T286" s="11">
        <f t="shared" si="30"/>
        <v>40929.738194444442</v>
      </c>
      <c r="U286" s="6"/>
    </row>
    <row r="287" spans="1:21" ht="9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9"/>
        <v>41506.756111111114</v>
      </c>
      <c r="T287" s="11">
        <f t="shared" si="30"/>
        <v>41536.756111111114</v>
      </c>
      <c r="U287" s="6"/>
    </row>
    <row r="288" spans="1:21" ht="10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9"/>
        <v>41313.816249999996</v>
      </c>
      <c r="T288" s="11">
        <f t="shared" si="30"/>
        <v>41358.774583333332</v>
      </c>
      <c r="U288" s="6"/>
    </row>
    <row r="289" spans="1:21" ht="6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9"/>
        <v>41184.277986111112</v>
      </c>
      <c r="T289" s="11">
        <f t="shared" si="30"/>
        <v>41215.166666666664</v>
      </c>
      <c r="U289" s="6"/>
    </row>
    <row r="290" spans="1:21" ht="10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9"/>
        <v>41051.168900462959</v>
      </c>
      <c r="T290" s="11">
        <f t="shared" si="30"/>
        <v>41086.168900462959</v>
      </c>
      <c r="U290" s="6"/>
    </row>
    <row r="291" spans="1:21" ht="9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9"/>
        <v>41550.456412037034</v>
      </c>
      <c r="T291" s="11">
        <f t="shared" si="30"/>
        <v>41580.456412037034</v>
      </c>
      <c r="U291" s="6"/>
    </row>
    <row r="292" spans="1:21" ht="9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9"/>
        <v>40526.36917824074</v>
      </c>
      <c r="T292" s="11">
        <f t="shared" si="30"/>
        <v>40576.332638888889</v>
      </c>
      <c r="U292" s="6"/>
    </row>
    <row r="293" spans="1:21" ht="90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9"/>
        <v>41376.769050925926</v>
      </c>
      <c r="T293" s="11">
        <f t="shared" si="30"/>
        <v>41395.000694444447</v>
      </c>
      <c r="U293" s="6"/>
    </row>
    <row r="294" spans="1:21" ht="10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9"/>
        <v>40812.803229166668</v>
      </c>
      <c r="T294" s="11">
        <f t="shared" si="30"/>
        <v>40845.165972222225</v>
      </c>
      <c r="U294" s="6"/>
    </row>
    <row r="295" spans="1:21" ht="10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9"/>
        <v>41719.667986111112</v>
      </c>
      <c r="T295" s="11">
        <f t="shared" si="30"/>
        <v>41749.667986111112</v>
      </c>
      <c r="U295" s="6"/>
    </row>
    <row r="296" spans="1:21" ht="12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9"/>
        <v>40343.084421296298</v>
      </c>
      <c r="T296" s="11">
        <f t="shared" si="30"/>
        <v>40378.666666666664</v>
      </c>
      <c r="U296" s="6"/>
    </row>
    <row r="297" spans="1:21" ht="10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9"/>
        <v>41519.004733796297</v>
      </c>
      <c r="T297" s="11">
        <f t="shared" si="30"/>
        <v>41579</v>
      </c>
      <c r="U297" s="6"/>
    </row>
    <row r="298" spans="1:21" ht="90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9"/>
        <v>41134.475497685184</v>
      </c>
      <c r="T298" s="11">
        <f t="shared" si="30"/>
        <v>41159.475497685184</v>
      </c>
      <c r="U298" s="6"/>
    </row>
    <row r="299" spans="1:21" ht="9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9"/>
        <v>42089.72802083334</v>
      </c>
      <c r="T299" s="11">
        <f t="shared" si="30"/>
        <v>42125.165972222225</v>
      </c>
      <c r="U299" s="6"/>
    </row>
    <row r="300" spans="1:21" ht="45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9"/>
        <v>41709.463518518518</v>
      </c>
      <c r="T300" s="11">
        <f t="shared" si="30"/>
        <v>41768.875</v>
      </c>
      <c r="U300" s="6"/>
    </row>
    <row r="301" spans="1:21" ht="12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9"/>
        <v>40469.225231481483</v>
      </c>
      <c r="T301" s="11">
        <f t="shared" si="30"/>
        <v>40499.266898148147</v>
      </c>
      <c r="U301" s="6"/>
    </row>
    <row r="302" spans="1:21" ht="10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9"/>
        <v>40626.959930555553</v>
      </c>
      <c r="T302" s="11">
        <f t="shared" si="30"/>
        <v>40657.959930555553</v>
      </c>
      <c r="U302" s="6"/>
    </row>
    <row r="303" spans="1:21" ht="90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9"/>
        <v>41312.737673611111</v>
      </c>
      <c r="T303" s="11">
        <f t="shared" si="30"/>
        <v>41352.696006944447</v>
      </c>
      <c r="U303" s="6"/>
    </row>
    <row r="304" spans="1:21" ht="10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9"/>
        <v>40933.856921296298</v>
      </c>
      <c r="T304" s="11">
        <f t="shared" si="30"/>
        <v>40963.856921296298</v>
      </c>
      <c r="U304" s="6"/>
    </row>
    <row r="305" spans="1:21" ht="90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9"/>
        <v>41032.071134259262</v>
      </c>
      <c r="T305" s="11">
        <f t="shared" si="30"/>
        <v>41062.071134259262</v>
      </c>
      <c r="U305" s="6"/>
    </row>
    <row r="306" spans="1:21" ht="6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9"/>
        <v>41114.094872685186</v>
      </c>
      <c r="T306" s="11">
        <f t="shared" si="30"/>
        <v>41153.083333333336</v>
      </c>
      <c r="U306" s="6"/>
    </row>
    <row r="307" spans="1:21" ht="7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9"/>
        <v>40948.630196759259</v>
      </c>
      <c r="T307" s="11">
        <f t="shared" si="30"/>
        <v>40978.630196759259</v>
      </c>
      <c r="U307" s="6"/>
    </row>
    <row r="308" spans="1:21" ht="6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9"/>
        <v>41333.837187500001</v>
      </c>
      <c r="T308" s="11">
        <f t="shared" si="30"/>
        <v>41353.795520833337</v>
      </c>
      <c r="U308" s="6"/>
    </row>
    <row r="309" spans="1:21" ht="3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9"/>
        <v>41282.944456018515</v>
      </c>
      <c r="T309" s="11">
        <f t="shared" si="30"/>
        <v>41312.944456018515</v>
      </c>
      <c r="U309" s="6"/>
    </row>
    <row r="310" spans="1:21" ht="10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9"/>
        <v>40567.694560185184</v>
      </c>
      <c r="T310" s="11">
        <f t="shared" si="30"/>
        <v>40612.694560185184</v>
      </c>
      <c r="U310" s="6"/>
    </row>
    <row r="311" spans="1:21" ht="10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9"/>
        <v>41134.751550925925</v>
      </c>
      <c r="T311" s="11">
        <f t="shared" si="30"/>
        <v>41155.751550925925</v>
      </c>
      <c r="U311" s="6"/>
    </row>
    <row r="312" spans="1:21" ht="10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9"/>
        <v>40821.183136574073</v>
      </c>
      <c r="T312" s="11">
        <f t="shared" si="30"/>
        <v>40836.083333333336</v>
      </c>
      <c r="U312" s="6"/>
    </row>
    <row r="313" spans="1:21" ht="9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9"/>
        <v>40868.219814814816</v>
      </c>
      <c r="T313" s="11">
        <f t="shared" si="30"/>
        <v>40909.332638888889</v>
      </c>
      <c r="U313" s="6"/>
    </row>
    <row r="314" spans="1:21" ht="10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9"/>
        <v>41348.877685185187</v>
      </c>
      <c r="T314" s="11">
        <f t="shared" si="30"/>
        <v>41378.877685185187</v>
      </c>
      <c r="U314" s="6"/>
    </row>
    <row r="315" spans="1:21" ht="12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9"/>
        <v>40357.227939814817</v>
      </c>
      <c r="T315" s="11">
        <f t="shared" si="30"/>
        <v>40401.665972222225</v>
      </c>
      <c r="U315" s="6"/>
    </row>
    <row r="316" spans="1:21" ht="10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9"/>
        <v>41304.833194444444</v>
      </c>
      <c r="T316" s="11">
        <f t="shared" si="30"/>
        <v>41334.833194444444</v>
      </c>
      <c r="U316" s="6"/>
    </row>
    <row r="317" spans="1:21" ht="90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9"/>
        <v>41113.77238425926</v>
      </c>
      <c r="T317" s="11">
        <f t="shared" si="30"/>
        <v>41143.77238425926</v>
      </c>
      <c r="U317" s="6"/>
    </row>
    <row r="318" spans="1:21" ht="7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9"/>
        <v>41950.923576388886</v>
      </c>
      <c r="T318" s="11">
        <f t="shared" si="30"/>
        <v>41984.207638888889</v>
      </c>
      <c r="U318" s="6"/>
    </row>
    <row r="319" spans="1:21" ht="7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9"/>
        <v>41589.676886574074</v>
      </c>
      <c r="T319" s="11">
        <f t="shared" si="30"/>
        <v>41619.676886574074</v>
      </c>
      <c r="U319" s="6"/>
    </row>
    <row r="320" spans="1:21" ht="90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9"/>
        <v>41330.038784722223</v>
      </c>
      <c r="T320" s="11">
        <f t="shared" si="30"/>
        <v>41359.997118055559</v>
      </c>
      <c r="U320" s="6"/>
    </row>
    <row r="321" spans="1:21" ht="13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9"/>
        <v>40123.83829861111</v>
      </c>
      <c r="T321" s="11">
        <f t="shared" si="30"/>
        <v>40211.332638888889</v>
      </c>
      <c r="U321" s="6"/>
    </row>
    <row r="322" spans="1:21" ht="10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9"/>
        <v>42331.551307870366</v>
      </c>
      <c r="T322" s="11">
        <f t="shared" si="30"/>
        <v>42360.958333333328</v>
      </c>
      <c r="U322" s="6"/>
    </row>
    <row r="323" spans="1:21" ht="90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8"/>
        <v>102.66285714285715</v>
      </c>
      <c r="P323" s="5">
        <f t="shared" ref="P323:P386" si="31">IF(L323=0, 0, E323/L323)</f>
        <v>106.62314540059347</v>
      </c>
      <c r="Q323" t="str">
        <f t="shared" ref="Q323:Q386" si="32">LEFT(N323, FIND("/", N323)-1)</f>
        <v>film &amp; video</v>
      </c>
      <c r="R323" t="str">
        <f t="shared" ref="R323:R386" si="33">MID(N323, LEN(Q323)+2, LEN(N323))</f>
        <v>documentary</v>
      </c>
      <c r="S323" s="11">
        <f t="shared" si="29"/>
        <v>42647.446597222224</v>
      </c>
      <c r="T323" s="11">
        <f t="shared" si="30"/>
        <v>42682.488263888896</v>
      </c>
      <c r="U323" s="6"/>
    </row>
    <row r="324" spans="1:21" ht="9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4">(E324/D324)*100</f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29"/>
        <v>42473.57</v>
      </c>
      <c r="T324" s="11">
        <f t="shared" si="30"/>
        <v>42503.57</v>
      </c>
      <c r="U324" s="6"/>
    </row>
    <row r="325" spans="1:21" ht="10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4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ref="S325:S388" si="35">(((J325/60)/60)/24)+DATE(1970,1,1)</f>
        <v>42697.32136574074</v>
      </c>
      <c r="T325" s="11">
        <f t="shared" ref="T325:T388" si="36">(((I325/60)/60)/24)+DATE(1970,1,1)</f>
        <v>42725.332638888889</v>
      </c>
      <c r="U325" s="6"/>
    </row>
    <row r="326" spans="1:21" ht="90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4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5"/>
        <v>42184.626250000001</v>
      </c>
      <c r="T326" s="11">
        <f t="shared" si="36"/>
        <v>42217.626250000001</v>
      </c>
      <c r="U326" s="6"/>
    </row>
    <row r="327" spans="1:21" ht="9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4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5"/>
        <v>42689.187881944439</v>
      </c>
      <c r="T327" s="11">
        <f t="shared" si="36"/>
        <v>42724.187881944439</v>
      </c>
      <c r="U327" s="6"/>
    </row>
    <row r="328" spans="1:21" ht="9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4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5"/>
        <v>42775.314884259264</v>
      </c>
      <c r="T328" s="11">
        <f t="shared" si="36"/>
        <v>42808.956250000003</v>
      </c>
      <c r="U328" s="6"/>
    </row>
    <row r="329" spans="1:21" ht="12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4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5"/>
        <v>42058.235289351855</v>
      </c>
      <c r="T329" s="11">
        <f t="shared" si="36"/>
        <v>42085.333333333328</v>
      </c>
      <c r="U329" s="6"/>
    </row>
    <row r="330" spans="1:21" ht="90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4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5"/>
        <v>42278.946620370371</v>
      </c>
      <c r="T330" s="11">
        <f t="shared" si="36"/>
        <v>42309.166666666672</v>
      </c>
      <c r="U330" s="6"/>
    </row>
    <row r="331" spans="1:21" ht="90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4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5"/>
        <v>42291.46674768519</v>
      </c>
      <c r="T331" s="11">
        <f t="shared" si="36"/>
        <v>42315.166666666672</v>
      </c>
      <c r="U331" s="6"/>
    </row>
    <row r="332" spans="1:21" ht="10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4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5"/>
        <v>41379.515775462962</v>
      </c>
      <c r="T332" s="11">
        <f t="shared" si="36"/>
        <v>41411.165972222225</v>
      </c>
      <c r="U332" s="6"/>
    </row>
    <row r="333" spans="1:21" ht="10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4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5"/>
        <v>42507.581412037034</v>
      </c>
      <c r="T333" s="11">
        <f t="shared" si="36"/>
        <v>42538.581412037034</v>
      </c>
      <c r="U333" s="6"/>
    </row>
    <row r="334" spans="1:21" ht="9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4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5"/>
        <v>42263.680289351847</v>
      </c>
      <c r="T334" s="11">
        <f t="shared" si="36"/>
        <v>42305.333333333328</v>
      </c>
      <c r="U334" s="6"/>
    </row>
    <row r="335" spans="1:21" ht="10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4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5"/>
        <v>42437.636469907404</v>
      </c>
      <c r="T335" s="11">
        <f t="shared" si="36"/>
        <v>42467.59480324074</v>
      </c>
      <c r="U335" s="6"/>
    </row>
    <row r="336" spans="1:21" ht="12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4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5"/>
        <v>42101.682372685187</v>
      </c>
      <c r="T336" s="11">
        <f t="shared" si="36"/>
        <v>42139.791666666672</v>
      </c>
      <c r="U336" s="6"/>
    </row>
    <row r="337" spans="1:21" ht="12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4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5"/>
        <v>42101.737442129626</v>
      </c>
      <c r="T337" s="11">
        <f t="shared" si="36"/>
        <v>42132.916666666672</v>
      </c>
      <c r="U337" s="6"/>
    </row>
    <row r="338" spans="1:21" ht="10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4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5"/>
        <v>42291.596273148149</v>
      </c>
      <c r="T338" s="11">
        <f t="shared" si="36"/>
        <v>42321.637939814813</v>
      </c>
      <c r="U338" s="6"/>
    </row>
    <row r="339" spans="1:21" ht="10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4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5"/>
        <v>42047.128564814819</v>
      </c>
      <c r="T339" s="11">
        <f t="shared" si="36"/>
        <v>42077.086898148147</v>
      </c>
      <c r="U339" s="6"/>
    </row>
    <row r="340" spans="1:21" ht="10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4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5"/>
        <v>42559.755671296298</v>
      </c>
      <c r="T340" s="11">
        <f t="shared" si="36"/>
        <v>42616.041666666672</v>
      </c>
      <c r="U340" s="6"/>
    </row>
    <row r="341" spans="1:21" ht="90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4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5"/>
        <v>42093.760046296295</v>
      </c>
      <c r="T341" s="11">
        <f t="shared" si="36"/>
        <v>42123.760046296295</v>
      </c>
      <c r="U341" s="6"/>
    </row>
    <row r="342" spans="1:21" ht="9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4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5"/>
        <v>42772.669062500005</v>
      </c>
      <c r="T342" s="11">
        <f t="shared" si="36"/>
        <v>42802.875</v>
      </c>
      <c r="U342" s="6"/>
    </row>
    <row r="343" spans="1:21" ht="10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4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5"/>
        <v>41894.879606481481</v>
      </c>
      <c r="T343" s="11">
        <f t="shared" si="36"/>
        <v>41913.165972222225</v>
      </c>
      <c r="U343" s="6"/>
    </row>
    <row r="344" spans="1:21" ht="45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4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5"/>
        <v>42459.780844907407</v>
      </c>
      <c r="T344" s="11">
        <f t="shared" si="36"/>
        <v>42489.780844907407</v>
      </c>
      <c r="U344" s="6"/>
    </row>
    <row r="345" spans="1:21" ht="10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4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5"/>
        <v>41926.73778935185</v>
      </c>
      <c r="T345" s="11">
        <f t="shared" si="36"/>
        <v>41957.125</v>
      </c>
      <c r="U345" s="6"/>
    </row>
    <row r="346" spans="1:21" ht="12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4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5"/>
        <v>42111.970995370371</v>
      </c>
      <c r="T346" s="11">
        <f t="shared" si="36"/>
        <v>42156.097222222219</v>
      </c>
      <c r="U346" s="6"/>
    </row>
    <row r="347" spans="1:21" ht="90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4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5"/>
        <v>42114.944328703699</v>
      </c>
      <c r="T347" s="11">
        <f t="shared" si="36"/>
        <v>42144.944328703699</v>
      </c>
      <c r="U347" s="6"/>
    </row>
    <row r="348" spans="1:21" ht="10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4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5"/>
        <v>42261.500243055561</v>
      </c>
      <c r="T348" s="11">
        <f t="shared" si="36"/>
        <v>42291.500243055561</v>
      </c>
      <c r="U348" s="6"/>
    </row>
    <row r="349" spans="1:21" ht="9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4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5"/>
        <v>42292.495474537034</v>
      </c>
      <c r="T349" s="11">
        <f t="shared" si="36"/>
        <v>42322.537141203706</v>
      </c>
      <c r="U349" s="6"/>
    </row>
    <row r="350" spans="1:21" ht="9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4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5"/>
        <v>42207.58699074074</v>
      </c>
      <c r="T350" s="11">
        <f t="shared" si="36"/>
        <v>42237.58699074074</v>
      </c>
      <c r="U350" s="6"/>
    </row>
    <row r="351" spans="1:21" ht="7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4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5"/>
        <v>42760.498935185184</v>
      </c>
      <c r="T351" s="11">
        <f t="shared" si="36"/>
        <v>42790.498935185184</v>
      </c>
      <c r="U351" s="6"/>
    </row>
    <row r="352" spans="1:21" ht="10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4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5"/>
        <v>42586.066076388888</v>
      </c>
      <c r="T352" s="11">
        <f t="shared" si="36"/>
        <v>42624.165972222225</v>
      </c>
      <c r="U352" s="6"/>
    </row>
    <row r="353" spans="1:21" ht="10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4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5"/>
        <v>42427.964745370366</v>
      </c>
      <c r="T353" s="11">
        <f t="shared" si="36"/>
        <v>42467.923078703709</v>
      </c>
      <c r="U353" s="6"/>
    </row>
    <row r="354" spans="1:21" ht="10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4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5"/>
        <v>41890.167453703703</v>
      </c>
      <c r="T354" s="11">
        <f t="shared" si="36"/>
        <v>41920.167453703703</v>
      </c>
      <c r="U354" s="6"/>
    </row>
    <row r="355" spans="1:21" ht="12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4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5"/>
        <v>42297.791886574079</v>
      </c>
      <c r="T355" s="11">
        <f t="shared" si="36"/>
        <v>42327.833553240736</v>
      </c>
      <c r="U355" s="6"/>
    </row>
    <row r="356" spans="1:21" ht="10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4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5"/>
        <v>42438.827789351853</v>
      </c>
      <c r="T356" s="11">
        <f t="shared" si="36"/>
        <v>42468.786122685182</v>
      </c>
      <c r="U356" s="6"/>
    </row>
    <row r="357" spans="1:21" ht="7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4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5"/>
        <v>41943.293912037036</v>
      </c>
      <c r="T357" s="11">
        <f t="shared" si="36"/>
        <v>41974.3355787037</v>
      </c>
      <c r="U357" s="6"/>
    </row>
    <row r="358" spans="1:21" ht="7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4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5"/>
        <v>42415.803159722222</v>
      </c>
      <c r="T358" s="11">
        <f t="shared" si="36"/>
        <v>42445.761493055557</v>
      </c>
      <c r="U358" s="6"/>
    </row>
    <row r="359" spans="1:21" ht="10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4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5"/>
        <v>42078.222187499996</v>
      </c>
      <c r="T359" s="11">
        <f t="shared" si="36"/>
        <v>42118.222187499996</v>
      </c>
      <c r="U359" s="6"/>
    </row>
    <row r="360" spans="1:21" ht="9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4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5"/>
        <v>42507.860196759255</v>
      </c>
      <c r="T360" s="11">
        <f t="shared" si="36"/>
        <v>42536.625</v>
      </c>
      <c r="U360" s="6"/>
    </row>
    <row r="361" spans="1:21" ht="90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4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5"/>
        <v>41935.070486111108</v>
      </c>
      <c r="T361" s="11">
        <f t="shared" si="36"/>
        <v>41957.216666666667</v>
      </c>
      <c r="U361" s="6"/>
    </row>
    <row r="362" spans="1:21" ht="10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4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5"/>
        <v>42163.897916666669</v>
      </c>
      <c r="T362" s="11">
        <f t="shared" si="36"/>
        <v>42208.132638888885</v>
      </c>
      <c r="U362" s="6"/>
    </row>
    <row r="363" spans="1:21" ht="10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4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5"/>
        <v>41936.001226851848</v>
      </c>
      <c r="T363" s="11">
        <f t="shared" si="36"/>
        <v>41966.042893518519</v>
      </c>
      <c r="U363" s="6"/>
    </row>
    <row r="364" spans="1:21" ht="10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4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5"/>
        <v>41837.210543981484</v>
      </c>
      <c r="T364" s="11">
        <f t="shared" si="36"/>
        <v>41859</v>
      </c>
      <c r="U364" s="6"/>
    </row>
    <row r="365" spans="1:21" ht="10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4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5"/>
        <v>40255.744629629626</v>
      </c>
      <c r="T365" s="11">
        <f t="shared" si="36"/>
        <v>40300.806944444441</v>
      </c>
      <c r="U365" s="6"/>
    </row>
    <row r="366" spans="1:21" ht="10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4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5"/>
        <v>41780.859629629631</v>
      </c>
      <c r="T366" s="11">
        <f t="shared" si="36"/>
        <v>41811.165972222225</v>
      </c>
      <c r="U366" s="6"/>
    </row>
    <row r="367" spans="1:21" ht="90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4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5"/>
        <v>41668.606469907405</v>
      </c>
      <c r="T367" s="11">
        <f t="shared" si="36"/>
        <v>41698.606469907405</v>
      </c>
      <c r="U367" s="6"/>
    </row>
    <row r="368" spans="1:21" ht="10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4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5"/>
        <v>41019.793032407404</v>
      </c>
      <c r="T368" s="11">
        <f t="shared" si="36"/>
        <v>41049.793032407404</v>
      </c>
      <c r="U368" s="6"/>
    </row>
    <row r="369" spans="1:21" ht="10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4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5"/>
        <v>41355.577291666668</v>
      </c>
      <c r="T369" s="11">
        <f t="shared" si="36"/>
        <v>41395.207638888889</v>
      </c>
      <c r="U369" s="6"/>
    </row>
    <row r="370" spans="1:21" ht="10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4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5"/>
        <v>42043.605578703704</v>
      </c>
      <c r="T370" s="11">
        <f t="shared" si="36"/>
        <v>42078.563912037032</v>
      </c>
      <c r="U370" s="6"/>
    </row>
    <row r="371" spans="1:21" ht="10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4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5"/>
        <v>40893.551724537036</v>
      </c>
      <c r="T371" s="11">
        <f t="shared" si="36"/>
        <v>40923.551724537036</v>
      </c>
      <c r="U371" s="6"/>
    </row>
    <row r="372" spans="1:21" ht="10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4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5"/>
        <v>42711.795138888891</v>
      </c>
      <c r="T372" s="11">
        <f t="shared" si="36"/>
        <v>42741.795138888891</v>
      </c>
      <c r="U372" s="6"/>
    </row>
    <row r="373" spans="1:21" ht="10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4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5"/>
        <v>41261.767812500002</v>
      </c>
      <c r="T373" s="11">
        <f t="shared" si="36"/>
        <v>41306.767812500002</v>
      </c>
      <c r="U373" s="6"/>
    </row>
    <row r="374" spans="1:21" ht="75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4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5"/>
        <v>42425.576898148152</v>
      </c>
      <c r="T374" s="11">
        <f t="shared" si="36"/>
        <v>42465.666666666672</v>
      </c>
      <c r="U374" s="6"/>
    </row>
    <row r="375" spans="1:21" ht="10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4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5"/>
        <v>41078.91201388889</v>
      </c>
      <c r="T375" s="11">
        <f t="shared" si="36"/>
        <v>41108.91201388889</v>
      </c>
      <c r="U375" s="6"/>
    </row>
    <row r="376" spans="1:21" ht="10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4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5"/>
        <v>40757.889247685183</v>
      </c>
      <c r="T376" s="11">
        <f t="shared" si="36"/>
        <v>40802.889247685183</v>
      </c>
      <c r="U376" s="6"/>
    </row>
    <row r="377" spans="1:21" ht="10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4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5"/>
        <v>41657.985081018516</v>
      </c>
      <c r="T377" s="11">
        <f t="shared" si="36"/>
        <v>41699.720833333333</v>
      </c>
      <c r="U377" s="6"/>
    </row>
    <row r="378" spans="1:21" ht="12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4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5"/>
        <v>42576.452731481477</v>
      </c>
      <c r="T378" s="11">
        <f t="shared" si="36"/>
        <v>42607.452731481477</v>
      </c>
      <c r="U378" s="6"/>
    </row>
    <row r="379" spans="1:21" ht="90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4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5"/>
        <v>42292.250787037032</v>
      </c>
      <c r="T379" s="11">
        <f t="shared" si="36"/>
        <v>42322.292361111111</v>
      </c>
      <c r="U379" s="6"/>
    </row>
    <row r="380" spans="1:21" ht="12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4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5"/>
        <v>42370.571851851855</v>
      </c>
      <c r="T380" s="11">
        <f t="shared" si="36"/>
        <v>42394.994444444441</v>
      </c>
      <c r="U380" s="6"/>
    </row>
    <row r="381" spans="1:21" ht="10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4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5"/>
        <v>40987.688333333332</v>
      </c>
      <c r="T381" s="11">
        <f t="shared" si="36"/>
        <v>41032.688333333332</v>
      </c>
      <c r="U381" s="6"/>
    </row>
    <row r="382" spans="1:21" ht="12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4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5"/>
        <v>42367.719814814816</v>
      </c>
      <c r="T382" s="11">
        <f t="shared" si="36"/>
        <v>42392.719814814816</v>
      </c>
      <c r="U382" s="6"/>
    </row>
    <row r="383" spans="1:21" ht="90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4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5"/>
        <v>41085.698113425926</v>
      </c>
      <c r="T383" s="11">
        <f t="shared" si="36"/>
        <v>41120.208333333336</v>
      </c>
      <c r="U383" s="6"/>
    </row>
    <row r="384" spans="1:21" ht="10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4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5"/>
        <v>41144.709490740745</v>
      </c>
      <c r="T384" s="11">
        <f t="shared" si="36"/>
        <v>41158.709490740745</v>
      </c>
      <c r="U384" s="6"/>
    </row>
    <row r="385" spans="1:21" ht="10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4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5"/>
        <v>41755.117581018516</v>
      </c>
      <c r="T385" s="11">
        <f t="shared" si="36"/>
        <v>41778.117581018516</v>
      </c>
      <c r="U385" s="6"/>
    </row>
    <row r="386" spans="1:21" ht="10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4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5"/>
        <v>41980.781793981485</v>
      </c>
      <c r="T386" s="11">
        <f t="shared" si="36"/>
        <v>42010.781793981485</v>
      </c>
      <c r="U386" s="6"/>
    </row>
    <row r="387" spans="1:21" ht="12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4"/>
        <v>105.982</v>
      </c>
      <c r="P387" s="5">
        <f t="shared" ref="P387:P450" si="37">IF(L387=0, 0, E387/L387)</f>
        <v>111.79535864978902</v>
      </c>
      <c r="Q387" t="str">
        <f t="shared" ref="Q387:Q450" si="38">LEFT(N387, FIND("/", N387)-1)</f>
        <v>film &amp; video</v>
      </c>
      <c r="R387" t="str">
        <f t="shared" ref="R387:R450" si="39">MID(N387, LEN(Q387)+2, LEN(N387))</f>
        <v>documentary</v>
      </c>
      <c r="S387" s="11">
        <f t="shared" si="35"/>
        <v>41934.584502314814</v>
      </c>
      <c r="T387" s="11">
        <f t="shared" si="36"/>
        <v>41964.626168981486</v>
      </c>
      <c r="U387" s="6"/>
    </row>
    <row r="388" spans="1:21" ht="12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40">(E388/D388)*100</f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35"/>
        <v>42211.951284722221</v>
      </c>
      <c r="T388" s="11">
        <f t="shared" si="36"/>
        <v>42226.951284722221</v>
      </c>
      <c r="U388" s="6"/>
    </row>
    <row r="389" spans="1:21" ht="10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0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ref="S389:S452" si="41">(((J389/60)/60)/24)+DATE(1970,1,1)</f>
        <v>42200.67659722222</v>
      </c>
      <c r="T389" s="11">
        <f t="shared" ref="T389:T452" si="42">(((I389/60)/60)/24)+DATE(1970,1,1)</f>
        <v>42231.25</v>
      </c>
      <c r="U389" s="6"/>
    </row>
    <row r="390" spans="1:21" ht="90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0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1"/>
        <v>42549.076157407413</v>
      </c>
      <c r="T390" s="11">
        <f t="shared" si="42"/>
        <v>42579.076157407413</v>
      </c>
      <c r="U390" s="6"/>
    </row>
    <row r="391" spans="1:21" ht="10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0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1"/>
        <v>41674.063078703701</v>
      </c>
      <c r="T391" s="11">
        <f t="shared" si="42"/>
        <v>41705.957638888889</v>
      </c>
      <c r="U391" s="6"/>
    </row>
    <row r="392" spans="1:21" ht="90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0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1"/>
        <v>42112.036712962959</v>
      </c>
      <c r="T392" s="11">
        <f t="shared" si="42"/>
        <v>42132.036712962959</v>
      </c>
      <c r="U392" s="6"/>
    </row>
    <row r="393" spans="1:21" ht="90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0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1"/>
        <v>40865.042256944449</v>
      </c>
      <c r="T393" s="11">
        <f t="shared" si="42"/>
        <v>40895.040972222225</v>
      </c>
      <c r="U393" s="6"/>
    </row>
    <row r="394" spans="1:21" ht="10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0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1"/>
        <v>40763.717256944445</v>
      </c>
      <c r="T394" s="11">
        <f t="shared" si="42"/>
        <v>40794.125</v>
      </c>
      <c r="U394" s="6"/>
    </row>
    <row r="395" spans="1:21" ht="7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0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1"/>
        <v>41526.708935185183</v>
      </c>
      <c r="T395" s="11">
        <f t="shared" si="42"/>
        <v>41557.708935185183</v>
      </c>
      <c r="U395" s="6"/>
    </row>
    <row r="396" spans="1:21" ht="10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0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1"/>
        <v>42417.818078703705</v>
      </c>
      <c r="T396" s="11">
        <f t="shared" si="42"/>
        <v>42477.776412037041</v>
      </c>
      <c r="U396" s="6"/>
    </row>
    <row r="397" spans="1:21" ht="10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0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1"/>
        <v>40990.909259259257</v>
      </c>
      <c r="T397" s="11">
        <f t="shared" si="42"/>
        <v>41026.897222222222</v>
      </c>
      <c r="U397" s="6"/>
    </row>
    <row r="398" spans="1:21" ht="9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0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1"/>
        <v>41082.564884259256</v>
      </c>
      <c r="T398" s="11">
        <f t="shared" si="42"/>
        <v>41097.564884259256</v>
      </c>
      <c r="U398" s="6"/>
    </row>
    <row r="399" spans="1:21" ht="12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0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1"/>
        <v>40379.776435185187</v>
      </c>
      <c r="T399" s="11">
        <f t="shared" si="42"/>
        <v>40422.155555555553</v>
      </c>
      <c r="U399" s="6"/>
    </row>
    <row r="400" spans="1:21" ht="9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0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1"/>
        <v>42078.793124999997</v>
      </c>
      <c r="T400" s="11">
        <f t="shared" si="42"/>
        <v>42123.793124999997</v>
      </c>
      <c r="U400" s="6"/>
    </row>
    <row r="401" spans="1:21" ht="10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0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1"/>
        <v>42687.875775462962</v>
      </c>
      <c r="T401" s="11">
        <f t="shared" si="42"/>
        <v>42718.5</v>
      </c>
      <c r="U401" s="6"/>
    </row>
    <row r="402" spans="1:21" ht="9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0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1"/>
        <v>41745.635960648149</v>
      </c>
      <c r="T402" s="11">
        <f t="shared" si="42"/>
        <v>41776.145833333336</v>
      </c>
      <c r="U402" s="6"/>
    </row>
    <row r="403" spans="1:21" ht="10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0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1"/>
        <v>40732.842245370368</v>
      </c>
      <c r="T403" s="11">
        <f t="shared" si="42"/>
        <v>40762.842245370368</v>
      </c>
      <c r="U403" s="6"/>
    </row>
    <row r="404" spans="1:21" ht="10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0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1"/>
        <v>42292.539548611108</v>
      </c>
      <c r="T404" s="11">
        <f t="shared" si="42"/>
        <v>42313.58121527778</v>
      </c>
      <c r="U404" s="6"/>
    </row>
    <row r="405" spans="1:21" ht="90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0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1"/>
        <v>40718.310659722221</v>
      </c>
      <c r="T405" s="11">
        <f t="shared" si="42"/>
        <v>40765.297222222223</v>
      </c>
      <c r="U405" s="6"/>
    </row>
    <row r="406" spans="1:21" ht="9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0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1"/>
        <v>41646.628032407411</v>
      </c>
      <c r="T406" s="11">
        <f t="shared" si="42"/>
        <v>41675.961111111108</v>
      </c>
      <c r="U406" s="6"/>
    </row>
    <row r="407" spans="1:21" ht="7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0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1"/>
        <v>41674.08494212963</v>
      </c>
      <c r="T407" s="11">
        <f t="shared" si="42"/>
        <v>41704.08494212963</v>
      </c>
      <c r="U407" s="6"/>
    </row>
    <row r="408" spans="1:21" ht="12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0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1"/>
        <v>40638.162465277775</v>
      </c>
      <c r="T408" s="11">
        <f t="shared" si="42"/>
        <v>40672.249305555553</v>
      </c>
      <c r="U408" s="6"/>
    </row>
    <row r="409" spans="1:21" ht="9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0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1"/>
        <v>40806.870949074073</v>
      </c>
      <c r="T409" s="11">
        <f t="shared" si="42"/>
        <v>40866.912615740745</v>
      </c>
      <c r="U409" s="6"/>
    </row>
    <row r="410" spans="1:21" ht="10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0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1"/>
        <v>41543.735995370371</v>
      </c>
      <c r="T410" s="11">
        <f t="shared" si="42"/>
        <v>41583.777662037035</v>
      </c>
      <c r="U410" s="6"/>
    </row>
    <row r="411" spans="1:21" ht="90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0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1"/>
        <v>42543.862777777773</v>
      </c>
      <c r="T411" s="11">
        <f t="shared" si="42"/>
        <v>42573.862777777773</v>
      </c>
      <c r="U411" s="6"/>
    </row>
    <row r="412" spans="1:21" ht="9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0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1"/>
        <v>42113.981446759266</v>
      </c>
      <c r="T412" s="11">
        <f t="shared" si="42"/>
        <v>42173.981446759266</v>
      </c>
      <c r="U412" s="6"/>
    </row>
    <row r="413" spans="1:21" ht="10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0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1"/>
        <v>41598.17597222222</v>
      </c>
      <c r="T413" s="11">
        <f t="shared" si="42"/>
        <v>41630.208333333336</v>
      </c>
      <c r="U413" s="6"/>
    </row>
    <row r="414" spans="1:21" ht="12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0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1"/>
        <v>41099.742800925924</v>
      </c>
      <c r="T414" s="11">
        <f t="shared" si="42"/>
        <v>41115.742800925924</v>
      </c>
      <c r="U414" s="6"/>
    </row>
    <row r="415" spans="1:21" ht="10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0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1"/>
        <v>41079.877442129626</v>
      </c>
      <c r="T415" s="11">
        <f t="shared" si="42"/>
        <v>41109.877442129626</v>
      </c>
      <c r="U415" s="6"/>
    </row>
    <row r="416" spans="1:21" ht="10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0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1"/>
        <v>41529.063252314816</v>
      </c>
      <c r="T416" s="11">
        <f t="shared" si="42"/>
        <v>41559.063252314816</v>
      </c>
      <c r="U416" s="6"/>
    </row>
    <row r="417" spans="1:21" ht="10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0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1"/>
        <v>41904.851875</v>
      </c>
      <c r="T417" s="11">
        <f t="shared" si="42"/>
        <v>41929.5</v>
      </c>
      <c r="U417" s="6"/>
    </row>
    <row r="418" spans="1:21" ht="7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0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1"/>
        <v>41648.396192129629</v>
      </c>
      <c r="T418" s="11">
        <f t="shared" si="42"/>
        <v>41678.396192129629</v>
      </c>
      <c r="U418" s="6"/>
    </row>
    <row r="419" spans="1:21" ht="10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0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1"/>
        <v>41360.970601851855</v>
      </c>
      <c r="T419" s="11">
        <f t="shared" si="42"/>
        <v>41372.189583333333</v>
      </c>
      <c r="U419" s="6"/>
    </row>
    <row r="420" spans="1:21" ht="9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0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1"/>
        <v>42178.282372685186</v>
      </c>
      <c r="T420" s="11">
        <f t="shared" si="42"/>
        <v>42208.282372685186</v>
      </c>
      <c r="U420" s="6"/>
    </row>
    <row r="421" spans="1:21" ht="90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0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1"/>
        <v>41394.842442129629</v>
      </c>
      <c r="T421" s="11">
        <f t="shared" si="42"/>
        <v>41454.842442129629</v>
      </c>
      <c r="U421" s="6"/>
    </row>
    <row r="422" spans="1:21" ht="12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0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1"/>
        <v>41682.23646990741</v>
      </c>
      <c r="T422" s="11">
        <f t="shared" si="42"/>
        <v>41712.194803240738</v>
      </c>
      <c r="U422" s="6"/>
    </row>
    <row r="423" spans="1:21" ht="10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0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1"/>
        <v>42177.491388888884</v>
      </c>
      <c r="T423" s="11">
        <f t="shared" si="42"/>
        <v>42237.491388888884</v>
      </c>
      <c r="U423" s="6"/>
    </row>
    <row r="424" spans="1:21" ht="10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0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1"/>
        <v>41863.260381944441</v>
      </c>
      <c r="T424" s="11">
        <f t="shared" si="42"/>
        <v>41893.260381944441</v>
      </c>
      <c r="U424" s="6"/>
    </row>
    <row r="425" spans="1:21" ht="9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0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1"/>
        <v>41400.92627314815</v>
      </c>
      <c r="T425" s="11">
        <f t="shared" si="42"/>
        <v>41430.92627314815</v>
      </c>
      <c r="U425" s="6"/>
    </row>
    <row r="426" spans="1:21" ht="9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0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1"/>
        <v>40934.376145833332</v>
      </c>
      <c r="T426" s="11">
        <f t="shared" si="42"/>
        <v>40994.334479166668</v>
      </c>
      <c r="U426" s="6"/>
    </row>
    <row r="427" spans="1:21" ht="10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0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1"/>
        <v>42275.861157407402</v>
      </c>
      <c r="T427" s="11">
        <f t="shared" si="42"/>
        <v>42335.902824074074</v>
      </c>
      <c r="U427" s="6"/>
    </row>
    <row r="428" spans="1:21" ht="10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0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1"/>
        <v>42400.711967592593</v>
      </c>
      <c r="T428" s="11">
        <f t="shared" si="42"/>
        <v>42430.711967592593</v>
      </c>
      <c r="U428" s="6"/>
    </row>
    <row r="429" spans="1:21" ht="12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0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1"/>
        <v>42285.909027777772</v>
      </c>
      <c r="T429" s="11">
        <f t="shared" si="42"/>
        <v>42299.790972222225</v>
      </c>
      <c r="U429" s="6"/>
    </row>
    <row r="430" spans="1:21" ht="6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0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1"/>
        <v>41778.766724537039</v>
      </c>
      <c r="T430" s="11">
        <f t="shared" si="42"/>
        <v>41806.916666666664</v>
      </c>
      <c r="U430" s="6"/>
    </row>
    <row r="431" spans="1:21" ht="10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0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1"/>
        <v>40070.901412037041</v>
      </c>
      <c r="T431" s="11">
        <f t="shared" si="42"/>
        <v>40144.207638888889</v>
      </c>
      <c r="U431" s="6"/>
    </row>
    <row r="432" spans="1:21" ht="9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0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1"/>
        <v>41513.107256944444</v>
      </c>
      <c r="T432" s="11">
        <f t="shared" si="42"/>
        <v>41528.107256944444</v>
      </c>
      <c r="U432" s="6"/>
    </row>
    <row r="433" spans="1:21" ht="90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0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1"/>
        <v>42526.871331018512</v>
      </c>
      <c r="T433" s="11">
        <f t="shared" si="42"/>
        <v>42556.871331018512</v>
      </c>
      <c r="U433" s="6"/>
    </row>
    <row r="434" spans="1:21" ht="12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0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1"/>
        <v>42238.726631944446</v>
      </c>
      <c r="T434" s="11">
        <f t="shared" si="42"/>
        <v>42298.726631944446</v>
      </c>
      <c r="U434" s="6"/>
    </row>
    <row r="435" spans="1:21" ht="12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0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1"/>
        <v>42228.629884259266</v>
      </c>
      <c r="T435" s="11">
        <f t="shared" si="42"/>
        <v>42288.629884259266</v>
      </c>
      <c r="U435" s="6"/>
    </row>
    <row r="436" spans="1:21" ht="10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0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1"/>
        <v>41576.834513888891</v>
      </c>
      <c r="T436" s="11">
        <f t="shared" si="42"/>
        <v>41609.876180555555</v>
      </c>
      <c r="U436" s="6"/>
    </row>
    <row r="437" spans="1:21" ht="10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0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1"/>
        <v>41500.747453703705</v>
      </c>
      <c r="T437" s="11">
        <f t="shared" si="42"/>
        <v>41530.747453703705</v>
      </c>
      <c r="U437" s="6"/>
    </row>
    <row r="438" spans="1:21" ht="10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0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1"/>
        <v>41456.36241898148</v>
      </c>
      <c r="T438" s="11">
        <f t="shared" si="42"/>
        <v>41486.36241898148</v>
      </c>
      <c r="U438" s="6"/>
    </row>
    <row r="439" spans="1:21" ht="9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0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1"/>
        <v>42591.31858796296</v>
      </c>
      <c r="T439" s="11">
        <f t="shared" si="42"/>
        <v>42651.31858796296</v>
      </c>
      <c r="U439" s="6"/>
    </row>
    <row r="440" spans="1:21" ht="90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0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1"/>
        <v>42296.261087962965</v>
      </c>
      <c r="T440" s="11">
        <f t="shared" si="42"/>
        <v>42326.302754629629</v>
      </c>
      <c r="U440" s="6"/>
    </row>
    <row r="441" spans="1:21" ht="10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0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1"/>
        <v>41919.761782407404</v>
      </c>
      <c r="T441" s="11">
        <f t="shared" si="42"/>
        <v>41929.761782407404</v>
      </c>
      <c r="U441" s="6"/>
    </row>
    <row r="442" spans="1:21" ht="7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0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1"/>
        <v>42423.985567129625</v>
      </c>
      <c r="T442" s="11">
        <f t="shared" si="42"/>
        <v>42453.943900462968</v>
      </c>
      <c r="U442" s="6"/>
    </row>
    <row r="443" spans="1:21" ht="10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0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1"/>
        <v>41550.793935185182</v>
      </c>
      <c r="T443" s="11">
        <f t="shared" si="42"/>
        <v>41580.793935185182</v>
      </c>
      <c r="U443" s="6"/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0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1"/>
        <v>42024.888692129629</v>
      </c>
      <c r="T444" s="11">
        <f t="shared" si="42"/>
        <v>42054.888692129629</v>
      </c>
      <c r="U444" s="6"/>
    </row>
    <row r="445" spans="1:21" ht="90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0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1"/>
        <v>41650.015057870369</v>
      </c>
      <c r="T445" s="11">
        <f t="shared" si="42"/>
        <v>41680.015057870369</v>
      </c>
      <c r="U445" s="6"/>
    </row>
    <row r="446" spans="1:21" ht="9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0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1"/>
        <v>40894.906956018516</v>
      </c>
      <c r="T446" s="11">
        <f t="shared" si="42"/>
        <v>40954.906956018516</v>
      </c>
      <c r="U446" s="6"/>
    </row>
    <row r="447" spans="1:21" ht="10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0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1"/>
        <v>42130.335358796292</v>
      </c>
      <c r="T447" s="11">
        <f t="shared" si="42"/>
        <v>42145.335358796292</v>
      </c>
      <c r="U447" s="6"/>
    </row>
    <row r="448" spans="1:21" ht="10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0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1"/>
        <v>42037.083564814813</v>
      </c>
      <c r="T448" s="11">
        <f t="shared" si="42"/>
        <v>42067.083564814813</v>
      </c>
      <c r="U448" s="6"/>
    </row>
    <row r="449" spans="1:21" ht="12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0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1"/>
        <v>41331.555127314816</v>
      </c>
      <c r="T449" s="11">
        <f t="shared" si="42"/>
        <v>41356.513460648144</v>
      </c>
      <c r="U449" s="6"/>
    </row>
    <row r="450" spans="1:21" ht="10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0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1"/>
        <v>41753.758043981477</v>
      </c>
      <c r="T450" s="11">
        <f t="shared" si="42"/>
        <v>41773.758043981477</v>
      </c>
      <c r="U450" s="6"/>
    </row>
    <row r="451" spans="1:21" ht="10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0"/>
        <v>2.25</v>
      </c>
      <c r="P451" s="5">
        <f t="shared" ref="P451:P514" si="43">IF(L451=0, 0, E451/L451)</f>
        <v>9</v>
      </c>
      <c r="Q451" t="str">
        <f t="shared" ref="Q451:Q514" si="44">LEFT(N451, FIND("/", N451)-1)</f>
        <v>film &amp; video</v>
      </c>
      <c r="R451" t="str">
        <f t="shared" ref="R451:R514" si="45">MID(N451, LEN(Q451)+2, LEN(N451))</f>
        <v>animation</v>
      </c>
      <c r="S451" s="11">
        <f t="shared" si="41"/>
        <v>41534.568113425928</v>
      </c>
      <c r="T451" s="11">
        <f t="shared" si="42"/>
        <v>41564.568113425928</v>
      </c>
      <c r="U451" s="6"/>
    </row>
    <row r="452" spans="1:21" ht="10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6">(E452/D452)*100</f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1"/>
        <v>41654.946759259255</v>
      </c>
      <c r="T452" s="11">
        <f t="shared" si="42"/>
        <v>41684.946759259255</v>
      </c>
      <c r="U452" s="6"/>
    </row>
    <row r="453" spans="1:21" ht="10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6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ref="S453:S516" si="47">(((J453/60)/60)/24)+DATE(1970,1,1)</f>
        <v>41634.715173611112</v>
      </c>
      <c r="T453" s="11">
        <f t="shared" ref="T453:T516" si="48">(((I453/60)/60)/24)+DATE(1970,1,1)</f>
        <v>41664.715173611112</v>
      </c>
      <c r="U453" s="6"/>
    </row>
    <row r="454" spans="1:21" ht="7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6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7"/>
        <v>42107.703877314809</v>
      </c>
      <c r="T454" s="11">
        <f t="shared" si="48"/>
        <v>42137.703877314809</v>
      </c>
      <c r="U454" s="6"/>
    </row>
    <row r="455" spans="1:21" ht="10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6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42038.824988425928</v>
      </c>
      <c r="T455" s="11">
        <f t="shared" si="48"/>
        <v>42054.824988425928</v>
      </c>
      <c r="U455" s="6"/>
    </row>
    <row r="456" spans="1:21" ht="10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6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7"/>
        <v>41938.717256944445</v>
      </c>
      <c r="T456" s="11">
        <f t="shared" si="48"/>
        <v>41969.551388888889</v>
      </c>
      <c r="U456" s="6"/>
    </row>
    <row r="457" spans="1:21" ht="12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6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7"/>
        <v>40971.002569444441</v>
      </c>
      <c r="T457" s="11">
        <f t="shared" si="48"/>
        <v>41016.021527777775</v>
      </c>
      <c r="U457" s="6"/>
    </row>
    <row r="458" spans="1:21" ht="10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6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7"/>
        <v>41547.694456018515</v>
      </c>
      <c r="T458" s="11">
        <f t="shared" si="48"/>
        <v>41569.165972222225</v>
      </c>
      <c r="U458" s="6"/>
    </row>
    <row r="459" spans="1:21" ht="10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6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7"/>
        <v>41837.767500000002</v>
      </c>
      <c r="T459" s="11">
        <f t="shared" si="48"/>
        <v>41867.767500000002</v>
      </c>
      <c r="U459" s="6"/>
    </row>
    <row r="460" spans="1:21" ht="10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6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7"/>
        <v>41378.69976851852</v>
      </c>
      <c r="T460" s="11">
        <f t="shared" si="48"/>
        <v>41408.69976851852</v>
      </c>
      <c r="U460" s="6"/>
    </row>
    <row r="461" spans="1:21" ht="10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6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7"/>
        <v>40800.6403587963</v>
      </c>
      <c r="T461" s="11">
        <f t="shared" si="48"/>
        <v>40860.682025462964</v>
      </c>
      <c r="U461" s="6"/>
    </row>
    <row r="462" spans="1:21" ht="6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6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7"/>
        <v>41759.542534722219</v>
      </c>
      <c r="T462" s="11">
        <f t="shared" si="48"/>
        <v>41791.166666666664</v>
      </c>
      <c r="U462" s="6"/>
    </row>
    <row r="463" spans="1:21" ht="12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6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7"/>
        <v>41407.84684027778</v>
      </c>
      <c r="T463" s="11">
        <f t="shared" si="48"/>
        <v>41427.84684027778</v>
      </c>
      <c r="U463" s="6"/>
    </row>
    <row r="464" spans="1:21" ht="10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6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7"/>
        <v>40705.126631944448</v>
      </c>
      <c r="T464" s="11">
        <f t="shared" si="48"/>
        <v>40765.126631944448</v>
      </c>
      <c r="U464" s="6"/>
    </row>
    <row r="465" spans="1:21" ht="10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6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7"/>
        <v>40750.710104166668</v>
      </c>
      <c r="T465" s="11">
        <f t="shared" si="48"/>
        <v>40810.710104166668</v>
      </c>
      <c r="U465" s="6"/>
    </row>
    <row r="466" spans="1:21" ht="7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6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7"/>
        <v>42488.848784722228</v>
      </c>
      <c r="T466" s="11">
        <f t="shared" si="48"/>
        <v>42508.848784722228</v>
      </c>
      <c r="U466" s="6"/>
    </row>
    <row r="467" spans="1:21" ht="4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6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7"/>
        <v>41801.120069444441</v>
      </c>
      <c r="T467" s="11">
        <f t="shared" si="48"/>
        <v>41817.120069444441</v>
      </c>
      <c r="U467" s="6"/>
    </row>
    <row r="468" spans="1:21" ht="90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6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7"/>
        <v>41129.942870370374</v>
      </c>
      <c r="T468" s="11">
        <f t="shared" si="48"/>
        <v>41159.942870370374</v>
      </c>
      <c r="U468" s="6"/>
    </row>
    <row r="469" spans="1:21" ht="10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6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7"/>
        <v>41135.679791666669</v>
      </c>
      <c r="T469" s="11">
        <f t="shared" si="48"/>
        <v>41180.679791666669</v>
      </c>
      <c r="U469" s="6"/>
    </row>
    <row r="470" spans="1:21" ht="10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6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7"/>
        <v>41041.167627314811</v>
      </c>
      <c r="T470" s="11">
        <f t="shared" si="48"/>
        <v>41101.160474537035</v>
      </c>
      <c r="U470" s="6"/>
    </row>
    <row r="471" spans="1:21" ht="6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6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7"/>
        <v>41827.989861111113</v>
      </c>
      <c r="T471" s="11">
        <f t="shared" si="48"/>
        <v>41887.989861111113</v>
      </c>
      <c r="U471" s="6"/>
    </row>
    <row r="472" spans="1:21" ht="10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6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7"/>
        <v>41605.167696759258</v>
      </c>
      <c r="T472" s="11">
        <f t="shared" si="48"/>
        <v>41655.166666666664</v>
      </c>
      <c r="U472" s="6"/>
    </row>
    <row r="473" spans="1:21" ht="10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6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7"/>
        <v>41703.721979166665</v>
      </c>
      <c r="T473" s="11">
        <f t="shared" si="48"/>
        <v>41748.680312500001</v>
      </c>
      <c r="U473" s="6"/>
    </row>
    <row r="474" spans="1:21" ht="10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6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7"/>
        <v>41844.922662037039</v>
      </c>
      <c r="T474" s="11">
        <f t="shared" si="48"/>
        <v>41874.922662037039</v>
      </c>
      <c r="U474" s="6"/>
    </row>
    <row r="475" spans="1:21" ht="90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6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7"/>
        <v>41869.698136574072</v>
      </c>
      <c r="T475" s="11">
        <f t="shared" si="48"/>
        <v>41899.698136574072</v>
      </c>
      <c r="U475" s="6"/>
    </row>
    <row r="476" spans="1:21" ht="10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6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7"/>
        <v>42753.329039351855</v>
      </c>
      <c r="T476" s="11">
        <f t="shared" si="48"/>
        <v>42783.329039351855</v>
      </c>
      <c r="U476" s="6"/>
    </row>
    <row r="477" spans="1:21" ht="10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6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7"/>
        <v>42100.086145833338</v>
      </c>
      <c r="T477" s="11">
        <f t="shared" si="48"/>
        <v>42130.086145833338</v>
      </c>
      <c r="U477" s="6"/>
    </row>
    <row r="478" spans="1:21" ht="4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6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7"/>
        <v>41757.975011574075</v>
      </c>
      <c r="T478" s="11">
        <f t="shared" si="48"/>
        <v>41793.165972222225</v>
      </c>
      <c r="U478" s="6"/>
    </row>
    <row r="479" spans="1:21" ht="10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6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7"/>
        <v>40987.83488425926</v>
      </c>
      <c r="T479" s="11">
        <f t="shared" si="48"/>
        <v>41047.83488425926</v>
      </c>
      <c r="U479" s="6"/>
    </row>
    <row r="480" spans="1:21" ht="90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6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7"/>
        <v>42065.910983796297</v>
      </c>
      <c r="T480" s="11">
        <f t="shared" si="48"/>
        <v>42095.869317129633</v>
      </c>
      <c r="U480" s="6"/>
    </row>
    <row r="481" spans="1:21" ht="10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6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7"/>
        <v>41904.407812500001</v>
      </c>
      <c r="T481" s="11">
        <f t="shared" si="48"/>
        <v>41964.449479166666</v>
      </c>
      <c r="U481" s="6"/>
    </row>
    <row r="482" spans="1:21" ht="9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6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7"/>
        <v>41465.500173611108</v>
      </c>
      <c r="T482" s="11">
        <f t="shared" si="48"/>
        <v>41495.500173611108</v>
      </c>
      <c r="U482" s="6"/>
    </row>
    <row r="483" spans="1:21" ht="10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6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7"/>
        <v>41162.672326388885</v>
      </c>
      <c r="T483" s="11">
        <f t="shared" si="48"/>
        <v>41192.672326388885</v>
      </c>
      <c r="U483" s="6"/>
    </row>
    <row r="484" spans="1:21" ht="9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6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7"/>
        <v>42447.896875000006</v>
      </c>
      <c r="T484" s="11">
        <f t="shared" si="48"/>
        <v>42474.606944444444</v>
      </c>
      <c r="U484" s="6"/>
    </row>
    <row r="485" spans="1:21" ht="10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6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7"/>
        <v>41243.197592592594</v>
      </c>
      <c r="T485" s="11">
        <f t="shared" si="48"/>
        <v>41303.197592592594</v>
      </c>
      <c r="U485" s="6"/>
    </row>
    <row r="486" spans="1:21" ht="12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6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7"/>
        <v>42272.93949074074</v>
      </c>
      <c r="T486" s="11">
        <f t="shared" si="48"/>
        <v>42313.981157407412</v>
      </c>
      <c r="U486" s="6"/>
    </row>
    <row r="487" spans="1:21" ht="7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6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7"/>
        <v>41381.50577546296</v>
      </c>
      <c r="T487" s="11">
        <f t="shared" si="48"/>
        <v>41411.50577546296</v>
      </c>
      <c r="U487" s="6"/>
    </row>
    <row r="488" spans="1:21" ht="9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6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7"/>
        <v>41761.94258101852</v>
      </c>
      <c r="T488" s="11">
        <f t="shared" si="48"/>
        <v>41791.94258101852</v>
      </c>
      <c r="U488" s="6"/>
    </row>
    <row r="489" spans="1:21" ht="9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6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7"/>
        <v>42669.594837962963</v>
      </c>
      <c r="T489" s="11">
        <f t="shared" si="48"/>
        <v>42729.636504629627</v>
      </c>
      <c r="U489" s="6"/>
    </row>
    <row r="490" spans="1:21" ht="7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6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7"/>
        <v>42714.054398148146</v>
      </c>
      <c r="T490" s="11">
        <f t="shared" si="48"/>
        <v>42744.054398148146</v>
      </c>
      <c r="U490" s="6"/>
    </row>
    <row r="491" spans="1:21" ht="90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6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7"/>
        <v>40882.481666666667</v>
      </c>
      <c r="T491" s="11">
        <f t="shared" si="48"/>
        <v>40913.481249999997</v>
      </c>
      <c r="U491" s="6"/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6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7"/>
        <v>41113.968576388892</v>
      </c>
      <c r="T492" s="11">
        <f t="shared" si="48"/>
        <v>41143.968576388892</v>
      </c>
      <c r="U492" s="6"/>
    </row>
    <row r="493" spans="1:21" ht="90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6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7"/>
        <v>42366.982627314821</v>
      </c>
      <c r="T493" s="11">
        <f t="shared" si="48"/>
        <v>42396.982627314821</v>
      </c>
      <c r="U493" s="6"/>
    </row>
    <row r="494" spans="1:21" ht="10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6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7"/>
        <v>42596.03506944445</v>
      </c>
      <c r="T494" s="11">
        <f t="shared" si="48"/>
        <v>42656.03506944445</v>
      </c>
      <c r="U494" s="6"/>
    </row>
    <row r="495" spans="1:21" ht="90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6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7"/>
        <v>42114.726134259254</v>
      </c>
      <c r="T495" s="11">
        <f t="shared" si="48"/>
        <v>42144.726134259254</v>
      </c>
      <c r="U495" s="6"/>
    </row>
    <row r="496" spans="1:21" ht="10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6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7"/>
        <v>41799.830613425926</v>
      </c>
      <c r="T496" s="11">
        <f t="shared" si="48"/>
        <v>41823.125</v>
      </c>
      <c r="U496" s="6"/>
    </row>
    <row r="497" spans="1:21" ht="90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6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7"/>
        <v>42171.827604166669</v>
      </c>
      <c r="T497" s="11">
        <f t="shared" si="48"/>
        <v>42201.827604166669</v>
      </c>
      <c r="U497" s="6"/>
    </row>
    <row r="498" spans="1:21" ht="7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6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7"/>
        <v>41620.93141203704</v>
      </c>
      <c r="T498" s="11">
        <f t="shared" si="48"/>
        <v>41680.93141203704</v>
      </c>
      <c r="U498" s="6"/>
    </row>
    <row r="499" spans="1:21" ht="3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6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7"/>
        <v>41945.037789351853</v>
      </c>
      <c r="T499" s="11">
        <f t="shared" si="48"/>
        <v>41998.208333333328</v>
      </c>
      <c r="U499" s="6"/>
    </row>
    <row r="500" spans="1:21" ht="10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6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40858.762141203704</v>
      </c>
      <c r="T500" s="11">
        <f t="shared" si="48"/>
        <v>40900.762141203704</v>
      </c>
      <c r="U500" s="6"/>
    </row>
    <row r="501" spans="1:21" ht="12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6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7"/>
        <v>40043.895462962959</v>
      </c>
      <c r="T501" s="11">
        <f t="shared" si="48"/>
        <v>40098.874305555553</v>
      </c>
      <c r="U501" s="6"/>
    </row>
    <row r="502" spans="1:21" ht="12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6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7"/>
        <v>40247.886006944449</v>
      </c>
      <c r="T502" s="11">
        <f t="shared" si="48"/>
        <v>40306.927777777775</v>
      </c>
      <c r="U502" s="6"/>
    </row>
    <row r="503" spans="1:21" ht="10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6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7"/>
        <v>40703.234386574077</v>
      </c>
      <c r="T503" s="11">
        <f t="shared" si="48"/>
        <v>40733.234386574077</v>
      </c>
      <c r="U503" s="6"/>
    </row>
    <row r="504" spans="1:21" ht="10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6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7"/>
        <v>40956.553530092591</v>
      </c>
      <c r="T504" s="11">
        <f t="shared" si="48"/>
        <v>40986.511863425927</v>
      </c>
      <c r="U504" s="6"/>
    </row>
    <row r="505" spans="1:21" ht="10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6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7"/>
        <v>41991.526655092588</v>
      </c>
      <c r="T505" s="11">
        <f t="shared" si="48"/>
        <v>42021.526655092588</v>
      </c>
      <c r="U505" s="6"/>
    </row>
    <row r="506" spans="1:21" ht="12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6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7"/>
        <v>40949.98364583333</v>
      </c>
      <c r="T506" s="11">
        <f t="shared" si="48"/>
        <v>41009.941979166666</v>
      </c>
      <c r="U506" s="6"/>
    </row>
    <row r="507" spans="1:21" ht="90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6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7"/>
        <v>42318.098217592589</v>
      </c>
      <c r="T507" s="11">
        <f t="shared" si="48"/>
        <v>42363.098217592589</v>
      </c>
      <c r="U507" s="6"/>
    </row>
    <row r="508" spans="1:21" ht="90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6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7"/>
        <v>41466.552314814813</v>
      </c>
      <c r="T508" s="11">
        <f t="shared" si="48"/>
        <v>41496.552314814813</v>
      </c>
      <c r="U508" s="6"/>
    </row>
    <row r="509" spans="1:21" ht="10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6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7"/>
        <v>41156.958993055552</v>
      </c>
      <c r="T509" s="11">
        <f t="shared" si="48"/>
        <v>41201.958993055552</v>
      </c>
      <c r="U509" s="6"/>
    </row>
    <row r="510" spans="1:21" ht="10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6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7"/>
        <v>40995.024317129632</v>
      </c>
      <c r="T510" s="11">
        <f t="shared" si="48"/>
        <v>41054.593055555553</v>
      </c>
      <c r="U510" s="6"/>
    </row>
    <row r="511" spans="1:21" ht="7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6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7"/>
        <v>42153.631597222222</v>
      </c>
      <c r="T511" s="11">
        <f t="shared" si="48"/>
        <v>42183.631597222222</v>
      </c>
      <c r="U511" s="6"/>
    </row>
    <row r="512" spans="1:21" ht="10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6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7"/>
        <v>42400.176377314812</v>
      </c>
      <c r="T512" s="11">
        <f t="shared" si="48"/>
        <v>42430.176377314812</v>
      </c>
      <c r="U512" s="6"/>
    </row>
    <row r="513" spans="1:21" ht="10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6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7"/>
        <v>41340.303032407406</v>
      </c>
      <c r="T513" s="11">
        <f t="shared" si="48"/>
        <v>41370.261365740742</v>
      </c>
      <c r="U513" s="6"/>
    </row>
    <row r="514" spans="1:21" ht="12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6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7"/>
        <v>42649.742210648154</v>
      </c>
      <c r="T514" s="11">
        <f t="shared" si="48"/>
        <v>42694.783877314811</v>
      </c>
      <c r="U514" s="6"/>
    </row>
    <row r="515" spans="1:21" ht="7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6"/>
        <v>13.923999999999999</v>
      </c>
      <c r="P515" s="5">
        <f t="shared" ref="P515:P578" si="49">IF(L515=0, 0, E515/L515)</f>
        <v>102.38235294117646</v>
      </c>
      <c r="Q515" t="str">
        <f t="shared" ref="Q515:Q578" si="50">LEFT(N515, FIND("/", N515)-1)</f>
        <v>film &amp; video</v>
      </c>
      <c r="R515" t="str">
        <f t="shared" ref="R515:R578" si="51">MID(N515, LEN(Q515)+2, LEN(N515))</f>
        <v>animation</v>
      </c>
      <c r="S515" s="11">
        <f t="shared" si="47"/>
        <v>42552.653993055559</v>
      </c>
      <c r="T515" s="11">
        <f t="shared" si="48"/>
        <v>42597.291666666672</v>
      </c>
      <c r="U515" s="6"/>
    </row>
    <row r="516" spans="1:21" ht="90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2">(E516/D516)*100</f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47"/>
        <v>41830.613969907405</v>
      </c>
      <c r="T516" s="11">
        <f t="shared" si="48"/>
        <v>41860.613969907405</v>
      </c>
      <c r="U516" s="6"/>
    </row>
    <row r="517" spans="1:21" ht="9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2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ref="S517:S580" si="53">(((J517/60)/60)/24)+DATE(1970,1,1)</f>
        <v>42327.490752314814</v>
      </c>
      <c r="T517" s="11">
        <f t="shared" ref="T517:T580" si="54">(((I517/60)/60)/24)+DATE(1970,1,1)</f>
        <v>42367.490752314814</v>
      </c>
      <c r="U517" s="6"/>
    </row>
    <row r="518" spans="1:21" ht="6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2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3"/>
        <v>42091.778703703705</v>
      </c>
      <c r="T518" s="11">
        <f t="shared" si="54"/>
        <v>42151.778703703705</v>
      </c>
      <c r="U518" s="6"/>
    </row>
    <row r="519" spans="1:21" ht="10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2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3"/>
        <v>42738.615289351852</v>
      </c>
      <c r="T519" s="11">
        <f t="shared" si="54"/>
        <v>42768.615289351852</v>
      </c>
      <c r="U519" s="6"/>
    </row>
    <row r="520" spans="1:21" ht="10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2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3"/>
        <v>42223.616018518514</v>
      </c>
      <c r="T520" s="11">
        <f t="shared" si="54"/>
        <v>42253.615277777775</v>
      </c>
      <c r="U520" s="6"/>
    </row>
    <row r="521" spans="1:21" ht="10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2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3"/>
        <v>41218.391446759262</v>
      </c>
      <c r="T521" s="11">
        <f t="shared" si="54"/>
        <v>41248.391446759262</v>
      </c>
      <c r="U521" s="6"/>
    </row>
    <row r="522" spans="1:21" ht="10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2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3"/>
        <v>42318.702094907407</v>
      </c>
      <c r="T522" s="11">
        <f t="shared" si="54"/>
        <v>42348.702094907407</v>
      </c>
      <c r="U522" s="6"/>
    </row>
    <row r="523" spans="1:21" ht="10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2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3"/>
        <v>42646.092812499999</v>
      </c>
      <c r="T523" s="11">
        <f t="shared" si="54"/>
        <v>42675.207638888889</v>
      </c>
      <c r="U523" s="6"/>
    </row>
    <row r="524" spans="1:21" ht="9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2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3"/>
        <v>42430.040798611109</v>
      </c>
      <c r="T524" s="11">
        <f t="shared" si="54"/>
        <v>42449.999131944445</v>
      </c>
      <c r="U524" s="6"/>
    </row>
    <row r="525" spans="1:21" ht="10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2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3"/>
        <v>42238.13282407407</v>
      </c>
      <c r="T525" s="11">
        <f t="shared" si="54"/>
        <v>42268.13282407407</v>
      </c>
      <c r="U525" s="6"/>
    </row>
    <row r="526" spans="1:21" ht="10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2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3"/>
        <v>42492.717233796298</v>
      </c>
      <c r="T526" s="11">
        <f t="shared" si="54"/>
        <v>42522.717233796298</v>
      </c>
      <c r="U526" s="6"/>
    </row>
    <row r="527" spans="1:21" ht="10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2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3"/>
        <v>41850.400937500002</v>
      </c>
      <c r="T527" s="11">
        <f t="shared" si="54"/>
        <v>41895.400937500002</v>
      </c>
      <c r="U527" s="6"/>
    </row>
    <row r="528" spans="1:21" ht="10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2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3"/>
        <v>42192.591944444444</v>
      </c>
      <c r="T528" s="11">
        <f t="shared" si="54"/>
        <v>42223.708333333328</v>
      </c>
      <c r="U528" s="6"/>
    </row>
    <row r="529" spans="1:21" ht="10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2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3"/>
        <v>42753.205625000002</v>
      </c>
      <c r="T529" s="11">
        <f t="shared" si="54"/>
        <v>42783.670138888891</v>
      </c>
      <c r="U529" s="6"/>
    </row>
    <row r="530" spans="1:21" ht="4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2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3"/>
        <v>42155.920219907406</v>
      </c>
      <c r="T530" s="11">
        <f t="shared" si="54"/>
        <v>42176.888888888891</v>
      </c>
      <c r="U530" s="6"/>
    </row>
    <row r="531" spans="1:21" ht="12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2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3"/>
        <v>42725.031180555554</v>
      </c>
      <c r="T531" s="11">
        <f t="shared" si="54"/>
        <v>42746.208333333328</v>
      </c>
      <c r="U531" s="6"/>
    </row>
    <row r="532" spans="1:21" ht="10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2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3"/>
        <v>42157.591064814813</v>
      </c>
      <c r="T532" s="11">
        <f t="shared" si="54"/>
        <v>42179.083333333328</v>
      </c>
      <c r="U532" s="6"/>
    </row>
    <row r="533" spans="1:21" ht="10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2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3"/>
        <v>42676.065150462964</v>
      </c>
      <c r="T533" s="11">
        <f t="shared" si="54"/>
        <v>42721.290972222225</v>
      </c>
      <c r="U533" s="6"/>
    </row>
    <row r="534" spans="1:21" ht="9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2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3"/>
        <v>42473.007037037038</v>
      </c>
      <c r="T534" s="11">
        <f t="shared" si="54"/>
        <v>42503.007037037038</v>
      </c>
      <c r="U534" s="6"/>
    </row>
    <row r="535" spans="1:21" ht="10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2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3"/>
        <v>42482.43478009259</v>
      </c>
      <c r="T535" s="11">
        <f t="shared" si="54"/>
        <v>42506.43478009259</v>
      </c>
      <c r="U535" s="6"/>
    </row>
    <row r="536" spans="1:21" ht="10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2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3"/>
        <v>42270.810995370368</v>
      </c>
      <c r="T536" s="11">
        <f t="shared" si="54"/>
        <v>42309.958333333328</v>
      </c>
      <c r="U536" s="6"/>
    </row>
    <row r="537" spans="1:21" ht="7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2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3"/>
        <v>42711.545196759253</v>
      </c>
      <c r="T537" s="11">
        <f t="shared" si="54"/>
        <v>42741.545196759253</v>
      </c>
      <c r="U537" s="6"/>
    </row>
    <row r="538" spans="1:21" ht="12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2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3"/>
        <v>42179.344988425932</v>
      </c>
      <c r="T538" s="11">
        <f t="shared" si="54"/>
        <v>42219.75</v>
      </c>
      <c r="U538" s="6"/>
    </row>
    <row r="539" spans="1:21" ht="10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2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3"/>
        <v>42282.768414351856</v>
      </c>
      <c r="T539" s="11">
        <f t="shared" si="54"/>
        <v>42312.810081018513</v>
      </c>
      <c r="U539" s="6"/>
    </row>
    <row r="540" spans="1:21" ht="10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2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3"/>
        <v>42473.794710648144</v>
      </c>
      <c r="T540" s="11">
        <f t="shared" si="54"/>
        <v>42503.794710648144</v>
      </c>
      <c r="U540" s="6"/>
    </row>
    <row r="541" spans="1:21" ht="90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2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3"/>
        <v>42535.049849537041</v>
      </c>
      <c r="T541" s="11">
        <f t="shared" si="54"/>
        <v>42556.049849537041</v>
      </c>
      <c r="U541" s="6"/>
    </row>
    <row r="542" spans="1:21" ht="10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2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3"/>
        <v>42009.817199074074</v>
      </c>
      <c r="T542" s="11">
        <f t="shared" si="54"/>
        <v>42039.817199074074</v>
      </c>
      <c r="U542" s="6"/>
    </row>
    <row r="543" spans="1:21" ht="90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2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3"/>
        <v>42276.046689814815</v>
      </c>
      <c r="T543" s="11">
        <f t="shared" si="54"/>
        <v>42306.046689814815</v>
      </c>
      <c r="U543" s="6"/>
    </row>
    <row r="544" spans="1:21" ht="90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2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3"/>
        <v>42433.737453703703</v>
      </c>
      <c r="T544" s="11">
        <f t="shared" si="54"/>
        <v>42493.695787037039</v>
      </c>
      <c r="U544" s="6"/>
    </row>
    <row r="545" spans="1:21" ht="10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2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3"/>
        <v>41914.092152777775</v>
      </c>
      <c r="T545" s="11">
        <f t="shared" si="54"/>
        <v>41944.092152777775</v>
      </c>
      <c r="U545" s="6"/>
    </row>
    <row r="546" spans="1:21" ht="10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2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3"/>
        <v>42525.656944444447</v>
      </c>
      <c r="T546" s="11">
        <f t="shared" si="54"/>
        <v>42555.656944444447</v>
      </c>
      <c r="U546" s="6"/>
    </row>
    <row r="547" spans="1:21" ht="10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2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3"/>
        <v>42283.592465277776</v>
      </c>
      <c r="T547" s="11">
        <f t="shared" si="54"/>
        <v>42323.634131944447</v>
      </c>
      <c r="U547" s="6"/>
    </row>
    <row r="548" spans="1:21" ht="10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2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3"/>
        <v>42249.667997685188</v>
      </c>
      <c r="T548" s="11">
        <f t="shared" si="54"/>
        <v>42294.667997685188</v>
      </c>
      <c r="U548" s="6"/>
    </row>
    <row r="549" spans="1:21" ht="10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2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3"/>
        <v>42380.696342592593</v>
      </c>
      <c r="T549" s="11">
        <f t="shared" si="54"/>
        <v>42410.696342592593</v>
      </c>
      <c r="U549" s="6"/>
    </row>
    <row r="550" spans="1:21" ht="10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2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3"/>
        <v>42276.903333333335</v>
      </c>
      <c r="T550" s="11">
        <f t="shared" si="54"/>
        <v>42306.903333333335</v>
      </c>
      <c r="U550" s="6"/>
    </row>
    <row r="551" spans="1:21" ht="10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2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3"/>
        <v>42163.636828703704</v>
      </c>
      <c r="T551" s="11">
        <f t="shared" si="54"/>
        <v>42193.636828703704</v>
      </c>
      <c r="U551" s="6"/>
    </row>
    <row r="552" spans="1:21" ht="10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2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3"/>
        <v>42753.678761574076</v>
      </c>
      <c r="T552" s="11">
        <f t="shared" si="54"/>
        <v>42766.208333333328</v>
      </c>
      <c r="U552" s="6"/>
    </row>
    <row r="553" spans="1:21" ht="10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2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3"/>
        <v>42173.275740740741</v>
      </c>
      <c r="T553" s="11">
        <f t="shared" si="54"/>
        <v>42217.745138888888</v>
      </c>
      <c r="U553" s="6"/>
    </row>
    <row r="554" spans="1:21" ht="90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2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3"/>
        <v>42318.616851851853</v>
      </c>
      <c r="T554" s="11">
        <f t="shared" si="54"/>
        <v>42378.616851851853</v>
      </c>
      <c r="U554" s="6"/>
    </row>
    <row r="555" spans="1:21" ht="90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2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3"/>
        <v>41927.71980324074</v>
      </c>
      <c r="T555" s="11">
        <f t="shared" si="54"/>
        <v>41957.761469907404</v>
      </c>
      <c r="U555" s="6"/>
    </row>
    <row r="556" spans="1:21" ht="10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2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3"/>
        <v>41901.684861111113</v>
      </c>
      <c r="T556" s="11">
        <f t="shared" si="54"/>
        <v>41931.684861111113</v>
      </c>
      <c r="U556" s="6"/>
    </row>
    <row r="557" spans="1:21" ht="10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2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3"/>
        <v>42503.353506944448</v>
      </c>
      <c r="T557" s="11">
        <f t="shared" si="54"/>
        <v>42533.353506944448</v>
      </c>
      <c r="U557" s="6"/>
    </row>
    <row r="558" spans="1:21" ht="6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2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3"/>
        <v>42345.860150462962</v>
      </c>
      <c r="T558" s="11">
        <f t="shared" si="54"/>
        <v>42375.860150462962</v>
      </c>
      <c r="U558" s="6"/>
    </row>
    <row r="559" spans="1:21" ht="10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2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3"/>
        <v>42676.942164351851</v>
      </c>
      <c r="T559" s="11">
        <f t="shared" si="54"/>
        <v>42706.983831018515</v>
      </c>
      <c r="U559" s="6"/>
    </row>
    <row r="560" spans="1:21" ht="9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2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3"/>
        <v>42057.883159722223</v>
      </c>
      <c r="T560" s="11">
        <f t="shared" si="54"/>
        <v>42087.841493055559</v>
      </c>
      <c r="U560" s="6"/>
    </row>
    <row r="561" spans="1:21" ht="12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2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3"/>
        <v>42321.283101851848</v>
      </c>
      <c r="T561" s="11">
        <f t="shared" si="54"/>
        <v>42351.283101851848</v>
      </c>
      <c r="U561" s="6"/>
    </row>
    <row r="562" spans="1:21" ht="10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2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3"/>
        <v>41960.771354166667</v>
      </c>
      <c r="T562" s="11">
        <f t="shared" si="54"/>
        <v>41990.771354166667</v>
      </c>
      <c r="U562" s="6"/>
    </row>
    <row r="563" spans="1:21" ht="10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2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3"/>
        <v>42268.658715277779</v>
      </c>
      <c r="T563" s="11">
        <f t="shared" si="54"/>
        <v>42303.658715277779</v>
      </c>
      <c r="U563" s="6"/>
    </row>
    <row r="564" spans="1:21" ht="12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2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3"/>
        <v>42692.389062500006</v>
      </c>
      <c r="T564" s="11">
        <f t="shared" si="54"/>
        <v>42722.389062500006</v>
      </c>
      <c r="U564" s="6"/>
    </row>
    <row r="565" spans="1:21" ht="10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2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3"/>
        <v>42022.069988425923</v>
      </c>
      <c r="T565" s="11">
        <f t="shared" si="54"/>
        <v>42052.069988425923</v>
      </c>
      <c r="U565" s="6"/>
    </row>
    <row r="566" spans="1:21" ht="12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2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3"/>
        <v>42411.942997685182</v>
      </c>
      <c r="T566" s="11">
        <f t="shared" si="54"/>
        <v>42441.942997685182</v>
      </c>
      <c r="U566" s="6"/>
    </row>
    <row r="567" spans="1:21" ht="10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2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3"/>
        <v>42165.785289351858</v>
      </c>
      <c r="T567" s="11">
        <f t="shared" si="54"/>
        <v>42195.785289351858</v>
      </c>
      <c r="U567" s="6"/>
    </row>
    <row r="568" spans="1:21" ht="10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2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3"/>
        <v>42535.68440972222</v>
      </c>
      <c r="T568" s="11">
        <f t="shared" si="54"/>
        <v>42565.68440972222</v>
      </c>
      <c r="U568" s="6"/>
    </row>
    <row r="569" spans="1:21" ht="10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2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3"/>
        <v>41975.842523148152</v>
      </c>
      <c r="T569" s="11">
        <f t="shared" si="54"/>
        <v>42005.842523148152</v>
      </c>
      <c r="U569" s="6"/>
    </row>
    <row r="570" spans="1:21" ht="12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2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3"/>
        <v>42348.9215625</v>
      </c>
      <c r="T570" s="11">
        <f t="shared" si="54"/>
        <v>42385.458333333328</v>
      </c>
      <c r="U570" s="6"/>
    </row>
    <row r="571" spans="1:21" ht="10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2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3"/>
        <v>42340.847361111111</v>
      </c>
      <c r="T571" s="11">
        <f t="shared" si="54"/>
        <v>42370.847361111111</v>
      </c>
      <c r="U571" s="6"/>
    </row>
    <row r="572" spans="1:21" ht="75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2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3"/>
        <v>42388.798252314817</v>
      </c>
      <c r="T572" s="11">
        <f t="shared" si="54"/>
        <v>42418.798252314817</v>
      </c>
      <c r="U572" s="6"/>
    </row>
    <row r="573" spans="1:21" ht="10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2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3"/>
        <v>42192.816238425927</v>
      </c>
      <c r="T573" s="11">
        <f t="shared" si="54"/>
        <v>42212.165972222225</v>
      </c>
      <c r="U573" s="6"/>
    </row>
    <row r="574" spans="1:21" ht="10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2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3"/>
        <v>42282.71629629629</v>
      </c>
      <c r="T574" s="11">
        <f t="shared" si="54"/>
        <v>42312.757962962962</v>
      </c>
      <c r="U574" s="6"/>
    </row>
    <row r="575" spans="1:21" ht="12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2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3"/>
        <v>41963.050127314811</v>
      </c>
      <c r="T575" s="11">
        <f t="shared" si="54"/>
        <v>42022.05</v>
      </c>
      <c r="U575" s="6"/>
    </row>
    <row r="576" spans="1:21" ht="12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2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3"/>
        <v>42632.443368055552</v>
      </c>
      <c r="T576" s="11">
        <f t="shared" si="54"/>
        <v>42662.443368055552</v>
      </c>
      <c r="U576" s="6"/>
    </row>
    <row r="577" spans="1:21" ht="12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2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3"/>
        <v>42138.692627314813</v>
      </c>
      <c r="T577" s="11">
        <f t="shared" si="54"/>
        <v>42168.692627314813</v>
      </c>
      <c r="U577" s="6"/>
    </row>
    <row r="578" spans="1:21" ht="10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2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3"/>
        <v>42031.471666666665</v>
      </c>
      <c r="T578" s="11">
        <f t="shared" si="54"/>
        <v>42091.43</v>
      </c>
      <c r="U578" s="6"/>
    </row>
    <row r="579" spans="1:21" ht="12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2"/>
        <v>0.2</v>
      </c>
      <c r="P579" s="5">
        <f t="shared" ref="P579:P642" si="55">IF(L579=0, 0, E579/L579)</f>
        <v>10</v>
      </c>
      <c r="Q579" t="str">
        <f t="shared" ref="Q579:Q642" si="56">LEFT(N579, FIND("/", N579)-1)</f>
        <v>technology</v>
      </c>
      <c r="R579" t="str">
        <f t="shared" ref="R579:R642" si="57">MID(N579, LEN(Q579)+2, LEN(N579))</f>
        <v>web</v>
      </c>
      <c r="S579" s="11">
        <f t="shared" si="53"/>
        <v>42450.589143518519</v>
      </c>
      <c r="T579" s="11">
        <f t="shared" si="54"/>
        <v>42510.589143518519</v>
      </c>
      <c r="U579" s="6"/>
    </row>
    <row r="580" spans="1:21" ht="4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58">(E580/D580)*100</f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3"/>
        <v>42230.578622685185</v>
      </c>
      <c r="T580" s="11">
        <f t="shared" si="54"/>
        <v>42254.578622685185</v>
      </c>
      <c r="U580" s="6"/>
    </row>
    <row r="581" spans="1:21" ht="7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8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ref="S581:S644" si="59">(((J581/60)/60)/24)+DATE(1970,1,1)</f>
        <v>41968.852118055554</v>
      </c>
      <c r="T581" s="11">
        <f t="shared" ref="T581:T644" si="60">(((I581/60)/60)/24)+DATE(1970,1,1)</f>
        <v>41998.852118055554</v>
      </c>
      <c r="U581" s="6"/>
    </row>
    <row r="582" spans="1:21" ht="10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8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9"/>
        <v>42605.908182870371</v>
      </c>
      <c r="T582" s="11">
        <f t="shared" si="60"/>
        <v>42635.908182870371</v>
      </c>
      <c r="U582" s="6"/>
    </row>
    <row r="583" spans="1:21" ht="10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8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9"/>
        <v>42188.012777777782</v>
      </c>
      <c r="T583" s="11">
        <f t="shared" si="60"/>
        <v>42218.012777777782</v>
      </c>
      <c r="U583" s="6"/>
    </row>
    <row r="584" spans="1:21" ht="10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8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9"/>
        <v>42055.739803240736</v>
      </c>
      <c r="T584" s="11">
        <f t="shared" si="60"/>
        <v>42078.75</v>
      </c>
      <c r="U584" s="6"/>
    </row>
    <row r="585" spans="1:21" ht="7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8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9"/>
        <v>42052.93850694444</v>
      </c>
      <c r="T585" s="11">
        <f t="shared" si="60"/>
        <v>42082.896840277783</v>
      </c>
      <c r="U585" s="6"/>
    </row>
    <row r="586" spans="1:21" ht="7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8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9"/>
        <v>42049.716620370367</v>
      </c>
      <c r="T586" s="11">
        <f t="shared" si="60"/>
        <v>42079.674953703703</v>
      </c>
      <c r="U586" s="6"/>
    </row>
    <row r="587" spans="1:21" ht="7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8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9"/>
        <v>42283.3909375</v>
      </c>
      <c r="T587" s="11">
        <f t="shared" si="60"/>
        <v>42339</v>
      </c>
      <c r="U587" s="6"/>
    </row>
    <row r="588" spans="1:21" ht="9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8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9"/>
        <v>42020.854247685187</v>
      </c>
      <c r="T588" s="11">
        <f t="shared" si="60"/>
        <v>42050.854247685187</v>
      </c>
      <c r="U588" s="6"/>
    </row>
    <row r="589" spans="1:21" ht="120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8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9"/>
        <v>42080.757326388892</v>
      </c>
      <c r="T589" s="11">
        <f t="shared" si="60"/>
        <v>42110.757326388892</v>
      </c>
      <c r="U589" s="6"/>
    </row>
    <row r="590" spans="1:21" ht="10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8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9"/>
        <v>42631.769513888896</v>
      </c>
      <c r="T590" s="11">
        <f t="shared" si="60"/>
        <v>42691.811180555553</v>
      </c>
      <c r="U590" s="6"/>
    </row>
    <row r="591" spans="1:21" ht="3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8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9"/>
        <v>42178.614571759259</v>
      </c>
      <c r="T591" s="11">
        <f t="shared" si="60"/>
        <v>42193.614571759259</v>
      </c>
      <c r="U591" s="6"/>
    </row>
    <row r="592" spans="1:21" ht="12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8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9"/>
        <v>42377.554756944446</v>
      </c>
      <c r="T592" s="11">
        <f t="shared" si="60"/>
        <v>42408.542361111111</v>
      </c>
      <c r="U592" s="6"/>
    </row>
    <row r="593" spans="1:21" ht="10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8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9"/>
        <v>42177.543171296296</v>
      </c>
      <c r="T593" s="11">
        <f t="shared" si="60"/>
        <v>42207.543171296296</v>
      </c>
      <c r="U593" s="6"/>
    </row>
    <row r="594" spans="1:21" ht="10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8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9"/>
        <v>41946.232175925928</v>
      </c>
      <c r="T594" s="11">
        <f t="shared" si="60"/>
        <v>41976.232175925921</v>
      </c>
      <c r="U594" s="6"/>
    </row>
    <row r="595" spans="1:21" ht="10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8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9"/>
        <v>42070.677604166667</v>
      </c>
      <c r="T595" s="11">
        <f t="shared" si="60"/>
        <v>42100.635937500003</v>
      </c>
      <c r="U595" s="6"/>
    </row>
    <row r="596" spans="1:21" ht="45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8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9"/>
        <v>42446.780162037037</v>
      </c>
      <c r="T596" s="11">
        <f t="shared" si="60"/>
        <v>42476.780162037037</v>
      </c>
      <c r="U596" s="6"/>
    </row>
    <row r="597" spans="1:21" ht="10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8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9"/>
        <v>42083.069884259254</v>
      </c>
      <c r="T597" s="11">
        <f t="shared" si="60"/>
        <v>42128.069884259254</v>
      </c>
      <c r="U597" s="6"/>
    </row>
    <row r="598" spans="1:21" ht="7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8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9"/>
        <v>42646.896898148145</v>
      </c>
      <c r="T598" s="11">
        <f t="shared" si="60"/>
        <v>42676.896898148145</v>
      </c>
      <c r="U598" s="6"/>
    </row>
    <row r="599" spans="1:21" ht="10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8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9"/>
        <v>42545.705266203702</v>
      </c>
      <c r="T599" s="11">
        <f t="shared" si="60"/>
        <v>42582.666666666672</v>
      </c>
      <c r="U599" s="6"/>
    </row>
    <row r="600" spans="1:21" ht="75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8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9"/>
        <v>41948.00209490741</v>
      </c>
      <c r="T600" s="11">
        <f t="shared" si="60"/>
        <v>41978.00209490741</v>
      </c>
      <c r="U600" s="6"/>
    </row>
    <row r="601" spans="1:21" ht="12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8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9"/>
        <v>42047.812523148154</v>
      </c>
      <c r="T601" s="11">
        <f t="shared" si="60"/>
        <v>42071.636111111111</v>
      </c>
      <c r="U601" s="6"/>
    </row>
    <row r="602" spans="1:21" ht="6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8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9"/>
        <v>42073.798171296294</v>
      </c>
      <c r="T602" s="11">
        <f t="shared" si="60"/>
        <v>42133.798171296294</v>
      </c>
      <c r="U602" s="6"/>
    </row>
    <row r="603" spans="1:21" ht="10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8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9"/>
        <v>41969.858090277776</v>
      </c>
      <c r="T603" s="11">
        <f t="shared" si="60"/>
        <v>41999.858090277776</v>
      </c>
      <c r="U603" s="6"/>
    </row>
    <row r="604" spans="1:21" ht="90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8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9"/>
        <v>42143.79415509259</v>
      </c>
      <c r="T604" s="11">
        <f t="shared" si="60"/>
        <v>42173.79415509259</v>
      </c>
      <c r="U604" s="6"/>
    </row>
    <row r="605" spans="1:21" ht="10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8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9"/>
        <v>41835.639155092591</v>
      </c>
      <c r="T605" s="11">
        <f t="shared" si="60"/>
        <v>41865.639155092591</v>
      </c>
      <c r="U605" s="6"/>
    </row>
    <row r="606" spans="1:21" ht="10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8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9"/>
        <v>41849.035370370373</v>
      </c>
      <c r="T606" s="11">
        <f t="shared" si="60"/>
        <v>41879.035370370373</v>
      </c>
      <c r="U606" s="6"/>
    </row>
    <row r="607" spans="1:21" ht="45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8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9"/>
        <v>42194.357731481476</v>
      </c>
      <c r="T607" s="11">
        <f t="shared" si="60"/>
        <v>42239.357731481476</v>
      </c>
      <c r="U607" s="6"/>
    </row>
    <row r="608" spans="1:21" ht="12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8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9"/>
        <v>42102.650567129633</v>
      </c>
      <c r="T608" s="11">
        <f t="shared" si="60"/>
        <v>42148.625</v>
      </c>
      <c r="U608" s="6"/>
    </row>
    <row r="609" spans="1:21" ht="10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8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9"/>
        <v>42300.825648148151</v>
      </c>
      <c r="T609" s="11">
        <f t="shared" si="60"/>
        <v>42330.867314814815</v>
      </c>
      <c r="U609" s="6"/>
    </row>
    <row r="610" spans="1:21" ht="10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8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9"/>
        <v>42140.921064814815</v>
      </c>
      <c r="T610" s="11">
        <f t="shared" si="60"/>
        <v>42170.921064814815</v>
      </c>
      <c r="U610" s="6"/>
    </row>
    <row r="611" spans="1:21" ht="10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8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9"/>
        <v>42307.034074074079</v>
      </c>
      <c r="T611" s="11">
        <f t="shared" si="60"/>
        <v>42337.075740740736</v>
      </c>
      <c r="U611" s="6"/>
    </row>
    <row r="612" spans="1:21" ht="9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8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9"/>
        <v>42086.83085648148</v>
      </c>
      <c r="T612" s="11">
        <f t="shared" si="60"/>
        <v>42116.83085648148</v>
      </c>
      <c r="U612" s="6"/>
    </row>
    <row r="613" spans="1:21" ht="13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8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9"/>
        <v>42328.560613425929</v>
      </c>
      <c r="T613" s="11">
        <f t="shared" si="60"/>
        <v>42388.560613425929</v>
      </c>
      <c r="U613" s="6"/>
    </row>
    <row r="614" spans="1:21" ht="6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8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9"/>
        <v>42585.031782407401</v>
      </c>
      <c r="T614" s="11">
        <f t="shared" si="60"/>
        <v>42615.031782407401</v>
      </c>
      <c r="U614" s="6"/>
    </row>
    <row r="615" spans="1:21" ht="10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8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9"/>
        <v>42247.496759259258</v>
      </c>
      <c r="T615" s="11">
        <f t="shared" si="60"/>
        <v>42278.207638888889</v>
      </c>
      <c r="U615" s="6"/>
    </row>
    <row r="616" spans="1:21" ht="90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8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9"/>
        <v>42515.061805555553</v>
      </c>
      <c r="T616" s="11">
        <f t="shared" si="60"/>
        <v>42545.061805555553</v>
      </c>
      <c r="U616" s="6"/>
    </row>
    <row r="617" spans="1:21" ht="9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8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9"/>
        <v>42242.122210648144</v>
      </c>
      <c r="T617" s="11">
        <f t="shared" si="60"/>
        <v>42272.122210648144</v>
      </c>
      <c r="U617" s="6"/>
    </row>
    <row r="618" spans="1:21" ht="12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8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9"/>
        <v>42761.376238425932</v>
      </c>
      <c r="T618" s="11">
        <f t="shared" si="60"/>
        <v>42791.376238425932</v>
      </c>
      <c r="U618" s="6"/>
    </row>
    <row r="619" spans="1:21" ht="10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8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9"/>
        <v>42087.343090277776</v>
      </c>
      <c r="T619" s="11">
        <f t="shared" si="60"/>
        <v>42132.343090277776</v>
      </c>
      <c r="U619" s="6"/>
    </row>
    <row r="620" spans="1:21" ht="10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8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9"/>
        <v>42317.810219907406</v>
      </c>
      <c r="T620" s="11">
        <f t="shared" si="60"/>
        <v>42347.810219907406</v>
      </c>
      <c r="U620" s="6"/>
    </row>
    <row r="621" spans="1:21" ht="6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8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9"/>
        <v>41908.650347222225</v>
      </c>
      <c r="T621" s="11">
        <f t="shared" si="60"/>
        <v>41968.692013888889</v>
      </c>
      <c r="U621" s="6"/>
    </row>
    <row r="622" spans="1:21" ht="9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8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9"/>
        <v>41831.716874999998</v>
      </c>
      <c r="T622" s="11">
        <f t="shared" si="60"/>
        <v>41876.716874999998</v>
      </c>
      <c r="U622" s="6"/>
    </row>
    <row r="623" spans="1:21" ht="10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8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9"/>
        <v>42528.987696759257</v>
      </c>
      <c r="T623" s="11">
        <f t="shared" si="60"/>
        <v>42558.987696759257</v>
      </c>
      <c r="U623" s="6"/>
    </row>
    <row r="624" spans="1:21" ht="12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8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9"/>
        <v>42532.774745370371</v>
      </c>
      <c r="T624" s="11">
        <f t="shared" si="60"/>
        <v>42552.774745370371</v>
      </c>
      <c r="U624" s="6"/>
    </row>
    <row r="625" spans="1:21" ht="10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8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9"/>
        <v>42122.009224537032</v>
      </c>
      <c r="T625" s="11">
        <f t="shared" si="60"/>
        <v>42152.009224537032</v>
      </c>
      <c r="U625" s="6"/>
    </row>
    <row r="626" spans="1:21" ht="90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8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9"/>
        <v>42108.988900462966</v>
      </c>
      <c r="T626" s="11">
        <f t="shared" si="60"/>
        <v>42138.988900462966</v>
      </c>
      <c r="U626" s="6"/>
    </row>
    <row r="627" spans="1:21" ht="10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8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9"/>
        <v>42790.895567129628</v>
      </c>
      <c r="T627" s="11">
        <f t="shared" si="60"/>
        <v>42820.853900462964</v>
      </c>
      <c r="U627" s="6"/>
    </row>
    <row r="628" spans="1:21" ht="10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8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9"/>
        <v>42198.559479166666</v>
      </c>
      <c r="T628" s="11">
        <f t="shared" si="60"/>
        <v>42231.556944444441</v>
      </c>
      <c r="U628" s="6"/>
    </row>
    <row r="629" spans="1:21" ht="10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8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9"/>
        <v>42384.306840277779</v>
      </c>
      <c r="T629" s="11">
        <f t="shared" si="60"/>
        <v>42443.958333333328</v>
      </c>
      <c r="U629" s="6"/>
    </row>
    <row r="630" spans="1:21" ht="9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8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9"/>
        <v>41803.692789351851</v>
      </c>
      <c r="T630" s="11">
        <f t="shared" si="60"/>
        <v>41833.692789351851</v>
      </c>
      <c r="U630" s="6"/>
    </row>
    <row r="631" spans="1:21" ht="10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8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9"/>
        <v>42474.637824074074</v>
      </c>
      <c r="T631" s="11">
        <f t="shared" si="60"/>
        <v>42504.637824074074</v>
      </c>
      <c r="U631" s="6"/>
    </row>
    <row r="632" spans="1:21" ht="12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8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9"/>
        <v>42223.619456018518</v>
      </c>
      <c r="T632" s="11">
        <f t="shared" si="60"/>
        <v>42253.215277777781</v>
      </c>
      <c r="U632" s="6"/>
    </row>
    <row r="633" spans="1:21" ht="9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8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9"/>
        <v>42489.772326388891</v>
      </c>
      <c r="T633" s="11">
        <f t="shared" si="60"/>
        <v>42518.772326388891</v>
      </c>
      <c r="U633" s="6"/>
    </row>
    <row r="634" spans="1:21" ht="7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8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9"/>
        <v>42303.659317129626</v>
      </c>
      <c r="T634" s="11">
        <f t="shared" si="60"/>
        <v>42333.700983796298</v>
      </c>
      <c r="U634" s="6"/>
    </row>
    <row r="635" spans="1:21" ht="10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8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9"/>
        <v>42507.29932870371</v>
      </c>
      <c r="T635" s="11">
        <f t="shared" si="60"/>
        <v>42538.958333333328</v>
      </c>
      <c r="U635" s="6"/>
    </row>
    <row r="636" spans="1:21" ht="7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8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9"/>
        <v>42031.928576388891</v>
      </c>
      <c r="T636" s="11">
        <f t="shared" si="60"/>
        <v>42061.928576388891</v>
      </c>
      <c r="U636" s="6"/>
    </row>
    <row r="637" spans="1:21" ht="45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8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9"/>
        <v>42076.092152777783</v>
      </c>
      <c r="T637" s="11">
        <f t="shared" si="60"/>
        <v>42106.092152777783</v>
      </c>
      <c r="U637" s="6"/>
    </row>
    <row r="638" spans="1:21" ht="9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8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9"/>
        <v>42131.455439814818</v>
      </c>
      <c r="T638" s="11">
        <f t="shared" si="60"/>
        <v>42161.44930555555</v>
      </c>
      <c r="U638" s="6"/>
    </row>
    <row r="639" spans="1:21" ht="12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8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9"/>
        <v>42762.962013888886</v>
      </c>
      <c r="T639" s="11">
        <f t="shared" si="60"/>
        <v>42791.961111111115</v>
      </c>
      <c r="U639" s="6"/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8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9"/>
        <v>42759.593310185184</v>
      </c>
      <c r="T640" s="11">
        <f t="shared" si="60"/>
        <v>42819.55164351852</v>
      </c>
      <c r="U640" s="6"/>
    </row>
    <row r="641" spans="1:21" ht="6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8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9"/>
        <v>41865.583275462966</v>
      </c>
      <c r="T641" s="11">
        <f t="shared" si="60"/>
        <v>41925.583275462966</v>
      </c>
      <c r="U641" s="6"/>
    </row>
    <row r="642" spans="1:21" ht="10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8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9"/>
        <v>42683.420312500006</v>
      </c>
      <c r="T642" s="11">
        <f t="shared" si="60"/>
        <v>42698.958333333328</v>
      </c>
      <c r="U642" s="6"/>
    </row>
    <row r="643" spans="1:21" ht="12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8"/>
        <v>119.16249999999999</v>
      </c>
      <c r="P643" s="5">
        <f t="shared" ref="P643:P706" si="61">IF(L643=0, 0, E643/L643)</f>
        <v>151.31746031746033</v>
      </c>
      <c r="Q643" t="str">
        <f t="shared" ref="Q643:Q706" si="62">LEFT(N643, FIND("/", N643)-1)</f>
        <v>technology</v>
      </c>
      <c r="R643" t="str">
        <f t="shared" ref="R643:R706" si="63">MID(N643, LEN(Q643)+2, LEN(N643))</f>
        <v>wearables</v>
      </c>
      <c r="S643" s="11">
        <f t="shared" si="59"/>
        <v>42199.57</v>
      </c>
      <c r="T643" s="11">
        <f t="shared" si="60"/>
        <v>42229.57</v>
      </c>
      <c r="U643" s="6"/>
    </row>
    <row r="644" spans="1:21" ht="10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4">(E644/D644)*100</f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59"/>
        <v>42199.651319444441</v>
      </c>
      <c r="T644" s="11">
        <f t="shared" si="60"/>
        <v>42235.651319444441</v>
      </c>
      <c r="U644" s="6"/>
    </row>
    <row r="645" spans="1:21" ht="7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4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ref="S645:S708" si="65">(((J645/60)/60)/24)+DATE(1970,1,1)</f>
        <v>42100.642071759255</v>
      </c>
      <c r="T645" s="11">
        <f t="shared" ref="T645:T708" si="66">(((I645/60)/60)/24)+DATE(1970,1,1)</f>
        <v>42155.642071759255</v>
      </c>
      <c r="U645" s="6"/>
    </row>
    <row r="646" spans="1:21" ht="10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4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5"/>
        <v>41898.665960648148</v>
      </c>
      <c r="T646" s="11">
        <f t="shared" si="66"/>
        <v>41941.041666666664</v>
      </c>
      <c r="U646" s="6"/>
    </row>
    <row r="647" spans="1:21" ht="6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4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5"/>
        <v>42564.026319444441</v>
      </c>
      <c r="T647" s="11">
        <f t="shared" si="66"/>
        <v>42594.026319444441</v>
      </c>
      <c r="U647" s="6"/>
    </row>
    <row r="648" spans="1:21" ht="10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4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5"/>
        <v>41832.852627314816</v>
      </c>
      <c r="T648" s="11">
        <f t="shared" si="66"/>
        <v>41862.852627314816</v>
      </c>
      <c r="U648" s="6"/>
    </row>
    <row r="649" spans="1:21" ht="12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4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5"/>
        <v>42416.767928240741</v>
      </c>
      <c r="T649" s="11">
        <f t="shared" si="66"/>
        <v>42446.726261574076</v>
      </c>
      <c r="U649" s="6"/>
    </row>
    <row r="650" spans="1:21" ht="45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4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5"/>
        <v>41891.693379629629</v>
      </c>
      <c r="T650" s="11">
        <f t="shared" si="66"/>
        <v>41926.693379629629</v>
      </c>
      <c r="U650" s="6"/>
    </row>
    <row r="651" spans="1:21" ht="10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4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5"/>
        <v>41877.912187499998</v>
      </c>
      <c r="T651" s="11">
        <f t="shared" si="66"/>
        <v>41898.912187499998</v>
      </c>
      <c r="U651" s="6"/>
    </row>
    <row r="652" spans="1:21" ht="10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4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5"/>
        <v>41932.036851851852</v>
      </c>
      <c r="T652" s="11">
        <f t="shared" si="66"/>
        <v>41992.078518518523</v>
      </c>
      <c r="U652" s="6"/>
    </row>
    <row r="653" spans="1:21" ht="9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4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5"/>
        <v>41956.017488425925</v>
      </c>
      <c r="T653" s="11">
        <f t="shared" si="66"/>
        <v>41986.017488425925</v>
      </c>
      <c r="U653" s="6"/>
    </row>
    <row r="654" spans="1:21" ht="10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4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5"/>
        <v>42675.690393518518</v>
      </c>
      <c r="T654" s="11">
        <f t="shared" si="66"/>
        <v>42705.732060185182</v>
      </c>
      <c r="U654" s="6"/>
    </row>
    <row r="655" spans="1:21" ht="12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4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5"/>
        <v>42199.618518518517</v>
      </c>
      <c r="T655" s="11">
        <f t="shared" si="66"/>
        <v>42236.618518518517</v>
      </c>
      <c r="U655" s="6"/>
    </row>
    <row r="656" spans="1:21" ht="10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4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5"/>
        <v>42163.957326388889</v>
      </c>
      <c r="T656" s="11">
        <f t="shared" si="66"/>
        <v>42193.957326388889</v>
      </c>
      <c r="U656" s="6"/>
    </row>
    <row r="657" spans="1:21" ht="9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4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5"/>
        <v>42045.957314814819</v>
      </c>
      <c r="T657" s="11">
        <f t="shared" si="66"/>
        <v>42075.915648148148</v>
      </c>
      <c r="U657" s="6"/>
    </row>
    <row r="658" spans="1:21" ht="10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4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5"/>
        <v>42417.804618055554</v>
      </c>
      <c r="T658" s="11">
        <f t="shared" si="66"/>
        <v>42477.762951388882</v>
      </c>
      <c r="U658" s="6"/>
    </row>
    <row r="659" spans="1:21" ht="10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4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5"/>
        <v>42331.84574074074</v>
      </c>
      <c r="T659" s="11">
        <f t="shared" si="66"/>
        <v>42361.84574074074</v>
      </c>
      <c r="U659" s="6"/>
    </row>
    <row r="660" spans="1:21" ht="10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4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5"/>
        <v>42179.160752314812</v>
      </c>
      <c r="T660" s="11">
        <f t="shared" si="66"/>
        <v>42211.75</v>
      </c>
      <c r="U660" s="6"/>
    </row>
    <row r="661" spans="1:21" ht="3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4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5"/>
        <v>42209.593692129631</v>
      </c>
      <c r="T661" s="11">
        <f t="shared" si="66"/>
        <v>42239.593692129631</v>
      </c>
      <c r="U661" s="6"/>
    </row>
    <row r="662" spans="1:21" ht="10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4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5"/>
        <v>41922.741655092592</v>
      </c>
      <c r="T662" s="11">
        <f t="shared" si="66"/>
        <v>41952.783321759263</v>
      </c>
      <c r="U662" s="6"/>
    </row>
    <row r="663" spans="1:21" ht="90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4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5"/>
        <v>42636.645358796297</v>
      </c>
      <c r="T663" s="11">
        <f t="shared" si="66"/>
        <v>42666.645358796297</v>
      </c>
      <c r="U663" s="6"/>
    </row>
    <row r="664" spans="1:21" ht="9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4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5"/>
        <v>41990.438043981485</v>
      </c>
      <c r="T664" s="11">
        <f t="shared" si="66"/>
        <v>42020.438043981485</v>
      </c>
      <c r="U664" s="6"/>
    </row>
    <row r="665" spans="1:21" ht="10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4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5"/>
        <v>42173.843240740738</v>
      </c>
      <c r="T665" s="11">
        <f t="shared" si="66"/>
        <v>42203.843240740738</v>
      </c>
      <c r="U665" s="6"/>
    </row>
    <row r="666" spans="1:21" ht="10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4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5"/>
        <v>42077.666377314818</v>
      </c>
      <c r="T666" s="11">
        <f t="shared" si="66"/>
        <v>42107.666377314818</v>
      </c>
      <c r="U666" s="6"/>
    </row>
    <row r="667" spans="1:21" ht="10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4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5"/>
        <v>42688.711354166662</v>
      </c>
      <c r="T667" s="11">
        <f t="shared" si="66"/>
        <v>42748.711354166662</v>
      </c>
      <c r="U667" s="6"/>
    </row>
    <row r="668" spans="1:21" ht="10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4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5"/>
        <v>41838.832152777781</v>
      </c>
      <c r="T668" s="11">
        <f t="shared" si="66"/>
        <v>41868.832152777781</v>
      </c>
      <c r="U668" s="6"/>
    </row>
    <row r="669" spans="1:21" ht="12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4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5"/>
        <v>42632.373414351852</v>
      </c>
      <c r="T669" s="11">
        <f t="shared" si="66"/>
        <v>42672.373414351852</v>
      </c>
      <c r="U669" s="6"/>
    </row>
    <row r="670" spans="1:21" ht="9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4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5"/>
        <v>42090.831273148149</v>
      </c>
      <c r="T670" s="11">
        <f t="shared" si="66"/>
        <v>42135.831273148149</v>
      </c>
      <c r="U670" s="6"/>
    </row>
    <row r="671" spans="1:21" ht="9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4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5"/>
        <v>42527.625671296293</v>
      </c>
      <c r="T671" s="11">
        <f t="shared" si="66"/>
        <v>42557.625671296293</v>
      </c>
      <c r="U671" s="6"/>
    </row>
    <row r="672" spans="1:21" ht="10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4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5"/>
        <v>42506.709722222222</v>
      </c>
      <c r="T672" s="11">
        <f t="shared" si="66"/>
        <v>42540.340277777781</v>
      </c>
      <c r="U672" s="6"/>
    </row>
    <row r="673" spans="1:21" ht="10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4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5"/>
        <v>41984.692731481482</v>
      </c>
      <c r="T673" s="11">
        <f t="shared" si="66"/>
        <v>42018.166666666672</v>
      </c>
      <c r="U673" s="6"/>
    </row>
    <row r="674" spans="1:21" ht="10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4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5"/>
        <v>41974.219490740739</v>
      </c>
      <c r="T674" s="11">
        <f t="shared" si="66"/>
        <v>42005.207638888889</v>
      </c>
      <c r="U674" s="6"/>
    </row>
    <row r="675" spans="1:21" ht="10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4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5"/>
        <v>41838.840474537035</v>
      </c>
      <c r="T675" s="11">
        <f t="shared" si="66"/>
        <v>41883.840474537035</v>
      </c>
      <c r="U675" s="6"/>
    </row>
    <row r="676" spans="1:21" ht="6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4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5"/>
        <v>41803.116053240738</v>
      </c>
      <c r="T676" s="11">
        <f t="shared" si="66"/>
        <v>41863.116053240738</v>
      </c>
      <c r="U676" s="6"/>
    </row>
    <row r="677" spans="1:21" ht="10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4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5"/>
        <v>41975.930601851855</v>
      </c>
      <c r="T677" s="11">
        <f t="shared" si="66"/>
        <v>42005.290972222225</v>
      </c>
      <c r="U677" s="6"/>
    </row>
    <row r="678" spans="1:21" ht="12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4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5"/>
        <v>42012.768298611118</v>
      </c>
      <c r="T678" s="11">
        <f t="shared" si="66"/>
        <v>42042.768298611118</v>
      </c>
      <c r="U678" s="6"/>
    </row>
    <row r="679" spans="1:21" ht="120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4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5"/>
        <v>42504.403877314813</v>
      </c>
      <c r="T679" s="11">
        <f t="shared" si="66"/>
        <v>42549.403877314813</v>
      </c>
      <c r="U679" s="6"/>
    </row>
    <row r="680" spans="1:21" ht="10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4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5"/>
        <v>42481.376597222217</v>
      </c>
      <c r="T680" s="11">
        <f t="shared" si="66"/>
        <v>42511.376597222217</v>
      </c>
      <c r="U680" s="6"/>
    </row>
    <row r="681" spans="1:21" ht="10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4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5"/>
        <v>42556.695706018523</v>
      </c>
      <c r="T681" s="11">
        <f t="shared" si="66"/>
        <v>42616.695706018523</v>
      </c>
      <c r="U681" s="6"/>
    </row>
    <row r="682" spans="1:21" ht="10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4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5"/>
        <v>41864.501516203702</v>
      </c>
      <c r="T682" s="11">
        <f t="shared" si="66"/>
        <v>41899.501516203702</v>
      </c>
      <c r="U682" s="6"/>
    </row>
    <row r="683" spans="1:21" ht="10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4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5"/>
        <v>42639.805601851855</v>
      </c>
      <c r="T683" s="11">
        <f t="shared" si="66"/>
        <v>42669.805601851855</v>
      </c>
      <c r="U683" s="6"/>
    </row>
    <row r="684" spans="1:21" ht="90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4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5"/>
        <v>42778.765300925923</v>
      </c>
      <c r="T684" s="11">
        <f t="shared" si="66"/>
        <v>42808.723634259266</v>
      </c>
      <c r="U684" s="6"/>
    </row>
    <row r="685" spans="1:21" ht="12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4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5"/>
        <v>42634.900046296301</v>
      </c>
      <c r="T685" s="11">
        <f t="shared" si="66"/>
        <v>42674.900046296301</v>
      </c>
      <c r="U685" s="6"/>
    </row>
    <row r="686" spans="1:21" ht="45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4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5"/>
        <v>41809.473275462966</v>
      </c>
      <c r="T686" s="11">
        <f t="shared" si="66"/>
        <v>41845.125</v>
      </c>
      <c r="U686" s="6"/>
    </row>
    <row r="687" spans="1:21" ht="12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4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5"/>
        <v>41971.866574074069</v>
      </c>
      <c r="T687" s="11">
        <f t="shared" si="66"/>
        <v>42016.866574074069</v>
      </c>
      <c r="U687" s="6"/>
    </row>
    <row r="688" spans="1:21" ht="10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4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5"/>
        <v>42189.673263888893</v>
      </c>
      <c r="T688" s="11">
        <f t="shared" si="66"/>
        <v>42219.673263888893</v>
      </c>
      <c r="U688" s="6"/>
    </row>
    <row r="689" spans="1:21" ht="10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4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5"/>
        <v>42711.750613425931</v>
      </c>
      <c r="T689" s="11">
        <f t="shared" si="66"/>
        <v>42771.750613425931</v>
      </c>
      <c r="U689" s="6"/>
    </row>
    <row r="690" spans="1:21" ht="10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4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5"/>
        <v>42262.104780092588</v>
      </c>
      <c r="T690" s="11">
        <f t="shared" si="66"/>
        <v>42292.104780092588</v>
      </c>
      <c r="U690" s="6"/>
    </row>
    <row r="691" spans="1:21" ht="10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4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5"/>
        <v>42675.66778935185</v>
      </c>
      <c r="T691" s="11">
        <f t="shared" si="66"/>
        <v>42712.207638888889</v>
      </c>
      <c r="U691" s="6"/>
    </row>
    <row r="692" spans="1:21" ht="6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4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5"/>
        <v>42579.634733796294</v>
      </c>
      <c r="T692" s="11">
        <f t="shared" si="66"/>
        <v>42622.25</v>
      </c>
      <c r="U692" s="6"/>
    </row>
    <row r="693" spans="1:21" ht="10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4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5"/>
        <v>42158.028310185182</v>
      </c>
      <c r="T693" s="11">
        <f t="shared" si="66"/>
        <v>42186.028310185182</v>
      </c>
      <c r="U693" s="6"/>
    </row>
    <row r="694" spans="1:21" ht="10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4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5"/>
        <v>42696.37572916667</v>
      </c>
      <c r="T694" s="11">
        <f t="shared" si="66"/>
        <v>42726.37572916667</v>
      </c>
      <c r="U694" s="6"/>
    </row>
    <row r="695" spans="1:21" ht="7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4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5"/>
        <v>42094.808182870373</v>
      </c>
      <c r="T695" s="11">
        <f t="shared" si="66"/>
        <v>42124.808182870373</v>
      </c>
      <c r="U695" s="6"/>
    </row>
    <row r="696" spans="1:21" ht="10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4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5"/>
        <v>42737.663877314815</v>
      </c>
      <c r="T696" s="11">
        <f t="shared" si="66"/>
        <v>42767.663877314815</v>
      </c>
      <c r="U696" s="6"/>
    </row>
    <row r="697" spans="1:21" ht="12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4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5"/>
        <v>41913.521064814813</v>
      </c>
      <c r="T697" s="11">
        <f t="shared" si="66"/>
        <v>41943.521064814813</v>
      </c>
      <c r="U697" s="6"/>
    </row>
    <row r="698" spans="1:21" ht="6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4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5"/>
        <v>41815.927106481482</v>
      </c>
      <c r="T698" s="11">
        <f t="shared" si="66"/>
        <v>41845.927106481482</v>
      </c>
      <c r="U698" s="6"/>
    </row>
    <row r="699" spans="1:21" ht="10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4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5"/>
        <v>42388.523020833338</v>
      </c>
      <c r="T699" s="11">
        <f t="shared" si="66"/>
        <v>42403.523020833338</v>
      </c>
      <c r="U699" s="6"/>
    </row>
    <row r="700" spans="1:21" ht="12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4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5"/>
        <v>41866.931076388886</v>
      </c>
      <c r="T700" s="11">
        <f t="shared" si="66"/>
        <v>41900.083333333336</v>
      </c>
      <c r="U700" s="6"/>
    </row>
    <row r="701" spans="1:21" ht="10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4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5"/>
        <v>41563.485509259262</v>
      </c>
      <c r="T701" s="11">
        <f t="shared" si="66"/>
        <v>41600.666666666664</v>
      </c>
      <c r="U701" s="6"/>
    </row>
    <row r="702" spans="1:21" ht="12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4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5"/>
        <v>42715.688437500001</v>
      </c>
      <c r="T702" s="11">
        <f t="shared" si="66"/>
        <v>42745.688437500001</v>
      </c>
      <c r="U702" s="6"/>
    </row>
    <row r="703" spans="1:21" ht="12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4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5"/>
        <v>41813.662962962961</v>
      </c>
      <c r="T703" s="11">
        <f t="shared" si="66"/>
        <v>41843.662962962961</v>
      </c>
      <c r="U703" s="6"/>
    </row>
    <row r="704" spans="1:21" ht="10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4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5"/>
        <v>42668.726701388892</v>
      </c>
      <c r="T704" s="11">
        <f t="shared" si="66"/>
        <v>42698.768368055549</v>
      </c>
      <c r="U704" s="6"/>
    </row>
    <row r="705" spans="1:21" ht="9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4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5"/>
        <v>42711.950798611113</v>
      </c>
      <c r="T705" s="11">
        <f t="shared" si="66"/>
        <v>42766.98055555555</v>
      </c>
      <c r="U705" s="6"/>
    </row>
    <row r="706" spans="1:21" ht="7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4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5"/>
        <v>42726.192916666667</v>
      </c>
      <c r="T706" s="11">
        <f t="shared" si="66"/>
        <v>42786.192916666667</v>
      </c>
      <c r="U706" s="6"/>
    </row>
    <row r="707" spans="1:21" ht="45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4"/>
        <v>0.97699999999999987</v>
      </c>
      <c r="P707" s="5">
        <f t="shared" ref="P707:P770" si="67">IF(L707=0, 0, E707/L707)</f>
        <v>195.4</v>
      </c>
      <c r="Q707" t="str">
        <f t="shared" ref="Q707:Q770" si="68">LEFT(N707, FIND("/", N707)-1)</f>
        <v>technology</v>
      </c>
      <c r="R707" t="str">
        <f t="shared" ref="R707:R770" si="69">MID(N707, LEN(Q707)+2, LEN(N707))</f>
        <v>wearables</v>
      </c>
      <c r="S707" s="11">
        <f t="shared" si="65"/>
        <v>42726.491643518515</v>
      </c>
      <c r="T707" s="11">
        <f t="shared" si="66"/>
        <v>42756.491643518515</v>
      </c>
      <c r="U707" s="6"/>
    </row>
    <row r="708" spans="1:21" ht="12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0">(E708/D708)*100</f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65"/>
        <v>42676.995173611111</v>
      </c>
      <c r="T708" s="11">
        <f t="shared" si="66"/>
        <v>42718.777083333334</v>
      </c>
      <c r="U708" s="6"/>
    </row>
    <row r="709" spans="1:21" ht="10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0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ref="S709:S772" si="71">(((J709/60)/60)/24)+DATE(1970,1,1)</f>
        <v>42696.663506944446</v>
      </c>
      <c r="T709" s="11">
        <f t="shared" ref="T709:T772" si="72">(((I709/60)/60)/24)+DATE(1970,1,1)</f>
        <v>42736.663506944446</v>
      </c>
      <c r="U709" s="6"/>
    </row>
    <row r="710" spans="1:21" ht="10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0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1"/>
        <v>41835.581018518518</v>
      </c>
      <c r="T710" s="11">
        <f t="shared" si="72"/>
        <v>41895.581018518518</v>
      </c>
      <c r="U710" s="6"/>
    </row>
    <row r="711" spans="1:21" ht="6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0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1"/>
        <v>41948.041192129633</v>
      </c>
      <c r="T711" s="11">
        <f t="shared" si="72"/>
        <v>41978.041192129633</v>
      </c>
      <c r="U711" s="6"/>
    </row>
    <row r="712" spans="1:21" ht="9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0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1"/>
        <v>41837.984976851854</v>
      </c>
      <c r="T712" s="11">
        <f t="shared" si="72"/>
        <v>41871.030555555553</v>
      </c>
      <c r="U712" s="6"/>
    </row>
    <row r="713" spans="1:21" ht="10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0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1"/>
        <v>42678.459120370375</v>
      </c>
      <c r="T713" s="11">
        <f t="shared" si="72"/>
        <v>42718.500787037032</v>
      </c>
      <c r="U713" s="6"/>
    </row>
    <row r="714" spans="1:21" ht="10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0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1"/>
        <v>42384.680925925932</v>
      </c>
      <c r="T714" s="11">
        <f t="shared" si="72"/>
        <v>42414.680925925932</v>
      </c>
      <c r="U714" s="6"/>
    </row>
    <row r="715" spans="1:21" ht="10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0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1"/>
        <v>42496.529305555552</v>
      </c>
      <c r="T715" s="11">
        <f t="shared" si="72"/>
        <v>42526.529305555552</v>
      </c>
      <c r="U715" s="6"/>
    </row>
    <row r="716" spans="1:21" ht="90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0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1"/>
        <v>42734.787986111114</v>
      </c>
      <c r="T716" s="11">
        <f t="shared" si="72"/>
        <v>42794.787986111114</v>
      </c>
      <c r="U716" s="6"/>
    </row>
    <row r="717" spans="1:21" ht="12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0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1"/>
        <v>42273.090740740736</v>
      </c>
      <c r="T717" s="11">
        <f t="shared" si="72"/>
        <v>42313.132407407407</v>
      </c>
      <c r="U717" s="6"/>
    </row>
    <row r="718" spans="1:21" ht="9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0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1"/>
        <v>41940.658645833333</v>
      </c>
      <c r="T718" s="11">
        <f t="shared" si="72"/>
        <v>41974</v>
      </c>
      <c r="U718" s="6"/>
    </row>
    <row r="719" spans="1:21" ht="45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0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1"/>
        <v>41857.854189814818</v>
      </c>
      <c r="T719" s="11">
        <f t="shared" si="72"/>
        <v>41887.854189814818</v>
      </c>
      <c r="U719" s="6"/>
    </row>
    <row r="720" spans="1:21" ht="10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0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1"/>
        <v>42752.845451388886</v>
      </c>
      <c r="T720" s="11">
        <f t="shared" si="72"/>
        <v>42784.249305555553</v>
      </c>
      <c r="U720" s="6"/>
    </row>
    <row r="721" spans="1:21" ht="10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0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1"/>
        <v>42409.040231481486</v>
      </c>
      <c r="T721" s="11">
        <f t="shared" si="72"/>
        <v>42423.040231481486</v>
      </c>
      <c r="U721" s="6"/>
    </row>
    <row r="722" spans="1:21" ht="9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0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1"/>
        <v>40909.649201388893</v>
      </c>
      <c r="T722" s="11">
        <f t="shared" si="72"/>
        <v>40937.649201388893</v>
      </c>
      <c r="U722" s="6"/>
    </row>
    <row r="723" spans="1:21" ht="10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0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1"/>
        <v>41807.571840277778</v>
      </c>
      <c r="T723" s="11">
        <f t="shared" si="72"/>
        <v>41852.571840277778</v>
      </c>
      <c r="U723" s="6"/>
    </row>
    <row r="724" spans="1:21" ht="10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0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1"/>
        <v>40977.805300925924</v>
      </c>
      <c r="T724" s="11">
        <f t="shared" si="72"/>
        <v>41007.76363425926</v>
      </c>
      <c r="U724" s="6"/>
    </row>
    <row r="725" spans="1:21" ht="7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0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1"/>
        <v>42184.816539351858</v>
      </c>
      <c r="T725" s="11">
        <f t="shared" si="72"/>
        <v>42215.165972222225</v>
      </c>
      <c r="U725" s="6"/>
    </row>
    <row r="726" spans="1:21" ht="10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0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1"/>
        <v>40694.638460648144</v>
      </c>
      <c r="T726" s="11">
        <f t="shared" si="72"/>
        <v>40724.638460648144</v>
      </c>
      <c r="U726" s="6"/>
    </row>
    <row r="727" spans="1:21" ht="10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0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1"/>
        <v>42321.626296296294</v>
      </c>
      <c r="T727" s="11">
        <f t="shared" si="72"/>
        <v>42351.626296296294</v>
      </c>
      <c r="U727" s="6"/>
    </row>
    <row r="728" spans="1:21" ht="10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0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1"/>
        <v>41346.042673611111</v>
      </c>
      <c r="T728" s="11">
        <f t="shared" si="72"/>
        <v>41376.042673611111</v>
      </c>
      <c r="U728" s="6"/>
    </row>
    <row r="729" spans="1:21" ht="10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0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1"/>
        <v>41247.020243055551</v>
      </c>
      <c r="T729" s="11">
        <f t="shared" si="72"/>
        <v>41288.888888888891</v>
      </c>
      <c r="U729" s="6"/>
    </row>
    <row r="730" spans="1:21" ht="7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0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1"/>
        <v>40731.837465277778</v>
      </c>
      <c r="T730" s="11">
        <f t="shared" si="72"/>
        <v>40776.837465277778</v>
      </c>
      <c r="U730" s="6"/>
    </row>
    <row r="731" spans="1:21" ht="10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0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1"/>
        <v>41111.185891203706</v>
      </c>
      <c r="T731" s="11">
        <f t="shared" si="72"/>
        <v>41171.185891203706</v>
      </c>
      <c r="U731" s="6"/>
    </row>
    <row r="732" spans="1:21" ht="6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0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1"/>
        <v>40854.745266203703</v>
      </c>
      <c r="T732" s="11">
        <f t="shared" si="72"/>
        <v>40884.745266203703</v>
      </c>
      <c r="U732" s="6"/>
    </row>
    <row r="733" spans="1:21" ht="10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0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1"/>
        <v>40879.795682870368</v>
      </c>
      <c r="T733" s="11">
        <f t="shared" si="72"/>
        <v>40930.25</v>
      </c>
      <c r="U733" s="6"/>
    </row>
    <row r="734" spans="1:21" ht="10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0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1"/>
        <v>41486.424317129626</v>
      </c>
      <c r="T734" s="11">
        <f t="shared" si="72"/>
        <v>41546.424317129626</v>
      </c>
      <c r="U734" s="6"/>
    </row>
    <row r="735" spans="1:21" ht="10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0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1"/>
        <v>41598.420046296298</v>
      </c>
      <c r="T735" s="11">
        <f t="shared" si="72"/>
        <v>41628.420046296298</v>
      </c>
      <c r="U735" s="6"/>
    </row>
    <row r="736" spans="1:21" ht="7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0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1"/>
        <v>42102.164583333331</v>
      </c>
      <c r="T736" s="11">
        <f t="shared" si="72"/>
        <v>42133.208333333328</v>
      </c>
      <c r="U736" s="6"/>
    </row>
    <row r="737" spans="1:21" ht="7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0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1"/>
        <v>41946.029467592591</v>
      </c>
      <c r="T737" s="11">
        <f t="shared" si="72"/>
        <v>41977.027083333334</v>
      </c>
      <c r="U737" s="6"/>
    </row>
    <row r="738" spans="1:21" ht="10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0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1"/>
        <v>41579.734259259261</v>
      </c>
      <c r="T738" s="11">
        <f t="shared" si="72"/>
        <v>41599.207638888889</v>
      </c>
      <c r="U738" s="6"/>
    </row>
    <row r="739" spans="1:21" ht="12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0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1"/>
        <v>41667.275312500002</v>
      </c>
      <c r="T739" s="11">
        <f t="shared" si="72"/>
        <v>41684.833333333336</v>
      </c>
      <c r="U739" s="6"/>
    </row>
    <row r="740" spans="1:21" ht="6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0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1"/>
        <v>41943.604097222218</v>
      </c>
      <c r="T740" s="11">
        <f t="shared" si="72"/>
        <v>41974.207638888889</v>
      </c>
      <c r="U740" s="6"/>
    </row>
    <row r="741" spans="1:21" ht="10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0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1"/>
        <v>41829.502650462964</v>
      </c>
      <c r="T741" s="11">
        <f t="shared" si="72"/>
        <v>41862.502650462964</v>
      </c>
      <c r="U741" s="6"/>
    </row>
    <row r="742" spans="1:21" ht="12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0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1"/>
        <v>42162.146782407406</v>
      </c>
      <c r="T742" s="11">
        <f t="shared" si="72"/>
        <v>42176.146782407406</v>
      </c>
      <c r="U742" s="6"/>
    </row>
    <row r="743" spans="1:21" ht="45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0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1"/>
        <v>41401.648217592592</v>
      </c>
      <c r="T743" s="11">
        <f t="shared" si="72"/>
        <v>41436.648217592592</v>
      </c>
      <c r="U743" s="6"/>
    </row>
    <row r="744" spans="1:21" ht="12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0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1"/>
        <v>41689.917962962965</v>
      </c>
      <c r="T744" s="11">
        <f t="shared" si="72"/>
        <v>41719.876296296294</v>
      </c>
      <c r="U744" s="6"/>
    </row>
    <row r="745" spans="1:21" ht="10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0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1"/>
        <v>40990.709317129629</v>
      </c>
      <c r="T745" s="11">
        <f t="shared" si="72"/>
        <v>41015.875</v>
      </c>
      <c r="U745" s="6"/>
    </row>
    <row r="746" spans="1:21" ht="9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0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1"/>
        <v>41226.95721064815</v>
      </c>
      <c r="T746" s="11">
        <f t="shared" si="72"/>
        <v>41256.95721064815</v>
      </c>
      <c r="U746" s="6"/>
    </row>
    <row r="747" spans="1:21" ht="10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0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1"/>
        <v>41367.572280092594</v>
      </c>
      <c r="T747" s="11">
        <f t="shared" si="72"/>
        <v>41397.572280092594</v>
      </c>
      <c r="U747" s="6"/>
    </row>
    <row r="748" spans="1:21" ht="45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0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1"/>
        <v>41157.042928240742</v>
      </c>
      <c r="T748" s="11">
        <f t="shared" si="72"/>
        <v>41175.165972222225</v>
      </c>
      <c r="U748" s="6"/>
    </row>
    <row r="749" spans="1:21" ht="10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0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1"/>
        <v>41988.548831018517</v>
      </c>
      <c r="T749" s="11">
        <f t="shared" si="72"/>
        <v>42019.454166666663</v>
      </c>
      <c r="U749" s="6"/>
    </row>
    <row r="750" spans="1:21" ht="9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0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1"/>
        <v>41831.846828703703</v>
      </c>
      <c r="T750" s="11">
        <f t="shared" si="72"/>
        <v>41861.846828703703</v>
      </c>
      <c r="U750" s="6"/>
    </row>
    <row r="751" spans="1:21" ht="10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0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1"/>
        <v>42733.94131944445</v>
      </c>
      <c r="T751" s="11">
        <f t="shared" si="72"/>
        <v>42763.94131944445</v>
      </c>
      <c r="U751" s="6"/>
    </row>
    <row r="752" spans="1:21" ht="9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0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1"/>
        <v>41299.878148148149</v>
      </c>
      <c r="T752" s="11">
        <f t="shared" si="72"/>
        <v>41329.878148148149</v>
      </c>
      <c r="U752" s="6"/>
    </row>
    <row r="753" spans="1:21" ht="90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0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1"/>
        <v>40713.630497685182</v>
      </c>
      <c r="T753" s="11">
        <f t="shared" si="72"/>
        <v>40759.630497685182</v>
      </c>
      <c r="U753" s="6"/>
    </row>
    <row r="754" spans="1:21" ht="12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0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1"/>
        <v>42639.421493055561</v>
      </c>
      <c r="T754" s="11">
        <f t="shared" si="72"/>
        <v>42659.458333333328</v>
      </c>
      <c r="U754" s="6"/>
    </row>
    <row r="755" spans="1:21" ht="10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0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1"/>
        <v>42019.590173611112</v>
      </c>
      <c r="T755" s="11">
        <f t="shared" si="72"/>
        <v>42049.590173611112</v>
      </c>
      <c r="U755" s="6"/>
    </row>
    <row r="756" spans="1:21" ht="10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0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1"/>
        <v>41249.749085648145</v>
      </c>
      <c r="T756" s="11">
        <f t="shared" si="72"/>
        <v>41279.749085648145</v>
      </c>
      <c r="U756" s="6"/>
    </row>
    <row r="757" spans="1:21" ht="10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0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1"/>
        <v>41383.605057870373</v>
      </c>
      <c r="T757" s="11">
        <f t="shared" si="72"/>
        <v>41414.02847222222</v>
      </c>
      <c r="U757" s="6"/>
    </row>
    <row r="758" spans="1:21" ht="9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0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1"/>
        <v>40590.766886574071</v>
      </c>
      <c r="T758" s="11">
        <f t="shared" si="72"/>
        <v>40651.725219907406</v>
      </c>
      <c r="U758" s="6"/>
    </row>
    <row r="759" spans="1:21" ht="10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0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1"/>
        <v>41235.054560185185</v>
      </c>
      <c r="T759" s="11">
        <f t="shared" si="72"/>
        <v>41249.054560185185</v>
      </c>
      <c r="U759" s="6"/>
    </row>
    <row r="760" spans="1:21" ht="7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0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1"/>
        <v>40429.836435185185</v>
      </c>
      <c r="T760" s="11">
        <f t="shared" si="72"/>
        <v>40459.836435185185</v>
      </c>
      <c r="U760" s="6"/>
    </row>
    <row r="761" spans="1:21" ht="90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0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1"/>
        <v>41789.330312500002</v>
      </c>
      <c r="T761" s="11">
        <f t="shared" si="72"/>
        <v>41829.330312500002</v>
      </c>
      <c r="U761" s="6"/>
    </row>
    <row r="762" spans="1:21" ht="10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0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1"/>
        <v>42670.764039351852</v>
      </c>
      <c r="T762" s="11">
        <f t="shared" si="72"/>
        <v>42700.805706018517</v>
      </c>
      <c r="U762" s="6"/>
    </row>
    <row r="763" spans="1:21" ht="10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0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1"/>
        <v>41642.751458333332</v>
      </c>
      <c r="T763" s="11">
        <f t="shared" si="72"/>
        <v>41672.751458333332</v>
      </c>
      <c r="U763" s="6"/>
    </row>
    <row r="764" spans="1:21" ht="90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0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1"/>
        <v>42690.858449074076</v>
      </c>
      <c r="T764" s="11">
        <f t="shared" si="72"/>
        <v>42708.25</v>
      </c>
      <c r="U764" s="6"/>
    </row>
    <row r="765" spans="1:21" ht="10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0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1"/>
        <v>41471.446851851848</v>
      </c>
      <c r="T765" s="11">
        <f t="shared" si="72"/>
        <v>41501.446851851848</v>
      </c>
      <c r="U765" s="6"/>
    </row>
    <row r="766" spans="1:21" ht="90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0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1"/>
        <v>42227.173159722224</v>
      </c>
      <c r="T766" s="11">
        <f t="shared" si="72"/>
        <v>42257.173159722224</v>
      </c>
      <c r="U766" s="6"/>
    </row>
    <row r="767" spans="1:21" ht="10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0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1"/>
        <v>41901.542638888888</v>
      </c>
      <c r="T767" s="11">
        <f t="shared" si="72"/>
        <v>41931.542638888888</v>
      </c>
      <c r="U767" s="6"/>
    </row>
    <row r="768" spans="1:21" ht="12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0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1"/>
        <v>42021.783368055556</v>
      </c>
      <c r="T768" s="11">
        <f t="shared" si="72"/>
        <v>42051.783368055556</v>
      </c>
      <c r="U768" s="6"/>
    </row>
    <row r="769" spans="1:21" ht="10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0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1"/>
        <v>42115.143634259264</v>
      </c>
      <c r="T769" s="11">
        <f t="shared" si="72"/>
        <v>42145.143634259264</v>
      </c>
      <c r="U769" s="6"/>
    </row>
    <row r="770" spans="1:21" ht="10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0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1"/>
        <v>41594.207060185188</v>
      </c>
      <c r="T770" s="11">
        <f t="shared" si="72"/>
        <v>41624.207060185188</v>
      </c>
      <c r="U770" s="6"/>
    </row>
    <row r="771" spans="1:21" ht="12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0"/>
        <v>41.4</v>
      </c>
      <c r="P771" s="5">
        <f t="shared" ref="P771:P834" si="73">IF(L771=0, 0, E771/L771)</f>
        <v>31.846153846153847</v>
      </c>
      <c r="Q771" t="str">
        <f t="shared" ref="Q771:Q834" si="74">LEFT(N771, FIND("/", N771)-1)</f>
        <v>publishing</v>
      </c>
      <c r="R771" t="str">
        <f t="shared" ref="R771:R834" si="75">MID(N771, LEN(Q771)+2, LEN(N771))</f>
        <v>fiction</v>
      </c>
      <c r="S771" s="11">
        <f t="shared" si="71"/>
        <v>41604.996458333335</v>
      </c>
      <c r="T771" s="11">
        <f t="shared" si="72"/>
        <v>41634.996458333335</v>
      </c>
      <c r="U771" s="6"/>
    </row>
    <row r="772" spans="1:21" ht="10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6">(E772/D772)*100</f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1"/>
        <v>41289.999641203707</v>
      </c>
      <c r="T772" s="11">
        <f t="shared" si="72"/>
        <v>41329.999641203707</v>
      </c>
      <c r="U772" s="6"/>
    </row>
    <row r="773" spans="1:21" ht="90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6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ref="S773:S836" si="77">(((J773/60)/60)/24)+DATE(1970,1,1)</f>
        <v>42349.824097222227</v>
      </c>
      <c r="T773" s="11">
        <f t="shared" ref="T773:T836" si="78">(((I773/60)/60)/24)+DATE(1970,1,1)</f>
        <v>42399.824097222227</v>
      </c>
      <c r="U773" s="6"/>
    </row>
    <row r="774" spans="1:21" ht="12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6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7"/>
        <v>40068.056932870371</v>
      </c>
      <c r="T774" s="11">
        <f t="shared" si="78"/>
        <v>40118.165972222225</v>
      </c>
      <c r="U774" s="6"/>
    </row>
    <row r="775" spans="1:21" ht="10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6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7"/>
        <v>42100.735937499994</v>
      </c>
      <c r="T775" s="11">
        <f t="shared" si="78"/>
        <v>42134.959027777775</v>
      </c>
      <c r="U775" s="6"/>
    </row>
    <row r="776" spans="1:21" ht="9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6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7"/>
        <v>41663.780300925922</v>
      </c>
      <c r="T776" s="11">
        <f t="shared" si="78"/>
        <v>41693.780300925922</v>
      </c>
      <c r="U776" s="6"/>
    </row>
    <row r="777" spans="1:21" ht="7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6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7"/>
        <v>40863.060127314813</v>
      </c>
      <c r="T777" s="11">
        <f t="shared" si="78"/>
        <v>40893.060127314813</v>
      </c>
      <c r="U777" s="6"/>
    </row>
    <row r="778" spans="1:21" ht="12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6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7"/>
        <v>42250.685706018514</v>
      </c>
      <c r="T778" s="11">
        <f t="shared" si="78"/>
        <v>42288.208333333328</v>
      </c>
      <c r="U778" s="6"/>
    </row>
    <row r="779" spans="1:21" ht="10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6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7"/>
        <v>41456.981215277774</v>
      </c>
      <c r="T779" s="11">
        <f t="shared" si="78"/>
        <v>41486.981215277774</v>
      </c>
      <c r="U779" s="6"/>
    </row>
    <row r="780" spans="1:21" ht="9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6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7"/>
        <v>41729.702314814815</v>
      </c>
      <c r="T780" s="11">
        <f t="shared" si="78"/>
        <v>41759.702314814815</v>
      </c>
      <c r="U780" s="6"/>
    </row>
    <row r="781" spans="1:21" ht="12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6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7"/>
        <v>40436.68408564815</v>
      </c>
      <c r="T781" s="11">
        <f t="shared" si="78"/>
        <v>40466.166666666664</v>
      </c>
      <c r="U781" s="6"/>
    </row>
    <row r="782" spans="1:21" ht="7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6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7"/>
        <v>40636.673900462964</v>
      </c>
      <c r="T782" s="11">
        <f t="shared" si="78"/>
        <v>40666.673900462964</v>
      </c>
      <c r="U782" s="6"/>
    </row>
    <row r="783" spans="1:21" ht="90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6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7"/>
        <v>41403.000856481485</v>
      </c>
      <c r="T783" s="11">
        <f t="shared" si="78"/>
        <v>41433.000856481485</v>
      </c>
      <c r="U783" s="6"/>
    </row>
    <row r="784" spans="1:21" ht="90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6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7"/>
        <v>41116.758125</v>
      </c>
      <c r="T784" s="11">
        <f t="shared" si="78"/>
        <v>41146.758125</v>
      </c>
      <c r="U784" s="6"/>
    </row>
    <row r="785" spans="1:21" ht="10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6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7"/>
        <v>40987.773715277777</v>
      </c>
      <c r="T785" s="11">
        <f t="shared" si="78"/>
        <v>41026.916666666664</v>
      </c>
      <c r="U785" s="6"/>
    </row>
    <row r="786" spans="1:21" ht="10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6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7"/>
        <v>41675.149525462963</v>
      </c>
      <c r="T786" s="11">
        <f t="shared" si="78"/>
        <v>41715.107858796298</v>
      </c>
      <c r="U786" s="6"/>
    </row>
    <row r="787" spans="1:21" ht="10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6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7"/>
        <v>41303.593923611108</v>
      </c>
      <c r="T787" s="11">
        <f t="shared" si="78"/>
        <v>41333.593923611108</v>
      </c>
      <c r="U787" s="6"/>
    </row>
    <row r="788" spans="1:21" ht="9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6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7"/>
        <v>40983.055949074071</v>
      </c>
      <c r="T788" s="11">
        <f t="shared" si="78"/>
        <v>41040.657638888886</v>
      </c>
      <c r="U788" s="6"/>
    </row>
    <row r="789" spans="1:21" ht="10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6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7"/>
        <v>41549.627615740741</v>
      </c>
      <c r="T789" s="11">
        <f t="shared" si="78"/>
        <v>41579.627615740741</v>
      </c>
      <c r="U789" s="6"/>
    </row>
    <row r="790" spans="1:21" ht="10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6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7"/>
        <v>41059.006805555553</v>
      </c>
      <c r="T790" s="11">
        <f t="shared" si="78"/>
        <v>41097.165972222225</v>
      </c>
      <c r="U790" s="6"/>
    </row>
    <row r="791" spans="1:21" ht="10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6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7"/>
        <v>41277.186111111114</v>
      </c>
      <c r="T791" s="11">
        <f t="shared" si="78"/>
        <v>41295.332638888889</v>
      </c>
      <c r="U791" s="6"/>
    </row>
    <row r="792" spans="1:21" ht="10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6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7"/>
        <v>41276.047905092593</v>
      </c>
      <c r="T792" s="11">
        <f t="shared" si="78"/>
        <v>41306.047905092593</v>
      </c>
      <c r="U792" s="6"/>
    </row>
    <row r="793" spans="1:21" ht="10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6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7"/>
        <v>41557.780624999999</v>
      </c>
      <c r="T793" s="11">
        <f t="shared" si="78"/>
        <v>41591.249305555553</v>
      </c>
      <c r="U793" s="6"/>
    </row>
    <row r="794" spans="1:21" ht="6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6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7"/>
        <v>41555.873645833337</v>
      </c>
      <c r="T794" s="11">
        <f t="shared" si="78"/>
        <v>41585.915312500001</v>
      </c>
      <c r="U794" s="6"/>
    </row>
    <row r="795" spans="1:21" ht="10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6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7"/>
        <v>41442.741249999999</v>
      </c>
      <c r="T795" s="11">
        <f t="shared" si="78"/>
        <v>41458.207638888889</v>
      </c>
      <c r="U795" s="6"/>
    </row>
    <row r="796" spans="1:21" ht="10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6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7"/>
        <v>40736.115011574075</v>
      </c>
      <c r="T796" s="11">
        <f t="shared" si="78"/>
        <v>40791.712500000001</v>
      </c>
      <c r="U796" s="6"/>
    </row>
    <row r="797" spans="1:21" ht="12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6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7"/>
        <v>40963.613032407404</v>
      </c>
      <c r="T797" s="11">
        <f t="shared" si="78"/>
        <v>41006.207638888889</v>
      </c>
      <c r="U797" s="6"/>
    </row>
    <row r="798" spans="1:21" ht="12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6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7"/>
        <v>41502.882928240739</v>
      </c>
      <c r="T798" s="11">
        <f t="shared" si="78"/>
        <v>41532.881944444445</v>
      </c>
      <c r="U798" s="6"/>
    </row>
    <row r="799" spans="1:21" ht="10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6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7"/>
        <v>40996.994074074071</v>
      </c>
      <c r="T799" s="11">
        <f t="shared" si="78"/>
        <v>41028.166666666664</v>
      </c>
      <c r="U799" s="6"/>
    </row>
    <row r="800" spans="1:21" ht="90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6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7"/>
        <v>41882.590127314819</v>
      </c>
      <c r="T800" s="11">
        <f t="shared" si="78"/>
        <v>41912.590127314819</v>
      </c>
      <c r="U800" s="6"/>
    </row>
    <row r="801" spans="1:21" ht="10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6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7"/>
        <v>40996.667199074072</v>
      </c>
      <c r="T801" s="11">
        <f t="shared" si="78"/>
        <v>41026.667199074072</v>
      </c>
      <c r="U801" s="6"/>
    </row>
    <row r="802" spans="1:21" ht="9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6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7"/>
        <v>41863.433495370373</v>
      </c>
      <c r="T802" s="11">
        <f t="shared" si="78"/>
        <v>41893.433495370373</v>
      </c>
      <c r="U802" s="6"/>
    </row>
    <row r="803" spans="1:21" ht="90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6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7"/>
        <v>40695.795370370368</v>
      </c>
      <c r="T803" s="11">
        <f t="shared" si="78"/>
        <v>40725.795370370368</v>
      </c>
      <c r="U803" s="6"/>
    </row>
    <row r="804" spans="1:21" ht="10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6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7"/>
        <v>41123.022268518522</v>
      </c>
      <c r="T804" s="11">
        <f t="shared" si="78"/>
        <v>41169.170138888891</v>
      </c>
      <c r="U804" s="6"/>
    </row>
    <row r="805" spans="1:21" ht="10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6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7"/>
        <v>40665.949976851851</v>
      </c>
      <c r="T805" s="11">
        <f t="shared" si="78"/>
        <v>40692.041666666664</v>
      </c>
      <c r="U805" s="6"/>
    </row>
    <row r="806" spans="1:21" ht="9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6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7"/>
        <v>40730.105625000004</v>
      </c>
      <c r="T806" s="11">
        <f t="shared" si="78"/>
        <v>40747.165972222225</v>
      </c>
      <c r="U806" s="6"/>
    </row>
    <row r="807" spans="1:21" ht="10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6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7"/>
        <v>40690.823055555556</v>
      </c>
      <c r="T807" s="11">
        <f t="shared" si="78"/>
        <v>40740.958333333336</v>
      </c>
      <c r="U807" s="6"/>
    </row>
    <row r="808" spans="1:21" ht="45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6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7"/>
        <v>40763.691423611112</v>
      </c>
      <c r="T808" s="11">
        <f t="shared" si="78"/>
        <v>40793.691423611112</v>
      </c>
      <c r="U808" s="6"/>
    </row>
    <row r="809" spans="1:21" ht="45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6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7"/>
        <v>42759.628599537042</v>
      </c>
      <c r="T809" s="11">
        <f t="shared" si="78"/>
        <v>42795.083333333328</v>
      </c>
      <c r="U809" s="6"/>
    </row>
    <row r="810" spans="1:21" ht="10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6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7"/>
        <v>41962.100532407407</v>
      </c>
      <c r="T810" s="11">
        <f t="shared" si="78"/>
        <v>41995.207638888889</v>
      </c>
      <c r="U810" s="6"/>
    </row>
    <row r="811" spans="1:21" ht="7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6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7"/>
        <v>41628.833680555559</v>
      </c>
      <c r="T811" s="11">
        <f t="shared" si="78"/>
        <v>41658.833680555559</v>
      </c>
      <c r="U811" s="6"/>
    </row>
    <row r="812" spans="1:21" ht="9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6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7"/>
        <v>41123.056273148148</v>
      </c>
      <c r="T812" s="11">
        <f t="shared" si="78"/>
        <v>41153.056273148148</v>
      </c>
      <c r="U812" s="6"/>
    </row>
    <row r="813" spans="1:21" ht="7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6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7"/>
        <v>41443.643541666665</v>
      </c>
      <c r="T813" s="11">
        <f t="shared" si="78"/>
        <v>41465.702777777777</v>
      </c>
      <c r="U813" s="6"/>
    </row>
    <row r="814" spans="1:21" ht="10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6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7"/>
        <v>41282.017962962964</v>
      </c>
      <c r="T814" s="11">
        <f t="shared" si="78"/>
        <v>41334.581944444442</v>
      </c>
      <c r="U814" s="6"/>
    </row>
    <row r="815" spans="1:21" ht="6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6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7"/>
        <v>41080.960243055553</v>
      </c>
      <c r="T815" s="11">
        <f t="shared" si="78"/>
        <v>41110.960243055553</v>
      </c>
      <c r="U815" s="6"/>
    </row>
    <row r="816" spans="1:21" ht="10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6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7"/>
        <v>40679.743067129632</v>
      </c>
      <c r="T816" s="11">
        <f t="shared" si="78"/>
        <v>40694.75277777778</v>
      </c>
      <c r="U816" s="6"/>
    </row>
    <row r="817" spans="1:21" ht="45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6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7"/>
        <v>41914.917858796296</v>
      </c>
      <c r="T817" s="11">
        <f t="shared" si="78"/>
        <v>41944.917858796296</v>
      </c>
      <c r="U817" s="6"/>
    </row>
    <row r="818" spans="1:21" ht="7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6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7"/>
        <v>41341.870868055557</v>
      </c>
      <c r="T818" s="11">
        <f t="shared" si="78"/>
        <v>41373.270833333336</v>
      </c>
      <c r="U818" s="6"/>
    </row>
    <row r="819" spans="1:21" ht="9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6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7"/>
        <v>40925.599664351852</v>
      </c>
      <c r="T819" s="11">
        <f t="shared" si="78"/>
        <v>40979.207638888889</v>
      </c>
      <c r="U819" s="6"/>
    </row>
    <row r="820" spans="1:21" ht="10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6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7"/>
        <v>41120.882881944446</v>
      </c>
      <c r="T820" s="11">
        <f t="shared" si="78"/>
        <v>41128.709027777775</v>
      </c>
      <c r="U820" s="6"/>
    </row>
    <row r="821" spans="1:21" ht="45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6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7"/>
        <v>41619.998310185183</v>
      </c>
      <c r="T821" s="11">
        <f t="shared" si="78"/>
        <v>41629.197222222225</v>
      </c>
      <c r="U821" s="6"/>
    </row>
    <row r="822" spans="1:21" ht="9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6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7"/>
        <v>41768.841921296298</v>
      </c>
      <c r="T822" s="11">
        <f t="shared" si="78"/>
        <v>41799.208333333336</v>
      </c>
      <c r="U822" s="6"/>
    </row>
    <row r="823" spans="1:21" ht="90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6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7"/>
        <v>42093.922048611115</v>
      </c>
      <c r="T823" s="11">
        <f t="shared" si="78"/>
        <v>42128.167361111111</v>
      </c>
      <c r="U823" s="6"/>
    </row>
    <row r="824" spans="1:21" ht="7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6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7"/>
        <v>41157.947337962964</v>
      </c>
      <c r="T824" s="11">
        <f t="shared" si="78"/>
        <v>41187.947337962964</v>
      </c>
      <c r="U824" s="6"/>
    </row>
    <row r="825" spans="1:21" ht="90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6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7"/>
        <v>42055.972824074073</v>
      </c>
      <c r="T825" s="11">
        <f t="shared" si="78"/>
        <v>42085.931157407409</v>
      </c>
      <c r="U825" s="6"/>
    </row>
    <row r="826" spans="1:21" ht="10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6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7"/>
        <v>40250.242106481484</v>
      </c>
      <c r="T826" s="11">
        <f t="shared" si="78"/>
        <v>40286.290972222225</v>
      </c>
      <c r="U826" s="6"/>
    </row>
    <row r="827" spans="1:21" ht="7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6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7"/>
        <v>41186.306527777779</v>
      </c>
      <c r="T827" s="11">
        <f t="shared" si="78"/>
        <v>41211.306527777779</v>
      </c>
      <c r="U827" s="6"/>
    </row>
    <row r="828" spans="1:21" ht="90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6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7"/>
        <v>40973.038541666669</v>
      </c>
      <c r="T828" s="11">
        <f t="shared" si="78"/>
        <v>40993.996874999997</v>
      </c>
      <c r="U828" s="6"/>
    </row>
    <row r="829" spans="1:21" ht="10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6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7"/>
        <v>40927.473460648151</v>
      </c>
      <c r="T829" s="11">
        <f t="shared" si="78"/>
        <v>40953.825694444444</v>
      </c>
      <c r="U829" s="6"/>
    </row>
    <row r="830" spans="1:21" ht="10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6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7"/>
        <v>41073.050717592596</v>
      </c>
      <c r="T830" s="11">
        <f t="shared" si="78"/>
        <v>41085.683333333334</v>
      </c>
      <c r="U830" s="6"/>
    </row>
    <row r="831" spans="1:21" ht="10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6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7"/>
        <v>42504.801388888889</v>
      </c>
      <c r="T831" s="11">
        <f t="shared" si="78"/>
        <v>42564.801388888889</v>
      </c>
      <c r="U831" s="6"/>
    </row>
    <row r="832" spans="1:21" ht="90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6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7"/>
        <v>41325.525752314818</v>
      </c>
      <c r="T832" s="11">
        <f t="shared" si="78"/>
        <v>41355.484085648146</v>
      </c>
      <c r="U832" s="6"/>
    </row>
    <row r="833" spans="1:21" ht="7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6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7"/>
        <v>40996.646921296298</v>
      </c>
      <c r="T833" s="11">
        <f t="shared" si="78"/>
        <v>41026.646921296298</v>
      </c>
      <c r="U833" s="6"/>
    </row>
    <row r="834" spans="1:21" ht="10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6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7"/>
        <v>40869.675173611111</v>
      </c>
      <c r="T834" s="11">
        <f t="shared" si="78"/>
        <v>40929.342361111114</v>
      </c>
      <c r="U834" s="6"/>
    </row>
    <row r="835" spans="1:21" ht="3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6"/>
        <v>101.66666666666666</v>
      </c>
      <c r="P835" s="5">
        <f t="shared" ref="P835:P898" si="79">IF(L835=0, 0, E835/L835)</f>
        <v>148.78048780487805</v>
      </c>
      <c r="Q835" t="str">
        <f t="shared" ref="Q835:Q898" si="80">LEFT(N835, FIND("/", N835)-1)</f>
        <v>music</v>
      </c>
      <c r="R835" t="str">
        <f t="shared" ref="R835:R898" si="81">MID(N835, LEN(Q835)+2, LEN(N835))</f>
        <v>rock</v>
      </c>
      <c r="S835" s="11">
        <f t="shared" si="77"/>
        <v>41718.878182870372</v>
      </c>
      <c r="T835" s="11">
        <f t="shared" si="78"/>
        <v>41748.878182870372</v>
      </c>
      <c r="U835" s="6"/>
    </row>
    <row r="836" spans="1:21" ht="12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2">(E836/D836)*100</f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77"/>
        <v>41422.822824074072</v>
      </c>
      <c r="T836" s="11">
        <f t="shared" si="78"/>
        <v>41456.165972222225</v>
      </c>
      <c r="U836" s="6"/>
    </row>
    <row r="837" spans="1:21" ht="10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2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ref="S837:S900" si="83">(((J837/60)/60)/24)+DATE(1970,1,1)</f>
        <v>41005.45784722222</v>
      </c>
      <c r="T837" s="11">
        <f t="shared" ref="T837:T900" si="84">(((I837/60)/60)/24)+DATE(1970,1,1)</f>
        <v>41048.125</v>
      </c>
      <c r="U837" s="6"/>
    </row>
    <row r="838" spans="1:21" ht="3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2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3"/>
        <v>41524.056921296295</v>
      </c>
      <c r="T838" s="11">
        <f t="shared" si="84"/>
        <v>41554.056921296295</v>
      </c>
      <c r="U838" s="6"/>
    </row>
    <row r="839" spans="1:21" ht="7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2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3"/>
        <v>41730.998402777775</v>
      </c>
      <c r="T839" s="11">
        <f t="shared" si="84"/>
        <v>41760.998402777775</v>
      </c>
      <c r="U839" s="6"/>
    </row>
    <row r="840" spans="1:21" ht="10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2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3"/>
        <v>40895.897974537038</v>
      </c>
      <c r="T840" s="11">
        <f t="shared" si="84"/>
        <v>40925.897974537038</v>
      </c>
      <c r="U840" s="6"/>
    </row>
    <row r="841" spans="1:21" ht="90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2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3"/>
        <v>41144.763379629629</v>
      </c>
      <c r="T841" s="11">
        <f t="shared" si="84"/>
        <v>41174.763379629629</v>
      </c>
      <c r="U841" s="6"/>
    </row>
    <row r="842" spans="1:21" ht="9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2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3"/>
        <v>42607.226701388892</v>
      </c>
      <c r="T842" s="11">
        <f t="shared" si="84"/>
        <v>42637.226701388892</v>
      </c>
      <c r="U842" s="6"/>
    </row>
    <row r="843" spans="1:21" ht="10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2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3"/>
        <v>41923.838692129626</v>
      </c>
      <c r="T843" s="11">
        <f t="shared" si="84"/>
        <v>41953.88035879629</v>
      </c>
      <c r="U843" s="6"/>
    </row>
    <row r="844" spans="1:21" ht="10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2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3"/>
        <v>41526.592395833337</v>
      </c>
      <c r="T844" s="11">
        <f t="shared" si="84"/>
        <v>41561.165972222225</v>
      </c>
      <c r="U844" s="6"/>
    </row>
    <row r="845" spans="1:21" ht="10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2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3"/>
        <v>42695.257870370369</v>
      </c>
      <c r="T845" s="11">
        <f t="shared" si="84"/>
        <v>42712.333333333328</v>
      </c>
      <c r="U845" s="6"/>
    </row>
    <row r="846" spans="1:21" ht="12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2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3"/>
        <v>41905.684629629628</v>
      </c>
      <c r="T846" s="11">
        <f t="shared" si="84"/>
        <v>41944.207638888889</v>
      </c>
      <c r="U846" s="6"/>
    </row>
    <row r="847" spans="1:21" ht="90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2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3"/>
        <v>42578.205972222218</v>
      </c>
      <c r="T847" s="11">
        <f t="shared" si="84"/>
        <v>42618.165972222225</v>
      </c>
      <c r="U847" s="6"/>
    </row>
    <row r="848" spans="1:21" ht="9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2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3"/>
        <v>41694.391840277778</v>
      </c>
      <c r="T848" s="11">
        <f t="shared" si="84"/>
        <v>41708.583333333336</v>
      </c>
      <c r="U848" s="6"/>
    </row>
    <row r="849" spans="1:21" ht="45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2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3"/>
        <v>42165.79833333334</v>
      </c>
      <c r="T849" s="11">
        <f t="shared" si="84"/>
        <v>42195.79833333334</v>
      </c>
      <c r="U849" s="6"/>
    </row>
    <row r="850" spans="1:21" ht="10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2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3"/>
        <v>42078.792048611111</v>
      </c>
      <c r="T850" s="11">
        <f t="shared" si="84"/>
        <v>42108.792048611111</v>
      </c>
      <c r="U850" s="6"/>
    </row>
    <row r="851" spans="1:21" ht="10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2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3"/>
        <v>42051.148888888885</v>
      </c>
      <c r="T851" s="11">
        <f t="shared" si="84"/>
        <v>42079.107222222221</v>
      </c>
      <c r="U851" s="6"/>
    </row>
    <row r="852" spans="1:21" ht="7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2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3"/>
        <v>42452.827743055561</v>
      </c>
      <c r="T852" s="11">
        <f t="shared" si="84"/>
        <v>42485.207638888889</v>
      </c>
      <c r="U852" s="6"/>
    </row>
    <row r="853" spans="1:21" ht="7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2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3"/>
        <v>42522.880243055552</v>
      </c>
      <c r="T853" s="11">
        <f t="shared" si="84"/>
        <v>42582.822916666672</v>
      </c>
      <c r="U853" s="6"/>
    </row>
    <row r="854" spans="1:21" ht="6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2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3"/>
        <v>42656.805497685185</v>
      </c>
      <c r="T854" s="11">
        <f t="shared" si="84"/>
        <v>42667.875</v>
      </c>
      <c r="U854" s="6"/>
    </row>
    <row r="855" spans="1:21" ht="90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2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3"/>
        <v>42021.832280092596</v>
      </c>
      <c r="T855" s="11">
        <f t="shared" si="84"/>
        <v>42051.832280092596</v>
      </c>
      <c r="U855" s="6"/>
    </row>
    <row r="856" spans="1:21" ht="7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2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3"/>
        <v>42702.212337962963</v>
      </c>
      <c r="T856" s="11">
        <f t="shared" si="84"/>
        <v>42732.212337962963</v>
      </c>
      <c r="U856" s="6"/>
    </row>
    <row r="857" spans="1:21" ht="7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2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3"/>
        <v>42545.125196759262</v>
      </c>
      <c r="T857" s="11">
        <f t="shared" si="84"/>
        <v>42575.125196759262</v>
      </c>
      <c r="U857" s="6"/>
    </row>
    <row r="858" spans="1:21" ht="10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2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3"/>
        <v>42609.311990740738</v>
      </c>
      <c r="T858" s="11">
        <f t="shared" si="84"/>
        <v>42668.791666666672</v>
      </c>
      <c r="U858" s="6"/>
    </row>
    <row r="859" spans="1:21" ht="7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2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3"/>
        <v>42291.581377314811</v>
      </c>
      <c r="T859" s="11">
        <f t="shared" si="84"/>
        <v>42333.623043981483</v>
      </c>
      <c r="U859" s="6"/>
    </row>
    <row r="860" spans="1:21" ht="10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2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3"/>
        <v>42079.745578703703</v>
      </c>
      <c r="T860" s="11">
        <f t="shared" si="84"/>
        <v>42109.957638888889</v>
      </c>
      <c r="U860" s="6"/>
    </row>
    <row r="861" spans="1:21" ht="7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2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3"/>
        <v>42128.820231481484</v>
      </c>
      <c r="T861" s="11">
        <f t="shared" si="84"/>
        <v>42159</v>
      </c>
      <c r="U861" s="6"/>
    </row>
    <row r="862" spans="1:21" ht="9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2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3"/>
        <v>41570.482789351852</v>
      </c>
      <c r="T862" s="11">
        <f t="shared" si="84"/>
        <v>41600.524456018517</v>
      </c>
      <c r="U862" s="6"/>
    </row>
    <row r="863" spans="1:21" ht="10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2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3"/>
        <v>42599.965324074074</v>
      </c>
      <c r="T863" s="11">
        <f t="shared" si="84"/>
        <v>42629.965324074074</v>
      </c>
      <c r="U863" s="6"/>
    </row>
    <row r="864" spans="1:21" ht="9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2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3"/>
        <v>41559.5549537037</v>
      </c>
      <c r="T864" s="11">
        <f t="shared" si="84"/>
        <v>41589.596620370372</v>
      </c>
      <c r="U864" s="6"/>
    </row>
    <row r="865" spans="1:21" ht="7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2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3"/>
        <v>40921.117662037039</v>
      </c>
      <c r="T865" s="11">
        <f t="shared" si="84"/>
        <v>40951.117662037039</v>
      </c>
      <c r="U865" s="6"/>
    </row>
    <row r="866" spans="1:21" ht="9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2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3"/>
        <v>41541.106921296298</v>
      </c>
      <c r="T866" s="11">
        <f t="shared" si="84"/>
        <v>41563.415972222225</v>
      </c>
      <c r="U866" s="6"/>
    </row>
    <row r="867" spans="1:21" ht="10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2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3"/>
        <v>41230.77311342593</v>
      </c>
      <c r="T867" s="11">
        <f t="shared" si="84"/>
        <v>41290.77311342593</v>
      </c>
      <c r="U867" s="6"/>
    </row>
    <row r="868" spans="1:21" ht="10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2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3"/>
        <v>42025.637939814813</v>
      </c>
      <c r="T868" s="11">
        <f t="shared" si="84"/>
        <v>42063.631944444445</v>
      </c>
      <c r="U868" s="6"/>
    </row>
    <row r="869" spans="1:21" ht="12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2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3"/>
        <v>40088.105393518519</v>
      </c>
      <c r="T869" s="11">
        <f t="shared" si="84"/>
        <v>40148.207638888889</v>
      </c>
      <c r="U869" s="6"/>
    </row>
    <row r="870" spans="1:21" ht="13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2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3"/>
        <v>41616.027754629627</v>
      </c>
      <c r="T870" s="11">
        <f t="shared" si="84"/>
        <v>41646.027754629627</v>
      </c>
      <c r="U870" s="6"/>
    </row>
    <row r="871" spans="1:21" ht="10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2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3"/>
        <v>41342.845567129632</v>
      </c>
      <c r="T871" s="11">
        <f t="shared" si="84"/>
        <v>41372.803900462961</v>
      </c>
      <c r="U871" s="6"/>
    </row>
    <row r="872" spans="1:21" ht="10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2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3"/>
        <v>41488.022256944445</v>
      </c>
      <c r="T872" s="11">
        <f t="shared" si="84"/>
        <v>41518.022256944445</v>
      </c>
      <c r="U872" s="6"/>
    </row>
    <row r="873" spans="1:21" ht="10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2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3"/>
        <v>41577.561284722222</v>
      </c>
      <c r="T873" s="11">
        <f t="shared" si="84"/>
        <v>41607.602951388886</v>
      </c>
      <c r="U873" s="6"/>
    </row>
    <row r="874" spans="1:21" ht="90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2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3"/>
        <v>40567.825543981482</v>
      </c>
      <c r="T874" s="11">
        <f t="shared" si="84"/>
        <v>40612.825543981482</v>
      </c>
      <c r="U874" s="6"/>
    </row>
    <row r="875" spans="1:21" ht="7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2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3"/>
        <v>41184.167129629634</v>
      </c>
      <c r="T875" s="11">
        <f t="shared" si="84"/>
        <v>41224.208796296298</v>
      </c>
      <c r="U875" s="6"/>
    </row>
    <row r="876" spans="1:21" ht="12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2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3"/>
        <v>41368.583726851852</v>
      </c>
      <c r="T876" s="11">
        <f t="shared" si="84"/>
        <v>41398.583726851852</v>
      </c>
      <c r="U876" s="6"/>
    </row>
    <row r="877" spans="1:21" ht="10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2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3"/>
        <v>42248.723738425921</v>
      </c>
      <c r="T877" s="11">
        <f t="shared" si="84"/>
        <v>42268.723738425921</v>
      </c>
      <c r="U877" s="6"/>
    </row>
    <row r="878" spans="1:21" ht="45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2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3"/>
        <v>41276.496840277774</v>
      </c>
      <c r="T878" s="11">
        <f t="shared" si="84"/>
        <v>41309.496840277774</v>
      </c>
      <c r="U878" s="6"/>
    </row>
    <row r="879" spans="1:21" ht="10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2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3"/>
        <v>41597.788888888892</v>
      </c>
      <c r="T879" s="11">
        <f t="shared" si="84"/>
        <v>41627.788888888892</v>
      </c>
      <c r="U879" s="6"/>
    </row>
    <row r="880" spans="1:21" ht="10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2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3"/>
        <v>40505.232916666668</v>
      </c>
      <c r="T880" s="11">
        <f t="shared" si="84"/>
        <v>40535.232916666668</v>
      </c>
      <c r="U880" s="6"/>
    </row>
    <row r="881" spans="1:21" ht="10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2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3"/>
        <v>41037.829918981479</v>
      </c>
      <c r="T881" s="11">
        <f t="shared" si="84"/>
        <v>41058.829918981479</v>
      </c>
      <c r="U881" s="6"/>
    </row>
    <row r="882" spans="1:21" ht="10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2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3"/>
        <v>41179.32104166667</v>
      </c>
      <c r="T882" s="11">
        <f t="shared" si="84"/>
        <v>41212.32104166667</v>
      </c>
      <c r="U882" s="6"/>
    </row>
    <row r="883" spans="1:21" ht="7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2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3"/>
        <v>40877.25099537037</v>
      </c>
      <c r="T883" s="11">
        <f t="shared" si="84"/>
        <v>40922.25099537037</v>
      </c>
      <c r="U883" s="6"/>
    </row>
    <row r="884" spans="1:21" ht="9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2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3"/>
        <v>40759.860532407409</v>
      </c>
      <c r="T884" s="11">
        <f t="shared" si="84"/>
        <v>40792.860532407409</v>
      </c>
      <c r="U884" s="6"/>
    </row>
    <row r="885" spans="1:21" ht="10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2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3"/>
        <v>42371.935590277775</v>
      </c>
      <c r="T885" s="11">
        <f t="shared" si="84"/>
        <v>42431.935590277775</v>
      </c>
      <c r="U885" s="6"/>
    </row>
    <row r="886" spans="1:21" ht="7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2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3"/>
        <v>40981.802615740737</v>
      </c>
      <c r="T886" s="11">
        <f t="shared" si="84"/>
        <v>41041.104861111111</v>
      </c>
      <c r="U886" s="6"/>
    </row>
    <row r="887" spans="1:21" ht="90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2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3"/>
        <v>42713.941099537042</v>
      </c>
      <c r="T887" s="11">
        <f t="shared" si="84"/>
        <v>42734.941099537042</v>
      </c>
      <c r="U887" s="6"/>
    </row>
    <row r="888" spans="1:21" ht="12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2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3"/>
        <v>42603.870520833334</v>
      </c>
      <c r="T888" s="11">
        <f t="shared" si="84"/>
        <v>42628.870520833334</v>
      </c>
      <c r="U888" s="6"/>
    </row>
    <row r="889" spans="1:21" ht="10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2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3"/>
        <v>41026.958969907406</v>
      </c>
      <c r="T889" s="11">
        <f t="shared" si="84"/>
        <v>41056.958969907406</v>
      </c>
      <c r="U889" s="6"/>
    </row>
    <row r="890" spans="1:21" ht="10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2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3"/>
        <v>40751.753298611111</v>
      </c>
      <c r="T890" s="11">
        <f t="shared" si="84"/>
        <v>40787.25</v>
      </c>
      <c r="U890" s="6"/>
    </row>
    <row r="891" spans="1:21" ht="90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2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3"/>
        <v>41887.784062500003</v>
      </c>
      <c r="T891" s="11">
        <f t="shared" si="84"/>
        <v>41917.784062500003</v>
      </c>
      <c r="U891" s="6"/>
    </row>
    <row r="892" spans="1:21" ht="10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2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3"/>
        <v>41569.698831018519</v>
      </c>
      <c r="T892" s="11">
        <f t="shared" si="84"/>
        <v>41599.740497685183</v>
      </c>
      <c r="U892" s="6"/>
    </row>
    <row r="893" spans="1:21" ht="10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2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3"/>
        <v>41842.031597222223</v>
      </c>
      <c r="T893" s="11">
        <f t="shared" si="84"/>
        <v>41872.031597222223</v>
      </c>
      <c r="U893" s="6"/>
    </row>
    <row r="894" spans="1:21" ht="10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2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3"/>
        <v>40304.20003472222</v>
      </c>
      <c r="T894" s="11">
        <f t="shared" si="84"/>
        <v>40391.166666666664</v>
      </c>
      <c r="U894" s="6"/>
    </row>
    <row r="895" spans="1:21" ht="90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2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3"/>
        <v>42065.897719907407</v>
      </c>
      <c r="T895" s="11">
        <f t="shared" si="84"/>
        <v>42095.856053240743</v>
      </c>
      <c r="U895" s="6"/>
    </row>
    <row r="896" spans="1:21" ht="12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2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3"/>
        <v>42496.981597222228</v>
      </c>
      <c r="T896" s="11">
        <f t="shared" si="84"/>
        <v>42526.981597222228</v>
      </c>
      <c r="U896" s="6"/>
    </row>
    <row r="897" spans="1:21" ht="12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2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3"/>
        <v>40431.127650462964</v>
      </c>
      <c r="T897" s="11">
        <f t="shared" si="84"/>
        <v>40476.127650462964</v>
      </c>
      <c r="U897" s="6"/>
    </row>
    <row r="898" spans="1:21" ht="12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2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3"/>
        <v>42218.872986111113</v>
      </c>
      <c r="T898" s="11">
        <f t="shared" si="84"/>
        <v>42244.166666666672</v>
      </c>
      <c r="U898" s="6"/>
    </row>
    <row r="899" spans="1:21" ht="12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2"/>
        <v>0</v>
      </c>
      <c r="P899" s="5">
        <f t="shared" ref="P899:P962" si="85">IF(L899=0, 0, E899/L899)</f>
        <v>0</v>
      </c>
      <c r="Q899" t="str">
        <f t="shared" ref="Q899:Q962" si="86">LEFT(N899, FIND("/", N899)-1)</f>
        <v>music</v>
      </c>
      <c r="R899" t="str">
        <f t="shared" ref="R899:R962" si="87">MID(N899, LEN(Q899)+2, LEN(N899))</f>
        <v>indie rock</v>
      </c>
      <c r="S899" s="11">
        <f t="shared" si="83"/>
        <v>41211.688750000001</v>
      </c>
      <c r="T899" s="11">
        <f t="shared" si="84"/>
        <v>41241.730416666665</v>
      </c>
      <c r="U899" s="6"/>
    </row>
    <row r="900" spans="1:21" ht="10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88">(E900/D900)*100</f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3"/>
        <v>40878.758217592593</v>
      </c>
      <c r="T900" s="11">
        <f t="shared" si="84"/>
        <v>40923.758217592593</v>
      </c>
      <c r="U900" s="6"/>
    </row>
    <row r="901" spans="1:21" ht="90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8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ref="S901:S964" si="89">(((J901/60)/60)/24)+DATE(1970,1,1)</f>
        <v>40646.099097222221</v>
      </c>
      <c r="T901" s="11">
        <f t="shared" ref="T901:T964" si="90">(((I901/60)/60)/24)+DATE(1970,1,1)</f>
        <v>40691.099097222221</v>
      </c>
      <c r="U901" s="6"/>
    </row>
    <row r="902" spans="1:21" ht="7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8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9"/>
        <v>42429.84956018519</v>
      </c>
      <c r="T902" s="11">
        <f t="shared" si="90"/>
        <v>42459.807893518519</v>
      </c>
      <c r="U902" s="6"/>
    </row>
    <row r="903" spans="1:21" ht="12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8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9"/>
        <v>40291.81150462963</v>
      </c>
      <c r="T903" s="11">
        <f t="shared" si="90"/>
        <v>40337.799305555556</v>
      </c>
      <c r="U903" s="6"/>
    </row>
    <row r="904" spans="1:21" ht="10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8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9"/>
        <v>41829.965532407405</v>
      </c>
      <c r="T904" s="11">
        <f t="shared" si="90"/>
        <v>41881.645833333336</v>
      </c>
      <c r="U904" s="6"/>
    </row>
    <row r="905" spans="1:21" ht="90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8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9"/>
        <v>41149.796064814815</v>
      </c>
      <c r="T905" s="11">
        <f t="shared" si="90"/>
        <v>41175.100694444445</v>
      </c>
      <c r="U905" s="6"/>
    </row>
    <row r="906" spans="1:21" ht="10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8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9"/>
        <v>42342.080289351856</v>
      </c>
      <c r="T906" s="11">
        <f t="shared" si="90"/>
        <v>42372.080289351856</v>
      </c>
      <c r="U906" s="6"/>
    </row>
    <row r="907" spans="1:21" ht="9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8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9"/>
        <v>40507.239884259259</v>
      </c>
      <c r="T907" s="11">
        <f t="shared" si="90"/>
        <v>40567.239884259259</v>
      </c>
      <c r="U907" s="6"/>
    </row>
    <row r="908" spans="1:21" ht="6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8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9"/>
        <v>41681.189699074072</v>
      </c>
      <c r="T908" s="11">
        <f t="shared" si="90"/>
        <v>41711.148032407407</v>
      </c>
      <c r="U908" s="6"/>
    </row>
    <row r="909" spans="1:21" ht="9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8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9"/>
        <v>40767.192395833335</v>
      </c>
      <c r="T909" s="11">
        <f t="shared" si="90"/>
        <v>40797.192395833335</v>
      </c>
      <c r="U909" s="6"/>
    </row>
    <row r="910" spans="1:21" ht="9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8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9"/>
        <v>40340.801562499997</v>
      </c>
      <c r="T910" s="11">
        <f t="shared" si="90"/>
        <v>40386.207638888889</v>
      </c>
      <c r="U910" s="6"/>
    </row>
    <row r="911" spans="1:21" ht="12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8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9"/>
        <v>41081.69027777778</v>
      </c>
      <c r="T911" s="11">
        <f t="shared" si="90"/>
        <v>41113.166666666664</v>
      </c>
      <c r="U911" s="6"/>
    </row>
    <row r="912" spans="1:21" ht="90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8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9"/>
        <v>42737.545358796298</v>
      </c>
      <c r="T912" s="11">
        <f t="shared" si="90"/>
        <v>42797.545358796298</v>
      </c>
      <c r="U912" s="6"/>
    </row>
    <row r="913" spans="1:21" ht="10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8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9"/>
        <v>41642.005150462966</v>
      </c>
      <c r="T913" s="11">
        <f t="shared" si="90"/>
        <v>41663.005150462966</v>
      </c>
      <c r="U913" s="6"/>
    </row>
    <row r="914" spans="1:21" ht="7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8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9"/>
        <v>41194.109340277777</v>
      </c>
      <c r="T914" s="11">
        <f t="shared" si="90"/>
        <v>41254.151006944441</v>
      </c>
      <c r="U914" s="6"/>
    </row>
    <row r="915" spans="1:21" ht="10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8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9"/>
        <v>41004.139108796298</v>
      </c>
      <c r="T915" s="11">
        <f t="shared" si="90"/>
        <v>41034.139108796298</v>
      </c>
      <c r="U915" s="6"/>
    </row>
    <row r="916" spans="1:21" ht="9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8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9"/>
        <v>41116.763275462967</v>
      </c>
      <c r="T916" s="11">
        <f t="shared" si="90"/>
        <v>41146.763275462967</v>
      </c>
      <c r="U916" s="6"/>
    </row>
    <row r="917" spans="1:21" ht="9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8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9"/>
        <v>40937.679560185185</v>
      </c>
      <c r="T917" s="11">
        <f t="shared" si="90"/>
        <v>40969.207638888889</v>
      </c>
      <c r="U917" s="6"/>
    </row>
    <row r="918" spans="1:21" ht="9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8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9"/>
        <v>40434.853402777779</v>
      </c>
      <c r="T918" s="11">
        <f t="shared" si="90"/>
        <v>40473.208333333336</v>
      </c>
      <c r="U918" s="6"/>
    </row>
    <row r="919" spans="1:21" ht="10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8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9"/>
        <v>41802.94363425926</v>
      </c>
      <c r="T919" s="11">
        <f t="shared" si="90"/>
        <v>41834.104166666664</v>
      </c>
      <c r="U919" s="6"/>
    </row>
    <row r="920" spans="1:21" ht="10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8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9"/>
        <v>41944.916215277779</v>
      </c>
      <c r="T920" s="11">
        <f t="shared" si="90"/>
        <v>41974.957881944443</v>
      </c>
      <c r="U920" s="6"/>
    </row>
    <row r="921" spans="1:21" ht="3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8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9"/>
        <v>41227.641724537039</v>
      </c>
      <c r="T921" s="11">
        <f t="shared" si="90"/>
        <v>41262.641724537039</v>
      </c>
      <c r="U921" s="6"/>
    </row>
    <row r="922" spans="1:21" ht="10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8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9"/>
        <v>41562.67155092593</v>
      </c>
      <c r="T922" s="11">
        <f t="shared" si="90"/>
        <v>41592.713217592594</v>
      </c>
      <c r="U922" s="6"/>
    </row>
    <row r="923" spans="1:21" ht="10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8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9"/>
        <v>40847.171018518515</v>
      </c>
      <c r="T923" s="11">
        <f t="shared" si="90"/>
        <v>40889.212685185186</v>
      </c>
      <c r="U923" s="6"/>
    </row>
    <row r="924" spans="1:21" ht="90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8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9"/>
        <v>41878.530011574076</v>
      </c>
      <c r="T924" s="11">
        <f t="shared" si="90"/>
        <v>41913.530011574076</v>
      </c>
      <c r="U924" s="6"/>
    </row>
    <row r="925" spans="1:21" ht="10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8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9"/>
        <v>41934.959756944445</v>
      </c>
      <c r="T925" s="11">
        <f t="shared" si="90"/>
        <v>41965.001423611116</v>
      </c>
      <c r="U925" s="6"/>
    </row>
    <row r="926" spans="1:21" ht="10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8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9"/>
        <v>41288.942928240744</v>
      </c>
      <c r="T926" s="11">
        <f t="shared" si="90"/>
        <v>41318.942928240744</v>
      </c>
      <c r="U926" s="6"/>
    </row>
    <row r="927" spans="1:21" ht="90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8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9"/>
        <v>41575.880914351852</v>
      </c>
      <c r="T927" s="11">
        <f t="shared" si="90"/>
        <v>41605.922581018516</v>
      </c>
      <c r="U927" s="6"/>
    </row>
    <row r="928" spans="1:21" ht="12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8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9"/>
        <v>40338.02002314815</v>
      </c>
      <c r="T928" s="11">
        <f t="shared" si="90"/>
        <v>40367.944444444445</v>
      </c>
      <c r="U928" s="6"/>
    </row>
    <row r="929" spans="1:21" ht="6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8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9"/>
        <v>41013.822858796295</v>
      </c>
      <c r="T929" s="11">
        <f t="shared" si="90"/>
        <v>41043.822858796295</v>
      </c>
      <c r="U929" s="6"/>
    </row>
    <row r="930" spans="1:21" ht="9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8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9"/>
        <v>41180.86241898148</v>
      </c>
      <c r="T930" s="11">
        <f t="shared" si="90"/>
        <v>41231</v>
      </c>
      <c r="U930" s="6"/>
    </row>
    <row r="931" spans="1:21" ht="90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8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9"/>
        <v>40978.238067129627</v>
      </c>
      <c r="T931" s="11">
        <f t="shared" si="90"/>
        <v>41008.196400462963</v>
      </c>
      <c r="U931" s="6"/>
    </row>
    <row r="932" spans="1:21" ht="12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8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9"/>
        <v>40312.915578703702</v>
      </c>
      <c r="T932" s="11">
        <f t="shared" si="90"/>
        <v>40354.897222222222</v>
      </c>
      <c r="U932" s="6"/>
    </row>
    <row r="933" spans="1:21" ht="90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8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9"/>
        <v>41680.359976851854</v>
      </c>
      <c r="T933" s="11">
        <f t="shared" si="90"/>
        <v>41714.916666666664</v>
      </c>
      <c r="U933" s="6"/>
    </row>
    <row r="934" spans="1:21" ht="7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8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9"/>
        <v>41310.969270833331</v>
      </c>
      <c r="T934" s="11">
        <f t="shared" si="90"/>
        <v>41355.927604166667</v>
      </c>
      <c r="U934" s="6"/>
    </row>
    <row r="935" spans="1:21" ht="9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8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9"/>
        <v>41711.169085648151</v>
      </c>
      <c r="T935" s="11">
        <f t="shared" si="90"/>
        <v>41771.169085648151</v>
      </c>
      <c r="U935" s="6"/>
    </row>
    <row r="936" spans="1:21" ht="10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8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9"/>
        <v>41733.737083333333</v>
      </c>
      <c r="T936" s="11">
        <f t="shared" si="90"/>
        <v>41763.25</v>
      </c>
      <c r="U936" s="6"/>
    </row>
    <row r="937" spans="1:21" ht="12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8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9"/>
        <v>42368.333668981482</v>
      </c>
      <c r="T937" s="11">
        <f t="shared" si="90"/>
        <v>42398.333668981482</v>
      </c>
      <c r="U937" s="6"/>
    </row>
    <row r="938" spans="1:21" ht="7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8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9"/>
        <v>40883.024178240739</v>
      </c>
      <c r="T938" s="11">
        <f t="shared" si="90"/>
        <v>40926.833333333336</v>
      </c>
      <c r="U938" s="6"/>
    </row>
    <row r="939" spans="1:21" ht="10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8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9"/>
        <v>41551.798113425924</v>
      </c>
      <c r="T939" s="11">
        <f t="shared" si="90"/>
        <v>41581.839780092596</v>
      </c>
      <c r="U939" s="6"/>
    </row>
    <row r="940" spans="1:21" ht="7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8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9"/>
        <v>41124.479722222226</v>
      </c>
      <c r="T940" s="11">
        <f t="shared" si="90"/>
        <v>41154.479722222226</v>
      </c>
      <c r="U940" s="6"/>
    </row>
    <row r="941" spans="1:21" ht="10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8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9"/>
        <v>41416.763171296298</v>
      </c>
      <c r="T941" s="11">
        <f t="shared" si="90"/>
        <v>41455.831944444442</v>
      </c>
      <c r="U941" s="6"/>
    </row>
    <row r="942" spans="1:21" ht="10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8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9"/>
        <v>42182.008402777778</v>
      </c>
      <c r="T942" s="11">
        <f t="shared" si="90"/>
        <v>42227.008402777778</v>
      </c>
      <c r="U942" s="6"/>
    </row>
    <row r="943" spans="1:21" ht="10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8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9"/>
        <v>42746.096585648149</v>
      </c>
      <c r="T943" s="11">
        <f t="shared" si="90"/>
        <v>42776.096585648149</v>
      </c>
      <c r="U943" s="6"/>
    </row>
    <row r="944" spans="1:21" ht="10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8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9"/>
        <v>42382.843287037031</v>
      </c>
      <c r="T944" s="11">
        <f t="shared" si="90"/>
        <v>42418.843287037031</v>
      </c>
      <c r="U944" s="6"/>
    </row>
    <row r="945" spans="1:21" ht="75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8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9"/>
        <v>42673.66788194445</v>
      </c>
      <c r="T945" s="11">
        <f t="shared" si="90"/>
        <v>42703.709548611107</v>
      </c>
      <c r="U945" s="6"/>
    </row>
    <row r="946" spans="1:21" ht="10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8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9"/>
        <v>42444.583912037036</v>
      </c>
      <c r="T946" s="11">
        <f t="shared" si="90"/>
        <v>42478.583333333328</v>
      </c>
      <c r="U946" s="6"/>
    </row>
    <row r="947" spans="1:21" ht="90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8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9"/>
        <v>42732.872986111113</v>
      </c>
      <c r="T947" s="11">
        <f t="shared" si="90"/>
        <v>42784.999305555553</v>
      </c>
      <c r="U947" s="6"/>
    </row>
    <row r="948" spans="1:21" ht="7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8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9"/>
        <v>42592.750555555554</v>
      </c>
      <c r="T948" s="11">
        <f t="shared" si="90"/>
        <v>42622.750555555554</v>
      </c>
      <c r="U948" s="6"/>
    </row>
    <row r="949" spans="1:21" ht="10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8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9"/>
        <v>42491.781319444446</v>
      </c>
      <c r="T949" s="11">
        <f t="shared" si="90"/>
        <v>42551.781319444446</v>
      </c>
      <c r="U949" s="6"/>
    </row>
    <row r="950" spans="1:21" ht="9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8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9"/>
        <v>42411.828287037039</v>
      </c>
      <c r="T950" s="11">
        <f t="shared" si="90"/>
        <v>42441.828287037039</v>
      </c>
      <c r="U950" s="6"/>
    </row>
    <row r="951" spans="1:21" ht="120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8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9"/>
        <v>42361.043703703705</v>
      </c>
      <c r="T951" s="11">
        <f t="shared" si="90"/>
        <v>42421.043703703705</v>
      </c>
      <c r="U951" s="6"/>
    </row>
    <row r="952" spans="1:21" ht="9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8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9"/>
        <v>42356.750706018516</v>
      </c>
      <c r="T952" s="11">
        <f t="shared" si="90"/>
        <v>42386.750706018516</v>
      </c>
      <c r="U952" s="6"/>
    </row>
    <row r="953" spans="1:21" ht="3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8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9"/>
        <v>42480.653611111105</v>
      </c>
      <c r="T953" s="11">
        <f t="shared" si="90"/>
        <v>42525.653611111105</v>
      </c>
      <c r="U953" s="6"/>
    </row>
    <row r="954" spans="1:21" ht="6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8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9"/>
        <v>42662.613564814819</v>
      </c>
      <c r="T954" s="11">
        <f t="shared" si="90"/>
        <v>42692.655231481483</v>
      </c>
      <c r="U954" s="6"/>
    </row>
    <row r="955" spans="1:21" ht="90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8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9"/>
        <v>41999.164340277777</v>
      </c>
      <c r="T955" s="11">
        <f t="shared" si="90"/>
        <v>42029.164340277777</v>
      </c>
      <c r="U955" s="6"/>
    </row>
    <row r="956" spans="1:21" ht="9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8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9"/>
        <v>42194.833784722221</v>
      </c>
      <c r="T956" s="11">
        <f t="shared" si="90"/>
        <v>42236.833784722221</v>
      </c>
      <c r="U956" s="6"/>
    </row>
    <row r="957" spans="1:21" ht="10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8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9"/>
        <v>42586.295138888891</v>
      </c>
      <c r="T957" s="11">
        <f t="shared" si="90"/>
        <v>42626.295138888891</v>
      </c>
      <c r="U957" s="6"/>
    </row>
    <row r="958" spans="1:21" ht="10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8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9"/>
        <v>42060.913877314815</v>
      </c>
      <c r="T958" s="11">
        <f t="shared" si="90"/>
        <v>42120.872210648144</v>
      </c>
      <c r="U958" s="6"/>
    </row>
    <row r="959" spans="1:21" ht="6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8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9"/>
        <v>42660.552465277782</v>
      </c>
      <c r="T959" s="11">
        <f t="shared" si="90"/>
        <v>42691.594131944439</v>
      </c>
      <c r="U959" s="6"/>
    </row>
    <row r="960" spans="1:21" ht="10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8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9"/>
        <v>42082.802812499998</v>
      </c>
      <c r="T960" s="11">
        <f t="shared" si="90"/>
        <v>42104.207638888889</v>
      </c>
      <c r="U960" s="6"/>
    </row>
    <row r="961" spans="1:21" ht="10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8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9"/>
        <v>41993.174363425926</v>
      </c>
      <c r="T961" s="11">
        <f t="shared" si="90"/>
        <v>42023.174363425926</v>
      </c>
      <c r="U961" s="6"/>
    </row>
    <row r="962" spans="1:21" ht="90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8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9"/>
        <v>42766.626793981486</v>
      </c>
      <c r="T962" s="11">
        <f t="shared" si="90"/>
        <v>42808.585127314815</v>
      </c>
      <c r="U962" s="6"/>
    </row>
    <row r="963" spans="1:21" ht="7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8"/>
        <v>42.188421052631583</v>
      </c>
      <c r="P963" s="5">
        <f t="shared" ref="P963:P1026" si="91">IF(L963=0, 0, E963/L963)</f>
        <v>364.35454545454547</v>
      </c>
      <c r="Q963" t="str">
        <f t="shared" ref="Q963:Q1026" si="92">LEFT(N963, FIND("/", N963)-1)</f>
        <v>technology</v>
      </c>
      <c r="R963" t="str">
        <f t="shared" ref="R963:R1026" si="93">MID(N963, LEN(Q963)+2, LEN(N963))</f>
        <v>wearables</v>
      </c>
      <c r="S963" s="11">
        <f t="shared" si="89"/>
        <v>42740.693692129629</v>
      </c>
      <c r="T963" s="11">
        <f t="shared" si="90"/>
        <v>42786.791666666672</v>
      </c>
      <c r="U963" s="6"/>
    </row>
    <row r="964" spans="1:21" ht="9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4">(E964/D964)*100</f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89"/>
        <v>42373.712418981479</v>
      </c>
      <c r="T964" s="11">
        <f t="shared" si="90"/>
        <v>42411.712418981479</v>
      </c>
      <c r="U964" s="6"/>
    </row>
    <row r="965" spans="1:21" ht="6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4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ref="S965:S1028" si="95">(((J965/60)/60)/24)+DATE(1970,1,1)</f>
        <v>42625.635636574079</v>
      </c>
      <c r="T965" s="11">
        <f t="shared" ref="T965:T1028" si="96">(((I965/60)/60)/24)+DATE(1970,1,1)</f>
        <v>42660.635636574079</v>
      </c>
      <c r="U965" s="6"/>
    </row>
    <row r="966" spans="1:21" ht="10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4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5"/>
        <v>42208.628692129627</v>
      </c>
      <c r="T966" s="11">
        <f t="shared" si="96"/>
        <v>42248.628692129627</v>
      </c>
      <c r="U966" s="6"/>
    </row>
    <row r="967" spans="1:21" ht="10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4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5"/>
        <v>42637.016736111109</v>
      </c>
      <c r="T967" s="11">
        <f t="shared" si="96"/>
        <v>42669.165972222225</v>
      </c>
      <c r="U967" s="6"/>
    </row>
    <row r="968" spans="1:21" ht="9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4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5"/>
        <v>42619.635787037041</v>
      </c>
      <c r="T968" s="11">
        <f t="shared" si="96"/>
        <v>42649.635787037041</v>
      </c>
      <c r="U968" s="6"/>
    </row>
    <row r="969" spans="1:21" ht="9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4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5"/>
        <v>42422.254328703704</v>
      </c>
      <c r="T969" s="11">
        <f t="shared" si="96"/>
        <v>42482.21266203704</v>
      </c>
      <c r="U969" s="6"/>
    </row>
    <row r="970" spans="1:21" ht="9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4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5"/>
        <v>41836.847615740742</v>
      </c>
      <c r="T970" s="11">
        <f t="shared" si="96"/>
        <v>41866.847615740742</v>
      </c>
      <c r="U970" s="6"/>
    </row>
    <row r="971" spans="1:21" ht="6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4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5"/>
        <v>42742.30332175926</v>
      </c>
      <c r="T971" s="11">
        <f t="shared" si="96"/>
        <v>42775.30332175926</v>
      </c>
      <c r="U971" s="6"/>
    </row>
    <row r="972" spans="1:21" ht="10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4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5"/>
        <v>42721.220520833333</v>
      </c>
      <c r="T972" s="11">
        <f t="shared" si="96"/>
        <v>42758.207638888889</v>
      </c>
      <c r="U972" s="6"/>
    </row>
    <row r="973" spans="1:21" ht="10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4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5"/>
        <v>42111.709027777775</v>
      </c>
      <c r="T973" s="11">
        <f t="shared" si="96"/>
        <v>42156.709027777775</v>
      </c>
      <c r="U973" s="6"/>
    </row>
    <row r="974" spans="1:21" ht="10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4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5"/>
        <v>41856.865717592591</v>
      </c>
      <c r="T974" s="11">
        <f t="shared" si="96"/>
        <v>41886.290972222225</v>
      </c>
      <c r="U974" s="6"/>
    </row>
    <row r="975" spans="1:21" ht="10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4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5"/>
        <v>42257.014965277776</v>
      </c>
      <c r="T975" s="11">
        <f t="shared" si="96"/>
        <v>42317.056631944448</v>
      </c>
      <c r="U975" s="6"/>
    </row>
    <row r="976" spans="1:21" ht="10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4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5"/>
        <v>42424.749490740738</v>
      </c>
      <c r="T976" s="11">
        <f t="shared" si="96"/>
        <v>42454.707824074074</v>
      </c>
      <c r="U976" s="6"/>
    </row>
    <row r="977" spans="1:21" ht="10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4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5"/>
        <v>42489.696585648147</v>
      </c>
      <c r="T977" s="11">
        <f t="shared" si="96"/>
        <v>42549.696585648147</v>
      </c>
      <c r="U977" s="6"/>
    </row>
    <row r="978" spans="1:21" ht="10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4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5"/>
        <v>42185.058993055558</v>
      </c>
      <c r="T978" s="11">
        <f t="shared" si="96"/>
        <v>42230.058993055558</v>
      </c>
      <c r="U978" s="6"/>
    </row>
    <row r="979" spans="1:21" ht="10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4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5"/>
        <v>42391.942094907412</v>
      </c>
      <c r="T979" s="11">
        <f t="shared" si="96"/>
        <v>42421.942094907412</v>
      </c>
      <c r="U979" s="6"/>
    </row>
    <row r="980" spans="1:21" ht="90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4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5"/>
        <v>42395.309039351851</v>
      </c>
      <c r="T980" s="11">
        <f t="shared" si="96"/>
        <v>42425.309039351851</v>
      </c>
      <c r="U980" s="6"/>
    </row>
    <row r="981" spans="1:21" ht="10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4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5"/>
        <v>42506.416990740734</v>
      </c>
      <c r="T981" s="11">
        <f t="shared" si="96"/>
        <v>42541.790972222225</v>
      </c>
      <c r="U981" s="6"/>
    </row>
    <row r="982" spans="1:21" ht="10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4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5"/>
        <v>41928.904189814813</v>
      </c>
      <c r="T982" s="11">
        <f t="shared" si="96"/>
        <v>41973.945856481485</v>
      </c>
      <c r="U982" s="6"/>
    </row>
    <row r="983" spans="1:21" ht="12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4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5"/>
        <v>41830.947013888886</v>
      </c>
      <c r="T983" s="11">
        <f t="shared" si="96"/>
        <v>41860.947013888886</v>
      </c>
      <c r="U983" s="6"/>
    </row>
    <row r="984" spans="1:21" ht="7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4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5"/>
        <v>42615.753310185188</v>
      </c>
      <c r="T984" s="11">
        <f t="shared" si="96"/>
        <v>42645.753310185188</v>
      </c>
      <c r="U984" s="6"/>
    </row>
    <row r="985" spans="1:21" ht="10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4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5"/>
        <v>42574.667650462965</v>
      </c>
      <c r="T985" s="11">
        <f t="shared" si="96"/>
        <v>42605.870833333334</v>
      </c>
      <c r="U985" s="6"/>
    </row>
    <row r="986" spans="1:21" ht="13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4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5"/>
        <v>42061.11583333333</v>
      </c>
      <c r="T986" s="11">
        <f t="shared" si="96"/>
        <v>42091.074166666673</v>
      </c>
      <c r="U986" s="6"/>
    </row>
    <row r="987" spans="1:21" ht="10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4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5"/>
        <v>42339.967708333337</v>
      </c>
      <c r="T987" s="11">
        <f t="shared" si="96"/>
        <v>42369.958333333328</v>
      </c>
      <c r="U987" s="6"/>
    </row>
    <row r="988" spans="1:21" ht="12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4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5"/>
        <v>42324.767361111109</v>
      </c>
      <c r="T988" s="11">
        <f t="shared" si="96"/>
        <v>42379</v>
      </c>
      <c r="U988" s="6"/>
    </row>
    <row r="989" spans="1:21" ht="90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4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5"/>
        <v>41773.294560185182</v>
      </c>
      <c r="T989" s="11">
        <f t="shared" si="96"/>
        <v>41813.294560185182</v>
      </c>
      <c r="U989" s="6"/>
    </row>
    <row r="990" spans="1:21" ht="12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4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5"/>
        <v>42614.356770833328</v>
      </c>
      <c r="T990" s="11">
        <f t="shared" si="96"/>
        <v>42644.356770833328</v>
      </c>
      <c r="U990" s="6"/>
    </row>
    <row r="991" spans="1:21" ht="45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4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5"/>
        <v>42611.933969907404</v>
      </c>
      <c r="T991" s="11">
        <f t="shared" si="96"/>
        <v>42641.933969907404</v>
      </c>
      <c r="U991" s="6"/>
    </row>
    <row r="992" spans="1:21" ht="10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4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5"/>
        <v>41855.784305555557</v>
      </c>
      <c r="T992" s="11">
        <f t="shared" si="96"/>
        <v>41885.784305555557</v>
      </c>
      <c r="U992" s="6"/>
    </row>
    <row r="993" spans="1:21" ht="13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4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5"/>
        <v>42538.75680555556</v>
      </c>
      <c r="T993" s="11">
        <f t="shared" si="96"/>
        <v>42563.785416666666</v>
      </c>
      <c r="U993" s="6"/>
    </row>
    <row r="994" spans="1:21" ht="7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4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5"/>
        <v>42437.924988425926</v>
      </c>
      <c r="T994" s="11">
        <f t="shared" si="96"/>
        <v>42497.883321759262</v>
      </c>
      <c r="U994" s="6"/>
    </row>
    <row r="995" spans="1:21" ht="9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4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5"/>
        <v>42652.964907407411</v>
      </c>
      <c r="T995" s="11">
        <f t="shared" si="96"/>
        <v>42686.208333333328</v>
      </c>
      <c r="U995" s="6"/>
    </row>
    <row r="996" spans="1:21" ht="13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4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5"/>
        <v>41921.263078703705</v>
      </c>
      <c r="T996" s="11">
        <f t="shared" si="96"/>
        <v>41973.957638888889</v>
      </c>
      <c r="U996" s="6"/>
    </row>
    <row r="997" spans="1:21" ht="10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4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5"/>
        <v>41947.940740740742</v>
      </c>
      <c r="T997" s="11">
        <f t="shared" si="96"/>
        <v>41972.666666666672</v>
      </c>
      <c r="U997" s="6"/>
    </row>
    <row r="998" spans="1:21" ht="9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4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5"/>
        <v>41817.866435185184</v>
      </c>
      <c r="T998" s="11">
        <f t="shared" si="96"/>
        <v>41847.643750000003</v>
      </c>
      <c r="U998" s="6"/>
    </row>
    <row r="999" spans="1:21" ht="75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4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5"/>
        <v>41941.10297453704</v>
      </c>
      <c r="T999" s="11">
        <f t="shared" si="96"/>
        <v>41971.144641203704</v>
      </c>
      <c r="U999" s="6"/>
    </row>
    <row r="1000" spans="1:21" ht="7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4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5"/>
        <v>42282.168993055559</v>
      </c>
      <c r="T1000" s="11">
        <f t="shared" si="96"/>
        <v>42327.210659722223</v>
      </c>
      <c r="U1000" s="6"/>
    </row>
    <row r="1001" spans="1:21" ht="9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4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5"/>
        <v>41926.29965277778</v>
      </c>
      <c r="T1001" s="11">
        <f t="shared" si="96"/>
        <v>41956.334722222222</v>
      </c>
      <c r="U1001" s="6"/>
    </row>
    <row r="1002" spans="1:21" ht="9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4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5"/>
        <v>42749.059722222228</v>
      </c>
      <c r="T1002" s="11">
        <f t="shared" si="96"/>
        <v>42809.018055555556</v>
      </c>
      <c r="U1002" s="6"/>
    </row>
    <row r="1003" spans="1:21" ht="12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4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5"/>
        <v>42720.720057870371</v>
      </c>
      <c r="T1003" s="11">
        <f t="shared" si="96"/>
        <v>42765.720057870371</v>
      </c>
      <c r="U1003" s="6"/>
    </row>
    <row r="1004" spans="1:21" ht="12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4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5"/>
        <v>42325.684189814812</v>
      </c>
      <c r="T1004" s="11">
        <f t="shared" si="96"/>
        <v>42355.249305555553</v>
      </c>
      <c r="U1004" s="6"/>
    </row>
    <row r="1005" spans="1:21" ht="7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4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5"/>
        <v>42780.709039351852</v>
      </c>
      <c r="T1005" s="11">
        <f t="shared" si="96"/>
        <v>42810.667372685188</v>
      </c>
      <c r="U1005" s="6"/>
    </row>
    <row r="1006" spans="1:21" ht="6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4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5"/>
        <v>42388.708645833336</v>
      </c>
      <c r="T1006" s="11">
        <f t="shared" si="96"/>
        <v>42418.708645833336</v>
      </c>
      <c r="U1006" s="6"/>
    </row>
    <row r="1007" spans="1:21" ht="7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4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5"/>
        <v>42276.624803240738</v>
      </c>
      <c r="T1007" s="11">
        <f t="shared" si="96"/>
        <v>42307.624803240738</v>
      </c>
      <c r="U1007" s="6"/>
    </row>
    <row r="1008" spans="1:21" ht="9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4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5"/>
        <v>41977.040185185186</v>
      </c>
      <c r="T1008" s="11">
        <f t="shared" si="96"/>
        <v>41985.299305555556</v>
      </c>
      <c r="U1008" s="6"/>
    </row>
    <row r="1009" spans="1:21" ht="90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4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5"/>
        <v>42676.583599537036</v>
      </c>
      <c r="T1009" s="11">
        <f t="shared" si="96"/>
        <v>42718.6252662037</v>
      </c>
      <c r="U1009" s="6"/>
    </row>
    <row r="1010" spans="1:21" ht="10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4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5"/>
        <v>42702.809201388889</v>
      </c>
      <c r="T1010" s="11">
        <f t="shared" si="96"/>
        <v>42732.809201388889</v>
      </c>
      <c r="U1010" s="6"/>
    </row>
    <row r="1011" spans="1:21" ht="10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4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5"/>
        <v>42510.604699074072</v>
      </c>
      <c r="T1011" s="11">
        <f t="shared" si="96"/>
        <v>42540.604699074072</v>
      </c>
      <c r="U1011" s="6"/>
    </row>
    <row r="1012" spans="1:21" ht="12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4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5"/>
        <v>42561.829421296294</v>
      </c>
      <c r="T1012" s="11">
        <f t="shared" si="96"/>
        <v>42618.124305555553</v>
      </c>
      <c r="U1012" s="6"/>
    </row>
    <row r="1013" spans="1:21" ht="9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4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5"/>
        <v>41946.898090277777</v>
      </c>
      <c r="T1013" s="11">
        <f t="shared" si="96"/>
        <v>41991.898090277777</v>
      </c>
      <c r="U1013" s="6"/>
    </row>
    <row r="1014" spans="1:21" ht="10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4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42714.440416666665</v>
      </c>
      <c r="T1014" s="11">
        <f t="shared" si="96"/>
        <v>42759.440416666665</v>
      </c>
      <c r="U1014" s="6"/>
    </row>
    <row r="1015" spans="1:21" ht="10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4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5"/>
        <v>42339.833981481483</v>
      </c>
      <c r="T1015" s="11">
        <f t="shared" si="96"/>
        <v>42367.833333333328</v>
      </c>
      <c r="U1015" s="6"/>
    </row>
    <row r="1016" spans="1:21" ht="75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4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5"/>
        <v>41955.002488425926</v>
      </c>
      <c r="T1016" s="11">
        <f t="shared" si="96"/>
        <v>42005.002488425926</v>
      </c>
      <c r="U1016" s="6"/>
    </row>
    <row r="1017" spans="1:21" ht="7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4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5"/>
        <v>42303.878414351857</v>
      </c>
      <c r="T1017" s="11">
        <f t="shared" si="96"/>
        <v>42333.920081018514</v>
      </c>
      <c r="U1017" s="6"/>
    </row>
    <row r="1018" spans="1:21" ht="90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4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5"/>
        <v>42422.107129629629</v>
      </c>
      <c r="T1018" s="11">
        <f t="shared" si="96"/>
        <v>42467.065462962957</v>
      </c>
      <c r="U1018" s="6"/>
    </row>
    <row r="1019" spans="1:21" ht="10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4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5"/>
        <v>42289.675173611111</v>
      </c>
      <c r="T1019" s="11">
        <f t="shared" si="96"/>
        <v>42329.716840277775</v>
      </c>
      <c r="U1019" s="6"/>
    </row>
    <row r="1020" spans="1:21" ht="9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4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42535.492280092592</v>
      </c>
      <c r="T1020" s="11">
        <f t="shared" si="96"/>
        <v>42565.492280092592</v>
      </c>
      <c r="U1020" s="6"/>
    </row>
    <row r="1021" spans="1:21" ht="7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4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5"/>
        <v>42009.973946759259</v>
      </c>
      <c r="T1021" s="11">
        <f t="shared" si="96"/>
        <v>42039.973946759259</v>
      </c>
      <c r="U1021" s="6"/>
    </row>
    <row r="1022" spans="1:21" ht="10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4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5"/>
        <v>42127.069548611107</v>
      </c>
      <c r="T1022" s="11">
        <f t="shared" si="96"/>
        <v>42157.032638888893</v>
      </c>
      <c r="U1022" s="6"/>
    </row>
    <row r="1023" spans="1:21" ht="7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4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5"/>
        <v>42271.251979166671</v>
      </c>
      <c r="T1023" s="11">
        <f t="shared" si="96"/>
        <v>42294.166666666672</v>
      </c>
      <c r="U1023" s="6"/>
    </row>
    <row r="1024" spans="1:21" ht="75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4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5"/>
        <v>42111.646724537044</v>
      </c>
      <c r="T1024" s="11">
        <f t="shared" si="96"/>
        <v>42141.646724537044</v>
      </c>
      <c r="U1024" s="6"/>
    </row>
    <row r="1025" spans="1:21" ht="9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4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5"/>
        <v>42145.919687500005</v>
      </c>
      <c r="T1025" s="11">
        <f t="shared" si="96"/>
        <v>42175.919687500005</v>
      </c>
      <c r="U1025" s="6"/>
    </row>
    <row r="1026" spans="1:21" ht="90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4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5"/>
        <v>42370.580590277779</v>
      </c>
      <c r="T1026" s="11">
        <f t="shared" si="96"/>
        <v>42400.580590277779</v>
      </c>
      <c r="U1026" s="6"/>
    </row>
    <row r="1027" spans="1:21" ht="7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4"/>
        <v>109.92831428571431</v>
      </c>
      <c r="P1027" s="5">
        <f t="shared" ref="P1027:P1090" si="97">IF(L1027=0, 0, E1027/L1027)</f>
        <v>71.848571428571432</v>
      </c>
      <c r="Q1027" t="str">
        <f t="shared" ref="Q1027:Q1090" si="98">LEFT(N1027, FIND("/", N1027)-1)</f>
        <v>music</v>
      </c>
      <c r="R1027" t="str">
        <f t="shared" ref="R1027:R1090" si="99">MID(N1027, LEN(Q1027)+2, LEN(N1027))</f>
        <v>electronic music</v>
      </c>
      <c r="S1027" s="11">
        <f t="shared" si="95"/>
        <v>42049.833761574075</v>
      </c>
      <c r="T1027" s="11">
        <f t="shared" si="96"/>
        <v>42079.792094907403</v>
      </c>
      <c r="U1027" s="6"/>
    </row>
    <row r="1028" spans="1:21" ht="10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0">(E1028/D1028)*100</f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95"/>
        <v>42426.407592592594</v>
      </c>
      <c r="T1028" s="11">
        <f t="shared" si="96"/>
        <v>42460.365925925929</v>
      </c>
      <c r="U1028" s="6"/>
    </row>
    <row r="1029" spans="1:21" ht="10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0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ref="S1029:S1092" si="101">(((J1029/60)/60)/24)+DATE(1970,1,1)</f>
        <v>41905.034108796295</v>
      </c>
      <c r="T1029" s="11">
        <f t="shared" ref="T1029:T1092" si="102">(((I1029/60)/60)/24)+DATE(1970,1,1)</f>
        <v>41935.034108796295</v>
      </c>
      <c r="U1029" s="6"/>
    </row>
    <row r="1030" spans="1:21" ht="9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0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1"/>
        <v>42755.627372685187</v>
      </c>
      <c r="T1030" s="11">
        <f t="shared" si="102"/>
        <v>42800.833333333328</v>
      </c>
      <c r="U1030" s="6"/>
    </row>
    <row r="1031" spans="1:21" ht="7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0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1"/>
        <v>42044.711886574078</v>
      </c>
      <c r="T1031" s="11">
        <f t="shared" si="102"/>
        <v>42098.915972222225</v>
      </c>
      <c r="U1031" s="6"/>
    </row>
    <row r="1032" spans="1:21" ht="45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0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1"/>
        <v>42611.483206018514</v>
      </c>
      <c r="T1032" s="11">
        <f t="shared" si="102"/>
        <v>42625.483206018514</v>
      </c>
      <c r="U1032" s="6"/>
    </row>
    <row r="1033" spans="1:21" ht="10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0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1"/>
        <v>42324.764004629629</v>
      </c>
      <c r="T1033" s="11">
        <f t="shared" si="102"/>
        <v>42354.764004629629</v>
      </c>
      <c r="U1033" s="6"/>
    </row>
    <row r="1034" spans="1:21" ht="3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0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1"/>
        <v>42514.666956018518</v>
      </c>
      <c r="T1034" s="11">
        <f t="shared" si="102"/>
        <v>42544.666956018518</v>
      </c>
      <c r="U1034" s="6"/>
    </row>
    <row r="1035" spans="1:21" ht="10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0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1"/>
        <v>42688.732407407413</v>
      </c>
      <c r="T1035" s="11">
        <f t="shared" si="102"/>
        <v>42716.732407407413</v>
      </c>
      <c r="U1035" s="6"/>
    </row>
    <row r="1036" spans="1:21" ht="9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0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1"/>
        <v>42555.166712962964</v>
      </c>
      <c r="T1036" s="11">
        <f t="shared" si="102"/>
        <v>42587.165972222225</v>
      </c>
      <c r="U1036" s="6"/>
    </row>
    <row r="1037" spans="1:21" ht="10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0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1"/>
        <v>42016.641435185185</v>
      </c>
      <c r="T1037" s="11">
        <f t="shared" si="102"/>
        <v>42046.641435185185</v>
      </c>
      <c r="U1037" s="6"/>
    </row>
    <row r="1038" spans="1:21" ht="7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0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1"/>
        <v>41249.448958333334</v>
      </c>
      <c r="T1038" s="11">
        <f t="shared" si="102"/>
        <v>41281.333333333336</v>
      </c>
      <c r="U1038" s="6"/>
    </row>
    <row r="1039" spans="1:21" ht="12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0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1"/>
        <v>42119.822476851856</v>
      </c>
      <c r="T1039" s="11">
        <f t="shared" si="102"/>
        <v>42142.208333333328</v>
      </c>
      <c r="U1039" s="6"/>
    </row>
    <row r="1040" spans="1:21" ht="9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0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1"/>
        <v>42418.231747685189</v>
      </c>
      <c r="T1040" s="11">
        <f t="shared" si="102"/>
        <v>42448.190081018518</v>
      </c>
      <c r="U1040" s="6"/>
    </row>
    <row r="1041" spans="1:21" ht="10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0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1"/>
        <v>42692.109328703707</v>
      </c>
      <c r="T1041" s="11">
        <f t="shared" si="102"/>
        <v>42717.332638888889</v>
      </c>
      <c r="U1041" s="6"/>
    </row>
    <row r="1042" spans="1:21" ht="10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0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1"/>
        <v>42579.708437499998</v>
      </c>
      <c r="T1042" s="11">
        <f t="shared" si="102"/>
        <v>42609.708437499998</v>
      </c>
      <c r="U1042" s="6"/>
    </row>
    <row r="1043" spans="1:21" ht="9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0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1"/>
        <v>41831.060092592597</v>
      </c>
      <c r="T1043" s="11">
        <f t="shared" si="102"/>
        <v>41851.060092592597</v>
      </c>
      <c r="U1043" s="6"/>
    </row>
    <row r="1044" spans="1:21" ht="9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0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1"/>
        <v>41851.696157407408</v>
      </c>
      <c r="T1044" s="11">
        <f t="shared" si="102"/>
        <v>41894.416666666664</v>
      </c>
      <c r="U1044" s="6"/>
    </row>
    <row r="1045" spans="1:21" ht="7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0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1"/>
        <v>42114.252951388888</v>
      </c>
      <c r="T1045" s="11">
        <f t="shared" si="102"/>
        <v>42144.252951388888</v>
      </c>
      <c r="U1045" s="6"/>
    </row>
    <row r="1046" spans="1:21" ht="10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0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1"/>
        <v>42011.925937499997</v>
      </c>
      <c r="T1046" s="11">
        <f t="shared" si="102"/>
        <v>42068.852083333331</v>
      </c>
      <c r="U1046" s="6"/>
    </row>
    <row r="1047" spans="1:21" ht="7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0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1"/>
        <v>41844.874421296299</v>
      </c>
      <c r="T1047" s="11">
        <f t="shared" si="102"/>
        <v>41874.874421296299</v>
      </c>
      <c r="U1047" s="6"/>
    </row>
    <row r="1048" spans="1:21" ht="10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0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1"/>
        <v>42319.851388888885</v>
      </c>
      <c r="T1048" s="11">
        <f t="shared" si="102"/>
        <v>42364.851388888885</v>
      </c>
      <c r="U1048" s="6"/>
    </row>
    <row r="1049" spans="1:21" ht="90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0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1"/>
        <v>41918.818460648145</v>
      </c>
      <c r="T1049" s="11">
        <f t="shared" si="102"/>
        <v>41948.860127314816</v>
      </c>
      <c r="U1049" s="6"/>
    </row>
    <row r="1050" spans="1:21" ht="10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0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1"/>
        <v>42598.053113425922</v>
      </c>
      <c r="T1050" s="11">
        <f t="shared" si="102"/>
        <v>42638.053113425922</v>
      </c>
      <c r="U1050" s="6"/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0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1"/>
        <v>42382.431076388893</v>
      </c>
      <c r="T1051" s="11">
        <f t="shared" si="102"/>
        <v>42412.431076388893</v>
      </c>
      <c r="U1051" s="6"/>
    </row>
    <row r="1052" spans="1:21" ht="4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0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1"/>
        <v>42231.7971875</v>
      </c>
      <c r="T1052" s="11">
        <f t="shared" si="102"/>
        <v>42261.7971875</v>
      </c>
      <c r="U1052" s="6"/>
    </row>
    <row r="1053" spans="1:21" ht="10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0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1"/>
        <v>41850.014178240745</v>
      </c>
      <c r="T1053" s="11">
        <f t="shared" si="102"/>
        <v>41878.014178240745</v>
      </c>
      <c r="U1053" s="6"/>
    </row>
    <row r="1054" spans="1:21" ht="13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0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1"/>
        <v>42483.797395833331</v>
      </c>
      <c r="T1054" s="11">
        <f t="shared" si="102"/>
        <v>42527.839583333334</v>
      </c>
      <c r="U1054" s="6"/>
    </row>
    <row r="1055" spans="1:21" ht="10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0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1"/>
        <v>42775.172824074078</v>
      </c>
      <c r="T1055" s="11">
        <f t="shared" si="102"/>
        <v>42800.172824074078</v>
      </c>
      <c r="U1055" s="6"/>
    </row>
    <row r="1056" spans="1:21" ht="10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0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1"/>
        <v>41831.851840277777</v>
      </c>
      <c r="T1056" s="11">
        <f t="shared" si="102"/>
        <v>41861.916666666664</v>
      </c>
      <c r="U1056" s="6"/>
    </row>
    <row r="1057" spans="1:21" ht="9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0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1"/>
        <v>42406.992418981477</v>
      </c>
      <c r="T1057" s="11">
        <f t="shared" si="102"/>
        <v>42436.992418981477</v>
      </c>
      <c r="U1057" s="6"/>
    </row>
    <row r="1058" spans="1:21" ht="12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0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1"/>
        <v>42058.719641203701</v>
      </c>
      <c r="T1058" s="11">
        <f t="shared" si="102"/>
        <v>42118.677974537044</v>
      </c>
      <c r="U1058" s="6"/>
    </row>
    <row r="1059" spans="1:21" ht="9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0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1"/>
        <v>42678.871331018512</v>
      </c>
      <c r="T1059" s="11">
        <f t="shared" si="102"/>
        <v>42708.912997685184</v>
      </c>
      <c r="U1059" s="6"/>
    </row>
    <row r="1060" spans="1:21" ht="10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0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1"/>
        <v>42047.900960648149</v>
      </c>
      <c r="T1060" s="11">
        <f t="shared" si="102"/>
        <v>42089</v>
      </c>
      <c r="U1060" s="6"/>
    </row>
    <row r="1061" spans="1:21" ht="3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0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1"/>
        <v>42046.79</v>
      </c>
      <c r="T1061" s="11">
        <f t="shared" si="102"/>
        <v>42076.748333333337</v>
      </c>
      <c r="U1061" s="6"/>
    </row>
    <row r="1062" spans="1:21" ht="10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0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1"/>
        <v>42079.913113425922</v>
      </c>
      <c r="T1062" s="11">
        <f t="shared" si="102"/>
        <v>42109.913113425922</v>
      </c>
      <c r="U1062" s="6"/>
    </row>
    <row r="1063" spans="1:21" ht="6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0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1"/>
        <v>42432.276712962965</v>
      </c>
      <c r="T1063" s="11">
        <f t="shared" si="102"/>
        <v>42492.041666666672</v>
      </c>
      <c r="U1063" s="6"/>
    </row>
    <row r="1064" spans="1:21" ht="4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0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1"/>
        <v>42556.807187500002</v>
      </c>
      <c r="T1064" s="11">
        <f t="shared" si="102"/>
        <v>42563.807187500002</v>
      </c>
      <c r="U1064" s="6"/>
    </row>
    <row r="1065" spans="1:21" ht="12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0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1"/>
        <v>42583.030810185184</v>
      </c>
      <c r="T1065" s="11">
        <f t="shared" si="102"/>
        <v>42613.030810185184</v>
      </c>
      <c r="U1065" s="6"/>
    </row>
    <row r="1066" spans="1:21" ht="10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0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1"/>
        <v>41417.228043981479</v>
      </c>
      <c r="T1066" s="11">
        <f t="shared" si="102"/>
        <v>41462.228043981479</v>
      </c>
      <c r="U1066" s="6"/>
    </row>
    <row r="1067" spans="1:21" ht="12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0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1"/>
        <v>41661.381041666667</v>
      </c>
      <c r="T1067" s="11">
        <f t="shared" si="102"/>
        <v>41689.381041666667</v>
      </c>
      <c r="U1067" s="6"/>
    </row>
    <row r="1068" spans="1:21" ht="90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0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1"/>
        <v>41445.962754629632</v>
      </c>
      <c r="T1068" s="11">
        <f t="shared" si="102"/>
        <v>41490.962754629632</v>
      </c>
      <c r="U1068" s="6"/>
    </row>
    <row r="1069" spans="1:21" ht="10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0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1"/>
        <v>41599.855682870373</v>
      </c>
      <c r="T1069" s="11">
        <f t="shared" si="102"/>
        <v>41629.855682870373</v>
      </c>
      <c r="U1069" s="6"/>
    </row>
    <row r="1070" spans="1:21" ht="10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0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1"/>
        <v>42440.371111111104</v>
      </c>
      <c r="T1070" s="11">
        <f t="shared" si="102"/>
        <v>42470.329444444447</v>
      </c>
      <c r="U1070" s="6"/>
    </row>
    <row r="1071" spans="1:21" ht="7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0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1"/>
        <v>41572.229849537034</v>
      </c>
      <c r="T1071" s="11">
        <f t="shared" si="102"/>
        <v>41604.271516203706</v>
      </c>
      <c r="U1071" s="6"/>
    </row>
    <row r="1072" spans="1:21" ht="9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0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1"/>
        <v>41163.011828703704</v>
      </c>
      <c r="T1072" s="11">
        <f t="shared" si="102"/>
        <v>41183.011828703704</v>
      </c>
      <c r="U1072" s="6"/>
    </row>
    <row r="1073" spans="1:21" ht="10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0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1"/>
        <v>42295.753391203703</v>
      </c>
      <c r="T1073" s="11">
        <f t="shared" si="102"/>
        <v>42325.795057870375</v>
      </c>
      <c r="U1073" s="6"/>
    </row>
    <row r="1074" spans="1:21" ht="10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0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1"/>
        <v>41645.832141203704</v>
      </c>
      <c r="T1074" s="11">
        <f t="shared" si="102"/>
        <v>41675.832141203704</v>
      </c>
      <c r="U1074" s="6"/>
    </row>
    <row r="1075" spans="1:21" ht="7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0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1"/>
        <v>40802.964594907404</v>
      </c>
      <c r="T1075" s="11">
        <f t="shared" si="102"/>
        <v>40832.964594907404</v>
      </c>
      <c r="U1075" s="6"/>
    </row>
    <row r="1076" spans="1:21" ht="10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0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1"/>
        <v>41613.172974537039</v>
      </c>
      <c r="T1076" s="11">
        <f t="shared" si="102"/>
        <v>41643.172974537039</v>
      </c>
      <c r="U1076" s="6"/>
    </row>
    <row r="1077" spans="1:21" ht="7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0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1"/>
        <v>41005.904120370367</v>
      </c>
      <c r="T1077" s="11">
        <f t="shared" si="102"/>
        <v>41035.904120370367</v>
      </c>
      <c r="U1077" s="6"/>
    </row>
    <row r="1078" spans="1:21" ht="10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0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1"/>
        <v>41838.377893518518</v>
      </c>
      <c r="T1078" s="11">
        <f t="shared" si="102"/>
        <v>41893.377893518518</v>
      </c>
      <c r="U1078" s="6"/>
    </row>
    <row r="1079" spans="1:21" ht="10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0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1"/>
        <v>42353.16679398148</v>
      </c>
      <c r="T1079" s="11">
        <f t="shared" si="102"/>
        <v>42383.16679398148</v>
      </c>
      <c r="U1079" s="6"/>
    </row>
    <row r="1080" spans="1:21" ht="10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0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1"/>
        <v>40701.195844907408</v>
      </c>
      <c r="T1080" s="11">
        <f t="shared" si="102"/>
        <v>40746.195844907408</v>
      </c>
      <c r="U1080" s="6"/>
    </row>
    <row r="1081" spans="1:21" ht="10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0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1"/>
        <v>42479.566388888896</v>
      </c>
      <c r="T1081" s="11">
        <f t="shared" si="102"/>
        <v>42504.566388888896</v>
      </c>
      <c r="U1081" s="6"/>
    </row>
    <row r="1082" spans="1:21" ht="9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0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1"/>
        <v>41740.138113425928</v>
      </c>
      <c r="T1082" s="11">
        <f t="shared" si="102"/>
        <v>41770.138113425928</v>
      </c>
      <c r="U1082" s="6"/>
    </row>
    <row r="1083" spans="1:21" ht="7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0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1"/>
        <v>42002.926990740743</v>
      </c>
      <c r="T1083" s="11">
        <f t="shared" si="102"/>
        <v>42032.926990740743</v>
      </c>
      <c r="U1083" s="6"/>
    </row>
    <row r="1084" spans="1:21" ht="7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0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1"/>
        <v>41101.906111111115</v>
      </c>
      <c r="T1084" s="11">
        <f t="shared" si="102"/>
        <v>41131.906111111115</v>
      </c>
      <c r="U1084" s="6"/>
    </row>
    <row r="1085" spans="1:21" ht="10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0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1"/>
        <v>41793.659525462965</v>
      </c>
      <c r="T1085" s="11">
        <f t="shared" si="102"/>
        <v>41853.659525462965</v>
      </c>
      <c r="U1085" s="6"/>
    </row>
    <row r="1086" spans="1:21" ht="3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0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1"/>
        <v>41829.912083333329</v>
      </c>
      <c r="T1086" s="11">
        <f t="shared" si="102"/>
        <v>41859.912083333329</v>
      </c>
      <c r="U1086" s="6"/>
    </row>
    <row r="1087" spans="1:21" ht="9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0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1"/>
        <v>42413.671006944445</v>
      </c>
      <c r="T1087" s="11">
        <f t="shared" si="102"/>
        <v>42443.629340277781</v>
      </c>
      <c r="U1087" s="6"/>
    </row>
    <row r="1088" spans="1:21" ht="3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0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1"/>
        <v>41845.866793981484</v>
      </c>
      <c r="T1088" s="11">
        <f t="shared" si="102"/>
        <v>41875.866793981484</v>
      </c>
      <c r="U1088" s="6"/>
    </row>
    <row r="1089" spans="1:21" ht="10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0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1"/>
        <v>41775.713969907411</v>
      </c>
      <c r="T1089" s="11">
        <f t="shared" si="102"/>
        <v>41805.713969907411</v>
      </c>
      <c r="U1089" s="6"/>
    </row>
    <row r="1090" spans="1:21" ht="7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0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1"/>
        <v>41723.799386574072</v>
      </c>
      <c r="T1090" s="11">
        <f t="shared" si="102"/>
        <v>41753.799386574072</v>
      </c>
      <c r="U1090" s="6"/>
    </row>
    <row r="1091" spans="1:21" ht="6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0"/>
        <v>7.8266666666666662</v>
      </c>
      <c r="P1091" s="5">
        <f t="shared" ref="P1091:P1154" si="103">IF(L1091=0, 0, E1091/L1091)</f>
        <v>23.959183673469386</v>
      </c>
      <c r="Q1091" t="str">
        <f t="shared" ref="Q1091:Q1154" si="104">LEFT(N1091, FIND("/", N1091)-1)</f>
        <v>games</v>
      </c>
      <c r="R1091" t="str">
        <f t="shared" ref="R1091:R1154" si="105">MID(N1091, LEN(Q1091)+2, LEN(N1091))</f>
        <v>video games</v>
      </c>
      <c r="S1091" s="11">
        <f t="shared" si="101"/>
        <v>42151.189525462964</v>
      </c>
      <c r="T1091" s="11">
        <f t="shared" si="102"/>
        <v>42181.189525462964</v>
      </c>
      <c r="U1091" s="6"/>
    </row>
    <row r="1092" spans="1:21" ht="10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06">(E1092/D1092)*100</f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1"/>
        <v>42123.185798611114</v>
      </c>
      <c r="T1092" s="11">
        <f t="shared" si="102"/>
        <v>42153.185798611114</v>
      </c>
      <c r="U1092" s="6"/>
    </row>
    <row r="1093" spans="1:21" ht="10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6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ref="S1093:S1156" si="107">(((J1093/60)/60)/24)+DATE(1970,1,1)</f>
        <v>42440.820277777777</v>
      </c>
      <c r="T1093" s="11">
        <f t="shared" ref="T1093:T1156" si="108">(((I1093/60)/60)/24)+DATE(1970,1,1)</f>
        <v>42470.778611111105</v>
      </c>
      <c r="U1093" s="6"/>
    </row>
    <row r="1094" spans="1:21" ht="12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6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7"/>
        <v>41250.025902777779</v>
      </c>
      <c r="T1094" s="11">
        <f t="shared" si="108"/>
        <v>41280.025902777779</v>
      </c>
      <c r="U1094" s="6"/>
    </row>
    <row r="1095" spans="1:21" ht="10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6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7"/>
        <v>42396.973807870367</v>
      </c>
      <c r="T1095" s="11">
        <f t="shared" si="108"/>
        <v>42411.973807870367</v>
      </c>
      <c r="U1095" s="6"/>
    </row>
    <row r="1096" spans="1:21" ht="10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6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7"/>
        <v>40795.713344907403</v>
      </c>
      <c r="T1096" s="11">
        <f t="shared" si="108"/>
        <v>40825.713344907403</v>
      </c>
      <c r="U1096" s="6"/>
    </row>
    <row r="1097" spans="1:21" ht="10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6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7"/>
        <v>41486.537268518521</v>
      </c>
      <c r="T1097" s="11">
        <f t="shared" si="108"/>
        <v>41516.537268518521</v>
      </c>
      <c r="U1097" s="6"/>
    </row>
    <row r="1098" spans="1:21" ht="10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6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41885.51798611111</v>
      </c>
      <c r="T1098" s="11">
        <f t="shared" si="108"/>
        <v>41916.145833333336</v>
      </c>
      <c r="U1098" s="6"/>
    </row>
    <row r="1099" spans="1:21" ht="90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6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7"/>
        <v>41660.792557870373</v>
      </c>
      <c r="T1099" s="11">
        <f t="shared" si="108"/>
        <v>41700.792557870373</v>
      </c>
      <c r="U1099" s="6"/>
    </row>
    <row r="1100" spans="1:21" ht="6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6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41712.762673611112</v>
      </c>
      <c r="T1100" s="11">
        <f t="shared" si="108"/>
        <v>41742.762673611112</v>
      </c>
      <c r="U1100" s="6"/>
    </row>
    <row r="1101" spans="1:21" ht="10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6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7"/>
        <v>42107.836435185185</v>
      </c>
      <c r="T1101" s="11">
        <f t="shared" si="108"/>
        <v>42137.836435185185</v>
      </c>
      <c r="U1101" s="6"/>
    </row>
    <row r="1102" spans="1:21" ht="90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6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7"/>
        <v>42384.110775462963</v>
      </c>
      <c r="T1102" s="11">
        <f t="shared" si="108"/>
        <v>42414.110775462963</v>
      </c>
      <c r="U1102" s="6"/>
    </row>
    <row r="1103" spans="1:21" ht="7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6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7"/>
        <v>42538.77243055556</v>
      </c>
      <c r="T1103" s="11">
        <f t="shared" si="108"/>
        <v>42565.758333333331</v>
      </c>
      <c r="U1103" s="6"/>
    </row>
    <row r="1104" spans="1:21" ht="10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6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7"/>
        <v>41577.045428240745</v>
      </c>
      <c r="T1104" s="11">
        <f t="shared" si="108"/>
        <v>41617.249305555553</v>
      </c>
      <c r="U1104" s="6"/>
    </row>
    <row r="1105" spans="1:21" ht="10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6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7"/>
        <v>42479.22210648148</v>
      </c>
      <c r="T1105" s="11">
        <f t="shared" si="108"/>
        <v>42539.22210648148</v>
      </c>
      <c r="U1105" s="6"/>
    </row>
    <row r="1106" spans="1:21" ht="10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6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7"/>
        <v>41771.40996527778</v>
      </c>
      <c r="T1106" s="11">
        <f t="shared" si="108"/>
        <v>41801.40996527778</v>
      </c>
      <c r="U1106" s="6"/>
    </row>
    <row r="1107" spans="1:21" ht="10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6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7"/>
        <v>41692.135729166665</v>
      </c>
      <c r="T1107" s="11">
        <f t="shared" si="108"/>
        <v>41722.0940625</v>
      </c>
      <c r="U1107" s="6"/>
    </row>
    <row r="1108" spans="1:21" ht="90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6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7"/>
        <v>40973.740451388891</v>
      </c>
      <c r="T1108" s="11">
        <f t="shared" si="108"/>
        <v>41003.698784722219</v>
      </c>
      <c r="U1108" s="6"/>
    </row>
    <row r="1109" spans="1:21" ht="10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6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7"/>
        <v>41813.861388888887</v>
      </c>
      <c r="T1109" s="11">
        <f t="shared" si="108"/>
        <v>41843.861388888887</v>
      </c>
      <c r="U1109" s="6"/>
    </row>
    <row r="1110" spans="1:21" ht="10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6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7"/>
        <v>40952.636979166666</v>
      </c>
      <c r="T1110" s="11">
        <f t="shared" si="108"/>
        <v>41012.595312500001</v>
      </c>
      <c r="U1110" s="6"/>
    </row>
    <row r="1111" spans="1:21" ht="10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6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7"/>
        <v>42662.752199074079</v>
      </c>
      <c r="T1111" s="11">
        <f t="shared" si="108"/>
        <v>42692.793865740736</v>
      </c>
      <c r="U1111" s="6"/>
    </row>
    <row r="1112" spans="1:21" ht="10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6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7"/>
        <v>41220.933124999996</v>
      </c>
      <c r="T1112" s="11">
        <f t="shared" si="108"/>
        <v>41250.933124999996</v>
      </c>
      <c r="U1112" s="6"/>
    </row>
    <row r="1113" spans="1:21" ht="10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6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7"/>
        <v>42347.203587962969</v>
      </c>
      <c r="T1113" s="11">
        <f t="shared" si="108"/>
        <v>42377.203587962969</v>
      </c>
      <c r="U1113" s="6"/>
    </row>
    <row r="1114" spans="1:21" ht="9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6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41963.759386574078</v>
      </c>
      <c r="T1114" s="11">
        <f t="shared" si="108"/>
        <v>42023.354166666672</v>
      </c>
      <c r="U1114" s="6"/>
    </row>
    <row r="1115" spans="1:21" ht="10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6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7"/>
        <v>41835.977083333331</v>
      </c>
      <c r="T1115" s="11">
        <f t="shared" si="108"/>
        <v>41865.977083333331</v>
      </c>
      <c r="U1115" s="6"/>
    </row>
    <row r="1116" spans="1:21" ht="10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6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7"/>
        <v>41526.345914351856</v>
      </c>
      <c r="T1116" s="11">
        <f t="shared" si="108"/>
        <v>41556.345914351856</v>
      </c>
      <c r="U1116" s="6"/>
    </row>
    <row r="1117" spans="1:21" ht="12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6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7"/>
        <v>42429.695543981477</v>
      </c>
      <c r="T1117" s="11">
        <f t="shared" si="108"/>
        <v>42459.653877314813</v>
      </c>
      <c r="U1117" s="6"/>
    </row>
    <row r="1118" spans="1:21" ht="7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6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7"/>
        <v>41009.847314814811</v>
      </c>
      <c r="T1118" s="11">
        <f t="shared" si="108"/>
        <v>41069.847314814811</v>
      </c>
      <c r="U1118" s="6"/>
    </row>
    <row r="1119" spans="1:21" ht="9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6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42333.598530092597</v>
      </c>
      <c r="T1119" s="11">
        <f t="shared" si="108"/>
        <v>42363.598530092597</v>
      </c>
      <c r="U1119" s="6"/>
    </row>
    <row r="1120" spans="1:21" ht="10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6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7"/>
        <v>41704.16642361111</v>
      </c>
      <c r="T1120" s="11">
        <f t="shared" si="108"/>
        <v>41734.124756944446</v>
      </c>
      <c r="U1120" s="6"/>
    </row>
    <row r="1121" spans="1:21" ht="10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6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7"/>
        <v>41722.792407407411</v>
      </c>
      <c r="T1121" s="11">
        <f t="shared" si="108"/>
        <v>41735.792407407411</v>
      </c>
      <c r="U1121" s="6"/>
    </row>
    <row r="1122" spans="1:21" ht="7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6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7"/>
        <v>40799.872685185182</v>
      </c>
      <c r="T1122" s="11">
        <f t="shared" si="108"/>
        <v>40844.872685185182</v>
      </c>
      <c r="U1122" s="6"/>
    </row>
    <row r="1123" spans="1:21" ht="9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6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7"/>
        <v>42412.934212962966</v>
      </c>
      <c r="T1123" s="11">
        <f t="shared" si="108"/>
        <v>42442.892546296294</v>
      </c>
      <c r="U1123" s="6"/>
    </row>
    <row r="1124" spans="1:21" ht="10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6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7"/>
        <v>41410.703993055555</v>
      </c>
      <c r="T1124" s="11">
        <f t="shared" si="108"/>
        <v>41424.703993055555</v>
      </c>
      <c r="U1124" s="6"/>
    </row>
    <row r="1125" spans="1:21" ht="10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6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7"/>
        <v>41718.5237037037</v>
      </c>
      <c r="T1125" s="11">
        <f t="shared" si="108"/>
        <v>41748.5237037037</v>
      </c>
      <c r="U1125" s="6"/>
    </row>
    <row r="1126" spans="1:21" ht="10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6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7"/>
        <v>42094.667256944449</v>
      </c>
      <c r="T1126" s="11">
        <f t="shared" si="108"/>
        <v>42124.667256944449</v>
      </c>
      <c r="U1126" s="6"/>
    </row>
    <row r="1127" spans="1:21" ht="10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6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7"/>
        <v>42212.624189814815</v>
      </c>
      <c r="T1127" s="11">
        <f t="shared" si="108"/>
        <v>42272.624189814815</v>
      </c>
      <c r="U1127" s="6"/>
    </row>
    <row r="1128" spans="1:21" ht="9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6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7"/>
        <v>42535.327476851846</v>
      </c>
      <c r="T1128" s="11">
        <f t="shared" si="108"/>
        <v>42565.327476851846</v>
      </c>
      <c r="U1128" s="6"/>
    </row>
    <row r="1129" spans="1:21" ht="12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6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7"/>
        <v>41926.854166666664</v>
      </c>
      <c r="T1129" s="11">
        <f t="shared" si="108"/>
        <v>41957.895833333328</v>
      </c>
      <c r="U1129" s="6"/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6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7"/>
        <v>41828.649502314816</v>
      </c>
      <c r="T1130" s="11">
        <f t="shared" si="108"/>
        <v>41858.649502314816</v>
      </c>
      <c r="U1130" s="6"/>
    </row>
    <row r="1131" spans="1:21" ht="90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6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7"/>
        <v>42496.264965277776</v>
      </c>
      <c r="T1131" s="11">
        <f t="shared" si="108"/>
        <v>42526.264965277776</v>
      </c>
      <c r="U1131" s="6"/>
    </row>
    <row r="1132" spans="1:21" ht="10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6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7"/>
        <v>41908.996527777781</v>
      </c>
      <c r="T1132" s="11">
        <f t="shared" si="108"/>
        <v>41969.038194444445</v>
      </c>
      <c r="U1132" s="6"/>
    </row>
    <row r="1133" spans="1:21" ht="10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6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7"/>
        <v>42332.908194444448</v>
      </c>
      <c r="T1133" s="11">
        <f t="shared" si="108"/>
        <v>42362.908194444448</v>
      </c>
      <c r="U1133" s="6"/>
    </row>
    <row r="1134" spans="1:21" ht="10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6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7"/>
        <v>42706.115405092598</v>
      </c>
      <c r="T1134" s="11">
        <f t="shared" si="108"/>
        <v>42736.115405092598</v>
      </c>
      <c r="U1134" s="6"/>
    </row>
    <row r="1135" spans="1:21" ht="10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6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7"/>
        <v>41821.407187500001</v>
      </c>
      <c r="T1135" s="11">
        <f t="shared" si="108"/>
        <v>41851.407187500001</v>
      </c>
      <c r="U1135" s="6"/>
    </row>
    <row r="1136" spans="1:21" ht="90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6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7"/>
        <v>41958.285046296296</v>
      </c>
      <c r="T1136" s="11">
        <f t="shared" si="108"/>
        <v>41972.189583333333</v>
      </c>
      <c r="U1136" s="6"/>
    </row>
    <row r="1137" spans="1:21" ht="10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6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7"/>
        <v>42558.989513888882</v>
      </c>
      <c r="T1137" s="11">
        <f t="shared" si="108"/>
        <v>42588.989513888882</v>
      </c>
      <c r="U1137" s="6"/>
    </row>
    <row r="1138" spans="1:21" ht="9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6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7"/>
        <v>42327.671631944439</v>
      </c>
      <c r="T1138" s="11">
        <f t="shared" si="108"/>
        <v>42357.671631944439</v>
      </c>
      <c r="U1138" s="6"/>
    </row>
    <row r="1139" spans="1:21" ht="10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6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7"/>
        <v>42453.819687499999</v>
      </c>
      <c r="T1139" s="11">
        <f t="shared" si="108"/>
        <v>42483.819687499999</v>
      </c>
      <c r="U1139" s="6"/>
    </row>
    <row r="1140" spans="1:21" ht="10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6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7"/>
        <v>42736.9066087963</v>
      </c>
      <c r="T1140" s="11">
        <f t="shared" si="108"/>
        <v>42756.9066087963</v>
      </c>
      <c r="U1140" s="6"/>
    </row>
    <row r="1141" spans="1:21" ht="10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6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7"/>
        <v>41975.347523148142</v>
      </c>
      <c r="T1141" s="11">
        <f t="shared" si="108"/>
        <v>42005.347523148142</v>
      </c>
      <c r="U1141" s="6"/>
    </row>
    <row r="1142" spans="1:21" ht="90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6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7"/>
        <v>42192.462048611109</v>
      </c>
      <c r="T1142" s="11">
        <f t="shared" si="108"/>
        <v>42222.462048611109</v>
      </c>
      <c r="U1142" s="6"/>
    </row>
    <row r="1143" spans="1:21" ht="3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6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7"/>
        <v>42164.699652777781</v>
      </c>
      <c r="T1143" s="11">
        <f t="shared" si="108"/>
        <v>42194.699652777781</v>
      </c>
      <c r="U1143" s="6"/>
    </row>
    <row r="1144" spans="1:21" ht="10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6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7"/>
        <v>42022.006099537044</v>
      </c>
      <c r="T1144" s="11">
        <f t="shared" si="108"/>
        <v>42052.006099537044</v>
      </c>
      <c r="U1144" s="6"/>
    </row>
    <row r="1145" spans="1:21" ht="10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6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7"/>
        <v>42325.19358796296</v>
      </c>
      <c r="T1145" s="11">
        <f t="shared" si="108"/>
        <v>42355.19358796296</v>
      </c>
      <c r="U1145" s="6"/>
    </row>
    <row r="1146" spans="1:21" ht="90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6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7"/>
        <v>42093.181944444441</v>
      </c>
      <c r="T1146" s="11">
        <f t="shared" si="108"/>
        <v>42123.181944444441</v>
      </c>
      <c r="U1146" s="6"/>
    </row>
    <row r="1147" spans="1:21" ht="7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6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7"/>
        <v>41854.747592592597</v>
      </c>
      <c r="T1147" s="11">
        <f t="shared" si="108"/>
        <v>41914.747592592597</v>
      </c>
      <c r="U1147" s="6"/>
    </row>
    <row r="1148" spans="1:21" ht="7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6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7"/>
        <v>41723.9533912037</v>
      </c>
      <c r="T1148" s="11">
        <f t="shared" si="108"/>
        <v>41761.9533912037</v>
      </c>
      <c r="U1148" s="6"/>
    </row>
    <row r="1149" spans="1:21" ht="10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6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7"/>
        <v>41871.972025462965</v>
      </c>
      <c r="T1149" s="11">
        <f t="shared" si="108"/>
        <v>41931.972025462965</v>
      </c>
      <c r="U1149" s="6"/>
    </row>
    <row r="1150" spans="1:21" ht="6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6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7"/>
        <v>42675.171076388884</v>
      </c>
      <c r="T1150" s="11">
        <f t="shared" si="108"/>
        <v>42705.212743055556</v>
      </c>
      <c r="U1150" s="6"/>
    </row>
    <row r="1151" spans="1:21" ht="45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6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7"/>
        <v>42507.71025462963</v>
      </c>
      <c r="T1151" s="11">
        <f t="shared" si="108"/>
        <v>42537.71025462963</v>
      </c>
      <c r="U1151" s="6"/>
    </row>
    <row r="1152" spans="1:21" ht="6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6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7"/>
        <v>42317.954571759255</v>
      </c>
      <c r="T1152" s="11">
        <f t="shared" si="108"/>
        <v>42377.954571759255</v>
      </c>
      <c r="U1152" s="6"/>
    </row>
    <row r="1153" spans="1:21" ht="12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6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7"/>
        <v>42224.102581018517</v>
      </c>
      <c r="T1153" s="11">
        <f t="shared" si="108"/>
        <v>42254.102581018517</v>
      </c>
      <c r="U1153" s="6"/>
    </row>
    <row r="1154" spans="1:21" ht="3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6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7"/>
        <v>42109.709629629629</v>
      </c>
      <c r="T1154" s="11">
        <f t="shared" si="108"/>
        <v>42139.709629629629</v>
      </c>
      <c r="U1154" s="6"/>
    </row>
    <row r="1155" spans="1:21" ht="6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6"/>
        <v>0.625</v>
      </c>
      <c r="P1155" s="5">
        <f t="shared" ref="P1155:P1218" si="109">IF(L1155=0, 0, E1155/L1155)</f>
        <v>50</v>
      </c>
      <c r="Q1155" t="str">
        <f t="shared" ref="Q1155:Q1218" si="110">LEFT(N1155, FIND("/", N1155)-1)</f>
        <v>food</v>
      </c>
      <c r="R1155" t="str">
        <f t="shared" ref="R1155:R1218" si="111">MID(N1155, LEN(Q1155)+2, LEN(N1155))</f>
        <v>food trucks</v>
      </c>
      <c r="S1155" s="11">
        <f t="shared" si="107"/>
        <v>42143.714178240742</v>
      </c>
      <c r="T1155" s="11">
        <f t="shared" si="108"/>
        <v>42173.714178240742</v>
      </c>
      <c r="U1155" s="6"/>
    </row>
    <row r="1156" spans="1:21" ht="90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12">(E1156/D1156)*100</f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07"/>
        <v>42223.108865740738</v>
      </c>
      <c r="T1156" s="11">
        <f t="shared" si="108"/>
        <v>42253.108865740738</v>
      </c>
      <c r="U1156" s="6"/>
    </row>
    <row r="1157" spans="1:21" ht="10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2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ref="S1157:S1220" si="113">(((J1157/60)/60)/24)+DATE(1970,1,1)</f>
        <v>41835.763981481483</v>
      </c>
      <c r="T1157" s="11">
        <f t="shared" ref="T1157:T1220" si="114">(((I1157/60)/60)/24)+DATE(1970,1,1)</f>
        <v>41865.763981481483</v>
      </c>
      <c r="U1157" s="6"/>
    </row>
    <row r="1158" spans="1:21" ht="10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2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3"/>
        <v>42029.07131944444</v>
      </c>
      <c r="T1158" s="11">
        <f t="shared" si="114"/>
        <v>42059.07131944444</v>
      </c>
      <c r="U1158" s="6"/>
    </row>
    <row r="1159" spans="1:21" ht="10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2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3"/>
        <v>41918.628240740742</v>
      </c>
      <c r="T1159" s="11">
        <f t="shared" si="114"/>
        <v>41978.669907407413</v>
      </c>
      <c r="U1159" s="6"/>
    </row>
    <row r="1160" spans="1:21" ht="9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2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3"/>
        <v>41952.09175925926</v>
      </c>
      <c r="T1160" s="11">
        <f t="shared" si="114"/>
        <v>41982.09175925926</v>
      </c>
      <c r="U1160" s="6"/>
    </row>
    <row r="1161" spans="1:21" ht="9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2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3"/>
        <v>42154.726446759261</v>
      </c>
      <c r="T1161" s="11">
        <f t="shared" si="114"/>
        <v>42185.65625</v>
      </c>
      <c r="U1161" s="6"/>
    </row>
    <row r="1162" spans="1:21" ht="10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2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3"/>
        <v>42061.154930555553</v>
      </c>
      <c r="T1162" s="11">
        <f t="shared" si="114"/>
        <v>42091.113263888896</v>
      </c>
      <c r="U1162" s="6"/>
    </row>
    <row r="1163" spans="1:21" ht="10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2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3"/>
        <v>42122.629502314812</v>
      </c>
      <c r="T1163" s="11">
        <f t="shared" si="114"/>
        <v>42143.629502314812</v>
      </c>
      <c r="U1163" s="6"/>
    </row>
    <row r="1164" spans="1:21" ht="10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2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3"/>
        <v>41876.683611111112</v>
      </c>
      <c r="T1164" s="11">
        <f t="shared" si="114"/>
        <v>41907.683611111112</v>
      </c>
      <c r="U1164" s="6"/>
    </row>
    <row r="1165" spans="1:21" ht="10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2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3"/>
        <v>41830.723611111112</v>
      </c>
      <c r="T1165" s="11">
        <f t="shared" si="114"/>
        <v>41860.723611111112</v>
      </c>
      <c r="U1165" s="6"/>
    </row>
    <row r="1166" spans="1:21" ht="10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2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3"/>
        <v>42509.724328703705</v>
      </c>
      <c r="T1166" s="11">
        <f t="shared" si="114"/>
        <v>42539.724328703705</v>
      </c>
      <c r="U1166" s="6"/>
    </row>
    <row r="1167" spans="1:21" ht="10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2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3"/>
        <v>41792.214467592588</v>
      </c>
      <c r="T1167" s="11">
        <f t="shared" si="114"/>
        <v>41826.214467592588</v>
      </c>
      <c r="U1167" s="6"/>
    </row>
    <row r="1168" spans="1:21" ht="13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2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3"/>
        <v>42150.485439814816</v>
      </c>
      <c r="T1168" s="11">
        <f t="shared" si="114"/>
        <v>42181.166666666672</v>
      </c>
      <c r="U1168" s="6"/>
    </row>
    <row r="1169" spans="1:21" ht="7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2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3"/>
        <v>41863.734895833331</v>
      </c>
      <c r="T1169" s="11">
        <f t="shared" si="114"/>
        <v>41894.734895833331</v>
      </c>
      <c r="U1169" s="6"/>
    </row>
    <row r="1170" spans="1:21" ht="9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2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3"/>
        <v>42605.053993055553</v>
      </c>
      <c r="T1170" s="11">
        <f t="shared" si="114"/>
        <v>42635.053993055553</v>
      </c>
      <c r="U1170" s="6"/>
    </row>
    <row r="1171" spans="1:21" ht="10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2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3"/>
        <v>42027.353738425925</v>
      </c>
      <c r="T1171" s="11">
        <f t="shared" si="114"/>
        <v>42057.353738425925</v>
      </c>
      <c r="U1171" s="6"/>
    </row>
    <row r="1172" spans="1:21" ht="9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2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3"/>
        <v>42124.893182870372</v>
      </c>
      <c r="T1172" s="11">
        <f t="shared" si="114"/>
        <v>42154.893182870372</v>
      </c>
      <c r="U1172" s="6"/>
    </row>
    <row r="1173" spans="1:21" ht="7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2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3"/>
        <v>41938.804710648146</v>
      </c>
      <c r="T1173" s="11">
        <f t="shared" si="114"/>
        <v>41956.846377314811</v>
      </c>
      <c r="U1173" s="6"/>
    </row>
    <row r="1174" spans="1:21" ht="4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2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3"/>
        <v>41841.682314814818</v>
      </c>
      <c r="T1174" s="11">
        <f t="shared" si="114"/>
        <v>41871.682314814818</v>
      </c>
      <c r="U1174" s="6"/>
    </row>
    <row r="1175" spans="1:21" ht="10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2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3"/>
        <v>42184.185844907406</v>
      </c>
      <c r="T1175" s="11">
        <f t="shared" si="114"/>
        <v>42219.185844907406</v>
      </c>
      <c r="U1175" s="6"/>
    </row>
    <row r="1176" spans="1:21" ht="7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2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3"/>
        <v>42468.84174768519</v>
      </c>
      <c r="T1176" s="11">
        <f t="shared" si="114"/>
        <v>42498.84174768519</v>
      </c>
      <c r="U1176" s="6"/>
    </row>
    <row r="1177" spans="1:21" ht="90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2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3"/>
        <v>42170.728460648148</v>
      </c>
      <c r="T1177" s="11">
        <f t="shared" si="114"/>
        <v>42200.728460648148</v>
      </c>
      <c r="U1177" s="6"/>
    </row>
    <row r="1178" spans="1:21" ht="10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2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3"/>
        <v>42746.019652777773</v>
      </c>
      <c r="T1178" s="11">
        <f t="shared" si="114"/>
        <v>42800.541666666672</v>
      </c>
      <c r="U1178" s="6"/>
    </row>
    <row r="1179" spans="1:21" ht="10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2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3"/>
        <v>41897.660833333335</v>
      </c>
      <c r="T1179" s="11">
        <f t="shared" si="114"/>
        <v>41927.660833333335</v>
      </c>
      <c r="U1179" s="6"/>
    </row>
    <row r="1180" spans="1:21" ht="10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2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3"/>
        <v>41837.905694444446</v>
      </c>
      <c r="T1180" s="11">
        <f t="shared" si="114"/>
        <v>41867.905694444446</v>
      </c>
      <c r="U1180" s="6"/>
    </row>
    <row r="1181" spans="1:21" ht="10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2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3"/>
        <v>42275.720219907409</v>
      </c>
      <c r="T1181" s="11">
        <f t="shared" si="114"/>
        <v>42305.720219907409</v>
      </c>
      <c r="U1181" s="6"/>
    </row>
    <row r="1182" spans="1:21" ht="9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2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3"/>
        <v>41781.806875000002</v>
      </c>
      <c r="T1182" s="11">
        <f t="shared" si="114"/>
        <v>41818.806875000002</v>
      </c>
      <c r="U1182" s="6"/>
    </row>
    <row r="1183" spans="1:21" ht="4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2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3"/>
        <v>42034.339363425926</v>
      </c>
      <c r="T1183" s="11">
        <f t="shared" si="114"/>
        <v>42064.339363425926</v>
      </c>
      <c r="U1183" s="6"/>
    </row>
    <row r="1184" spans="1:21" ht="10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2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3"/>
        <v>42728.827407407407</v>
      </c>
      <c r="T1184" s="11">
        <f t="shared" si="114"/>
        <v>42747.695833333331</v>
      </c>
      <c r="U1184" s="6"/>
    </row>
    <row r="1185" spans="1:21" ht="10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2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3"/>
        <v>42656.86137731481</v>
      </c>
      <c r="T1185" s="11">
        <f t="shared" si="114"/>
        <v>42676.165972222225</v>
      </c>
      <c r="U1185" s="6"/>
    </row>
    <row r="1186" spans="1:21" ht="10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2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3"/>
        <v>42741.599664351852</v>
      </c>
      <c r="T1186" s="11">
        <f t="shared" si="114"/>
        <v>42772.599664351852</v>
      </c>
      <c r="U1186" s="6"/>
    </row>
    <row r="1187" spans="1:21" ht="12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2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3"/>
        <v>42130.865150462967</v>
      </c>
      <c r="T1187" s="11">
        <f t="shared" si="114"/>
        <v>42163.166666666672</v>
      </c>
      <c r="U1187" s="6"/>
    </row>
    <row r="1188" spans="1:21" ht="10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2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3"/>
        <v>42123.86336805555</v>
      </c>
      <c r="T1188" s="11">
        <f t="shared" si="114"/>
        <v>42156.945833333331</v>
      </c>
      <c r="U1188" s="6"/>
    </row>
    <row r="1189" spans="1:21" ht="10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2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3"/>
        <v>42109.894942129627</v>
      </c>
      <c r="T1189" s="11">
        <f t="shared" si="114"/>
        <v>42141.75</v>
      </c>
      <c r="U1189" s="6"/>
    </row>
    <row r="1190" spans="1:21" ht="90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2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3"/>
        <v>42711.700694444444</v>
      </c>
      <c r="T1190" s="11">
        <f t="shared" si="114"/>
        <v>42732.700694444444</v>
      </c>
      <c r="U1190" s="6"/>
    </row>
    <row r="1191" spans="1:21" ht="10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2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3"/>
        <v>42529.979108796295</v>
      </c>
      <c r="T1191" s="11">
        <f t="shared" si="114"/>
        <v>42550.979108796295</v>
      </c>
      <c r="U1191" s="6"/>
    </row>
    <row r="1192" spans="1:21" ht="7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2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3"/>
        <v>41852.665798611109</v>
      </c>
      <c r="T1192" s="11">
        <f t="shared" si="114"/>
        <v>41882.665798611109</v>
      </c>
      <c r="U1192" s="6"/>
    </row>
    <row r="1193" spans="1:21" ht="10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2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3"/>
        <v>42419.603703703702</v>
      </c>
      <c r="T1193" s="11">
        <f t="shared" si="114"/>
        <v>42449.562037037031</v>
      </c>
      <c r="U1193" s="6"/>
    </row>
    <row r="1194" spans="1:21" ht="75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2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3"/>
        <v>42747.506689814814</v>
      </c>
      <c r="T1194" s="11">
        <f t="shared" si="114"/>
        <v>42777.506689814814</v>
      </c>
      <c r="U1194" s="6"/>
    </row>
    <row r="1195" spans="1:21" ht="12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2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3"/>
        <v>42409.776076388895</v>
      </c>
      <c r="T1195" s="11">
        <f t="shared" si="114"/>
        <v>42469.734409722223</v>
      </c>
      <c r="U1195" s="6"/>
    </row>
    <row r="1196" spans="1:21" ht="10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2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3"/>
        <v>42072.488182870366</v>
      </c>
      <c r="T1196" s="11">
        <f t="shared" si="114"/>
        <v>42102.488182870366</v>
      </c>
      <c r="U1196" s="6"/>
    </row>
    <row r="1197" spans="1:21" ht="12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2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3"/>
        <v>42298.34783564815</v>
      </c>
      <c r="T1197" s="11">
        <f t="shared" si="114"/>
        <v>42358.375</v>
      </c>
      <c r="U1197" s="6"/>
    </row>
    <row r="1198" spans="1:21" ht="6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2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3"/>
        <v>42326.818738425922</v>
      </c>
      <c r="T1198" s="11">
        <f t="shared" si="114"/>
        <v>42356.818738425922</v>
      </c>
      <c r="U1198" s="6"/>
    </row>
    <row r="1199" spans="1:21" ht="10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2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3"/>
        <v>42503.66474537037</v>
      </c>
      <c r="T1199" s="11">
        <f t="shared" si="114"/>
        <v>42534.249305555553</v>
      </c>
      <c r="U1199" s="6"/>
    </row>
    <row r="1200" spans="1:21" ht="10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2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3"/>
        <v>42333.619050925925</v>
      </c>
      <c r="T1200" s="11">
        <f t="shared" si="114"/>
        <v>42369.125</v>
      </c>
      <c r="U1200" s="6"/>
    </row>
    <row r="1201" spans="1:21" ht="10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2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3"/>
        <v>42161.770833333328</v>
      </c>
      <c r="T1201" s="11">
        <f t="shared" si="114"/>
        <v>42193.770833333328</v>
      </c>
      <c r="U1201" s="6"/>
    </row>
    <row r="1202" spans="1:21" ht="10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2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3"/>
        <v>42089.477500000001</v>
      </c>
      <c r="T1202" s="11">
        <f t="shared" si="114"/>
        <v>42110.477500000001</v>
      </c>
      <c r="U1202" s="6"/>
    </row>
    <row r="1203" spans="1:21" ht="10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2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3"/>
        <v>42536.60701388889</v>
      </c>
      <c r="T1203" s="11">
        <f t="shared" si="114"/>
        <v>42566.60701388889</v>
      </c>
      <c r="U1203" s="6"/>
    </row>
    <row r="1204" spans="1:21" ht="10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2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3"/>
        <v>42152.288819444439</v>
      </c>
      <c r="T1204" s="11">
        <f t="shared" si="114"/>
        <v>42182.288819444439</v>
      </c>
      <c r="U1204" s="6"/>
    </row>
    <row r="1205" spans="1:21" ht="90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2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3"/>
        <v>42125.614895833336</v>
      </c>
      <c r="T1205" s="11">
        <f t="shared" si="114"/>
        <v>42155.614895833336</v>
      </c>
      <c r="U1205" s="6"/>
    </row>
    <row r="1206" spans="1:21" ht="10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2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3"/>
        <v>42297.748067129629</v>
      </c>
      <c r="T1206" s="11">
        <f t="shared" si="114"/>
        <v>42342.208333333328</v>
      </c>
      <c r="U1206" s="6"/>
    </row>
    <row r="1207" spans="1:21" ht="10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2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3"/>
        <v>42138.506377314814</v>
      </c>
      <c r="T1207" s="11">
        <f t="shared" si="114"/>
        <v>42168.506377314814</v>
      </c>
      <c r="U1207" s="6"/>
    </row>
    <row r="1208" spans="1:21" ht="10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2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3"/>
        <v>42772.776076388895</v>
      </c>
      <c r="T1208" s="11">
        <f t="shared" si="114"/>
        <v>42805.561805555553</v>
      </c>
      <c r="U1208" s="6"/>
    </row>
    <row r="1209" spans="1:21" ht="45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2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3"/>
        <v>42430.430243055554</v>
      </c>
      <c r="T1209" s="11">
        <f t="shared" si="114"/>
        <v>42460.416666666672</v>
      </c>
      <c r="U1209" s="6"/>
    </row>
    <row r="1210" spans="1:21" ht="10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2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3"/>
        <v>42423.709074074075</v>
      </c>
      <c r="T1210" s="11">
        <f t="shared" si="114"/>
        <v>42453.667407407411</v>
      </c>
      <c r="U1210" s="6"/>
    </row>
    <row r="1211" spans="1:21" ht="10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2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3"/>
        <v>42761.846122685187</v>
      </c>
      <c r="T1211" s="11">
        <f t="shared" si="114"/>
        <v>42791.846122685187</v>
      </c>
      <c r="U1211" s="6"/>
    </row>
    <row r="1212" spans="1:21" ht="45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2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3"/>
        <v>42132.941805555558</v>
      </c>
      <c r="T1212" s="11">
        <f t="shared" si="114"/>
        <v>42155.875</v>
      </c>
      <c r="U1212" s="6"/>
    </row>
    <row r="1213" spans="1:21" ht="10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2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3"/>
        <v>42515.866446759261</v>
      </c>
      <c r="T1213" s="11">
        <f t="shared" si="114"/>
        <v>42530.866446759261</v>
      </c>
      <c r="U1213" s="6"/>
    </row>
    <row r="1214" spans="1:21" ht="10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2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3"/>
        <v>42318.950173611112</v>
      </c>
      <c r="T1214" s="11">
        <f t="shared" si="114"/>
        <v>42335.041666666672</v>
      </c>
      <c r="U1214" s="6"/>
    </row>
    <row r="1215" spans="1:21" ht="10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2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3"/>
        <v>42731.755787037036</v>
      </c>
      <c r="T1215" s="11">
        <f t="shared" si="114"/>
        <v>42766.755787037036</v>
      </c>
      <c r="U1215" s="6"/>
    </row>
    <row r="1216" spans="1:21" ht="10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2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3"/>
        <v>42104.840335648143</v>
      </c>
      <c r="T1216" s="11">
        <f t="shared" si="114"/>
        <v>42164.840335648143</v>
      </c>
      <c r="U1216" s="6"/>
    </row>
    <row r="1217" spans="1:21" ht="10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2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3"/>
        <v>41759.923101851848</v>
      </c>
      <c r="T1217" s="11">
        <f t="shared" si="114"/>
        <v>41789.923101851848</v>
      </c>
      <c r="U1217" s="6"/>
    </row>
    <row r="1218" spans="1:21" ht="6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2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3"/>
        <v>42247.616400462968</v>
      </c>
      <c r="T1218" s="11">
        <f t="shared" si="114"/>
        <v>42279.960416666669</v>
      </c>
      <c r="U1218" s="6"/>
    </row>
    <row r="1219" spans="1:21" ht="10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2"/>
        <v>102.60000000000001</v>
      </c>
      <c r="P1219" s="5">
        <f t="shared" ref="P1219:P1282" si="115">IF(L1219=0, 0, E1219/L1219)</f>
        <v>148.57377049180329</v>
      </c>
      <c r="Q1219" t="str">
        <f t="shared" ref="Q1219:Q1282" si="116">LEFT(N1219, FIND("/", N1219)-1)</f>
        <v>photography</v>
      </c>
      <c r="R1219" t="str">
        <f t="shared" ref="R1219:R1282" si="117">MID(N1219, LEN(Q1219)+2, LEN(N1219))</f>
        <v>photobooks</v>
      </c>
      <c r="S1219" s="11">
        <f t="shared" si="113"/>
        <v>42535.809490740736</v>
      </c>
      <c r="T1219" s="11">
        <f t="shared" si="114"/>
        <v>42565.809490740736</v>
      </c>
      <c r="U1219" s="6"/>
    </row>
    <row r="1220" spans="1:21" ht="10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18">(E1220/D1220)*100</f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3"/>
        <v>42278.662037037036</v>
      </c>
      <c r="T1220" s="11">
        <f t="shared" si="114"/>
        <v>42309.125</v>
      </c>
      <c r="U1220" s="6"/>
    </row>
    <row r="1221" spans="1:21" ht="7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8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ref="S1221:S1284" si="119">(((J1221/60)/60)/24)+DATE(1970,1,1)</f>
        <v>42633.461956018517</v>
      </c>
      <c r="T1221" s="11">
        <f t="shared" ref="T1221:T1284" si="120">(((I1221/60)/60)/24)+DATE(1970,1,1)</f>
        <v>42663.461956018517</v>
      </c>
      <c r="U1221" s="6"/>
    </row>
    <row r="1222" spans="1:21" ht="90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8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9"/>
        <v>42211.628611111111</v>
      </c>
      <c r="T1222" s="11">
        <f t="shared" si="120"/>
        <v>42241.628611111111</v>
      </c>
      <c r="U1222" s="6"/>
    </row>
    <row r="1223" spans="1:21" ht="10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8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9"/>
        <v>42680.47555555556</v>
      </c>
      <c r="T1223" s="11">
        <f t="shared" si="120"/>
        <v>42708</v>
      </c>
      <c r="U1223" s="6"/>
    </row>
    <row r="1224" spans="1:21" ht="6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8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9"/>
        <v>42430.720451388886</v>
      </c>
      <c r="T1224" s="11">
        <f t="shared" si="120"/>
        <v>42461.166666666672</v>
      </c>
      <c r="U1224" s="6"/>
    </row>
    <row r="1225" spans="1:21" ht="7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8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9"/>
        <v>42654.177187499998</v>
      </c>
      <c r="T1225" s="11">
        <f t="shared" si="120"/>
        <v>42684.218854166669</v>
      </c>
      <c r="U1225" s="6"/>
    </row>
    <row r="1226" spans="1:21" ht="75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8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9"/>
        <v>41736.549791666665</v>
      </c>
      <c r="T1226" s="11">
        <f t="shared" si="120"/>
        <v>41796.549791666665</v>
      </c>
      <c r="U1226" s="6"/>
    </row>
    <row r="1227" spans="1:21" ht="10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8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9"/>
        <v>41509.905995370369</v>
      </c>
      <c r="T1227" s="11">
        <f t="shared" si="120"/>
        <v>41569.905995370369</v>
      </c>
      <c r="U1227" s="6"/>
    </row>
    <row r="1228" spans="1:21" ht="90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8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9"/>
        <v>41715.874780092592</v>
      </c>
      <c r="T1228" s="11">
        <f t="shared" si="120"/>
        <v>41750.041666666664</v>
      </c>
      <c r="U1228" s="6"/>
    </row>
    <row r="1229" spans="1:21" ht="10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8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9"/>
        <v>41827.919166666667</v>
      </c>
      <c r="T1229" s="11">
        <f t="shared" si="120"/>
        <v>41858.291666666664</v>
      </c>
      <c r="U1229" s="6"/>
    </row>
    <row r="1230" spans="1:21" ht="7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8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9"/>
        <v>40754.729259259257</v>
      </c>
      <c r="T1230" s="11">
        <f t="shared" si="120"/>
        <v>40814.729259259257</v>
      </c>
      <c r="U1230" s="6"/>
    </row>
    <row r="1231" spans="1:21" ht="10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8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9"/>
        <v>40985.459803240738</v>
      </c>
      <c r="T1231" s="11">
        <f t="shared" si="120"/>
        <v>41015.666666666664</v>
      </c>
      <c r="U1231" s="6"/>
    </row>
    <row r="1232" spans="1:21" ht="10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8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9"/>
        <v>40568.972569444442</v>
      </c>
      <c r="T1232" s="11">
        <f t="shared" si="120"/>
        <v>40598.972569444442</v>
      </c>
      <c r="U1232" s="6"/>
    </row>
    <row r="1233" spans="1:21" ht="10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8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9"/>
        <v>42193.941759259258</v>
      </c>
      <c r="T1233" s="11">
        <f t="shared" si="120"/>
        <v>42244.041666666672</v>
      </c>
      <c r="U1233" s="6"/>
    </row>
    <row r="1234" spans="1:21" ht="10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8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9"/>
        <v>41506.848032407412</v>
      </c>
      <c r="T1234" s="11">
        <f t="shared" si="120"/>
        <v>41553.848032407412</v>
      </c>
      <c r="U1234" s="6"/>
    </row>
    <row r="1235" spans="1:21" ht="10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8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9"/>
        <v>40939.948773148149</v>
      </c>
      <c r="T1235" s="11">
        <f t="shared" si="120"/>
        <v>40960.948773148149</v>
      </c>
      <c r="U1235" s="6"/>
    </row>
    <row r="1236" spans="1:21" ht="10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8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9"/>
        <v>42007.788680555561</v>
      </c>
      <c r="T1236" s="11">
        <f t="shared" si="120"/>
        <v>42037.788680555561</v>
      </c>
      <c r="U1236" s="6"/>
    </row>
    <row r="1237" spans="1:21" ht="10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8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9"/>
        <v>41583.135405092595</v>
      </c>
      <c r="T1237" s="11">
        <f t="shared" si="120"/>
        <v>41623.135405092595</v>
      </c>
      <c r="U1237" s="6"/>
    </row>
    <row r="1238" spans="1:21" ht="45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8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9"/>
        <v>41110.680138888885</v>
      </c>
      <c r="T1238" s="11">
        <f t="shared" si="120"/>
        <v>41118.666666666664</v>
      </c>
      <c r="U1238" s="6"/>
    </row>
    <row r="1239" spans="1:21" ht="12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8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9"/>
        <v>41125.283159722225</v>
      </c>
      <c r="T1239" s="11">
        <f t="shared" si="120"/>
        <v>41145.283159722225</v>
      </c>
      <c r="U1239" s="6"/>
    </row>
    <row r="1240" spans="1:21" ht="10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8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9"/>
        <v>40731.61037037037</v>
      </c>
      <c r="T1240" s="11">
        <f t="shared" si="120"/>
        <v>40761.61037037037</v>
      </c>
      <c r="U1240" s="6"/>
    </row>
    <row r="1241" spans="1:21" ht="6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8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9"/>
        <v>40883.962581018517</v>
      </c>
      <c r="T1241" s="11">
        <f t="shared" si="120"/>
        <v>40913.962581018517</v>
      </c>
      <c r="U1241" s="6"/>
    </row>
    <row r="1242" spans="1:21" ht="7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8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9"/>
        <v>41409.040011574078</v>
      </c>
      <c r="T1242" s="11">
        <f t="shared" si="120"/>
        <v>41467.910416666666</v>
      </c>
      <c r="U1242" s="6"/>
    </row>
    <row r="1243" spans="1:21" ht="10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8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9"/>
        <v>41923.837731481479</v>
      </c>
      <c r="T1243" s="11">
        <f t="shared" si="120"/>
        <v>41946.249305555553</v>
      </c>
      <c r="U1243" s="6"/>
    </row>
    <row r="1244" spans="1:21" ht="10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8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9"/>
        <v>40782.165532407409</v>
      </c>
      <c r="T1244" s="11">
        <f t="shared" si="120"/>
        <v>40797.554166666669</v>
      </c>
      <c r="U1244" s="6"/>
    </row>
    <row r="1245" spans="1:21" ht="7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8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9"/>
        <v>40671.879293981481</v>
      </c>
      <c r="T1245" s="11">
        <f t="shared" si="120"/>
        <v>40732.875</v>
      </c>
      <c r="U1245" s="6"/>
    </row>
    <row r="1246" spans="1:21" ht="9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8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9"/>
        <v>41355.825497685182</v>
      </c>
      <c r="T1246" s="11">
        <f t="shared" si="120"/>
        <v>41386.875</v>
      </c>
      <c r="U1246" s="6"/>
    </row>
    <row r="1247" spans="1:21" ht="9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8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9"/>
        <v>41774.599930555552</v>
      </c>
      <c r="T1247" s="11">
        <f t="shared" si="120"/>
        <v>41804.599930555552</v>
      </c>
      <c r="U1247" s="6"/>
    </row>
    <row r="1248" spans="1:21" ht="9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8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9"/>
        <v>40838.043391203704</v>
      </c>
      <c r="T1248" s="11">
        <f t="shared" si="120"/>
        <v>40883.085057870368</v>
      </c>
      <c r="U1248" s="6"/>
    </row>
    <row r="1249" spans="1:21" ht="6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8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9"/>
        <v>41370.292303240742</v>
      </c>
      <c r="T1249" s="11">
        <f t="shared" si="120"/>
        <v>41400.292303240742</v>
      </c>
      <c r="U1249" s="6"/>
    </row>
    <row r="1250" spans="1:21" ht="7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8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9"/>
        <v>41767.656863425924</v>
      </c>
      <c r="T1250" s="11">
        <f t="shared" si="120"/>
        <v>41803.290972222225</v>
      </c>
      <c r="U1250" s="6"/>
    </row>
    <row r="1251" spans="1:21" ht="7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8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9"/>
        <v>41067.74086805556</v>
      </c>
      <c r="T1251" s="11">
        <f t="shared" si="120"/>
        <v>41097.74086805556</v>
      </c>
      <c r="U1251" s="6"/>
    </row>
    <row r="1252" spans="1:21" ht="10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8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9"/>
        <v>41843.64271990741</v>
      </c>
      <c r="T1252" s="11">
        <f t="shared" si="120"/>
        <v>41888.64271990741</v>
      </c>
      <c r="U1252" s="6"/>
    </row>
    <row r="1253" spans="1:21" ht="7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8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9"/>
        <v>40751.814432870371</v>
      </c>
      <c r="T1253" s="11">
        <f t="shared" si="120"/>
        <v>40811.814432870371</v>
      </c>
      <c r="U1253" s="6"/>
    </row>
    <row r="1254" spans="1:21" ht="10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8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9"/>
        <v>41543.988067129627</v>
      </c>
      <c r="T1254" s="11">
        <f t="shared" si="120"/>
        <v>41571.988067129627</v>
      </c>
      <c r="U1254" s="6"/>
    </row>
    <row r="1255" spans="1:21" ht="10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8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9"/>
        <v>41855.783645833333</v>
      </c>
      <c r="T1255" s="11">
        <f t="shared" si="120"/>
        <v>41885.783645833333</v>
      </c>
      <c r="U1255" s="6"/>
    </row>
    <row r="1256" spans="1:21" ht="10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8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9"/>
        <v>40487.621365740742</v>
      </c>
      <c r="T1256" s="11">
        <f t="shared" si="120"/>
        <v>40544.207638888889</v>
      </c>
      <c r="U1256" s="6"/>
    </row>
    <row r="1257" spans="1:21" ht="9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8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9"/>
        <v>41579.845509259263</v>
      </c>
      <c r="T1257" s="11">
        <f t="shared" si="120"/>
        <v>41609.887175925927</v>
      </c>
      <c r="U1257" s="6"/>
    </row>
    <row r="1258" spans="1:21" ht="12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8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9"/>
        <v>40921.919340277782</v>
      </c>
      <c r="T1258" s="11">
        <f t="shared" si="120"/>
        <v>40951.919340277782</v>
      </c>
      <c r="U1258" s="6"/>
    </row>
    <row r="1259" spans="1:21" ht="10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8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9"/>
        <v>40587.085532407407</v>
      </c>
      <c r="T1259" s="11">
        <f t="shared" si="120"/>
        <v>40636.043865740743</v>
      </c>
      <c r="U1259" s="6"/>
    </row>
    <row r="1260" spans="1:21" ht="90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8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9"/>
        <v>41487.611250000002</v>
      </c>
      <c r="T1260" s="11">
        <f t="shared" si="120"/>
        <v>41517.611250000002</v>
      </c>
      <c r="U1260" s="6"/>
    </row>
    <row r="1261" spans="1:21" ht="7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8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9"/>
        <v>41766.970648148148</v>
      </c>
      <c r="T1261" s="11">
        <f t="shared" si="120"/>
        <v>41799.165972222225</v>
      </c>
      <c r="U1261" s="6"/>
    </row>
    <row r="1262" spans="1:21" ht="9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8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9"/>
        <v>41666.842824074076</v>
      </c>
      <c r="T1262" s="11">
        <f t="shared" si="120"/>
        <v>41696.842824074076</v>
      </c>
      <c r="U1262" s="6"/>
    </row>
    <row r="1263" spans="1:21" ht="7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8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9"/>
        <v>41638.342905092592</v>
      </c>
      <c r="T1263" s="11">
        <f t="shared" si="120"/>
        <v>41668.342905092592</v>
      </c>
      <c r="U1263" s="6"/>
    </row>
    <row r="1264" spans="1:21" ht="10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8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9"/>
        <v>41656.762638888889</v>
      </c>
      <c r="T1264" s="11">
        <f t="shared" si="120"/>
        <v>41686.762638888889</v>
      </c>
      <c r="U1264" s="6"/>
    </row>
    <row r="1265" spans="1:21" ht="6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8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9"/>
        <v>41692.084143518521</v>
      </c>
      <c r="T1265" s="11">
        <f t="shared" si="120"/>
        <v>41727.041666666664</v>
      </c>
      <c r="U1265" s="6"/>
    </row>
    <row r="1266" spans="1:21" ht="10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8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9"/>
        <v>41547.662997685184</v>
      </c>
      <c r="T1266" s="11">
        <f t="shared" si="120"/>
        <v>41576.662997685184</v>
      </c>
      <c r="U1266" s="6"/>
    </row>
    <row r="1267" spans="1:21" ht="12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8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9"/>
        <v>40465.655266203699</v>
      </c>
      <c r="T1267" s="11">
        <f t="shared" si="120"/>
        <v>40512.655266203699</v>
      </c>
      <c r="U1267" s="6"/>
    </row>
    <row r="1268" spans="1:21" ht="7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8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9"/>
        <v>41620.87667824074</v>
      </c>
      <c r="T1268" s="11">
        <f t="shared" si="120"/>
        <v>41650.87667824074</v>
      </c>
      <c r="U1268" s="6"/>
    </row>
    <row r="1269" spans="1:21" ht="10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8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9"/>
        <v>41449.585162037038</v>
      </c>
      <c r="T1269" s="11">
        <f t="shared" si="120"/>
        <v>41479.585162037038</v>
      </c>
      <c r="U1269" s="6"/>
    </row>
    <row r="1270" spans="1:21" ht="7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8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9"/>
        <v>41507.845451388886</v>
      </c>
      <c r="T1270" s="11">
        <f t="shared" si="120"/>
        <v>41537.845451388886</v>
      </c>
      <c r="U1270" s="6"/>
    </row>
    <row r="1271" spans="1:21" ht="12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8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9"/>
        <v>42445.823055555549</v>
      </c>
      <c r="T1271" s="11">
        <f t="shared" si="120"/>
        <v>42476</v>
      </c>
      <c r="U1271" s="6"/>
    </row>
    <row r="1272" spans="1:21" ht="7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8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9"/>
        <v>40933.856967592597</v>
      </c>
      <c r="T1272" s="11">
        <f t="shared" si="120"/>
        <v>40993.815300925926</v>
      </c>
      <c r="U1272" s="6"/>
    </row>
    <row r="1273" spans="1:21" ht="10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8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9"/>
        <v>41561.683553240742</v>
      </c>
      <c r="T1273" s="11">
        <f t="shared" si="120"/>
        <v>41591.725219907406</v>
      </c>
      <c r="U1273" s="6"/>
    </row>
    <row r="1274" spans="1:21" ht="12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8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9"/>
        <v>40274.745127314818</v>
      </c>
      <c r="T1274" s="11">
        <f t="shared" si="120"/>
        <v>40344.166666666664</v>
      </c>
      <c r="U1274" s="6"/>
    </row>
    <row r="1275" spans="1:21" ht="7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8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9"/>
        <v>41852.730219907404</v>
      </c>
      <c r="T1275" s="11">
        <f t="shared" si="120"/>
        <v>41882.730219907404</v>
      </c>
      <c r="U1275" s="6"/>
    </row>
    <row r="1276" spans="1:21" ht="10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8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9"/>
        <v>41116.690104166664</v>
      </c>
      <c r="T1276" s="11">
        <f t="shared" si="120"/>
        <v>41151.690104166664</v>
      </c>
      <c r="U1276" s="6"/>
    </row>
    <row r="1277" spans="1:21" ht="10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8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9"/>
        <v>41458.867905092593</v>
      </c>
      <c r="T1277" s="11">
        <f t="shared" si="120"/>
        <v>41493.867905092593</v>
      </c>
      <c r="U1277" s="6"/>
    </row>
    <row r="1278" spans="1:21" ht="6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8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9"/>
        <v>40007.704247685186</v>
      </c>
      <c r="T1278" s="11">
        <f t="shared" si="120"/>
        <v>40057.166666666664</v>
      </c>
      <c r="U1278" s="6"/>
    </row>
    <row r="1279" spans="1:21" ht="10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8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9"/>
        <v>41121.561886574076</v>
      </c>
      <c r="T1279" s="11">
        <f t="shared" si="120"/>
        <v>41156.561886574076</v>
      </c>
      <c r="U1279" s="6"/>
    </row>
    <row r="1280" spans="1:21" ht="10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8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9"/>
        <v>41786.555162037039</v>
      </c>
      <c r="T1280" s="11">
        <f t="shared" si="120"/>
        <v>41815.083333333336</v>
      </c>
      <c r="U1280" s="6"/>
    </row>
    <row r="1281" spans="1:21" ht="10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8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9"/>
        <v>41682.099189814813</v>
      </c>
      <c r="T1281" s="11">
        <f t="shared" si="120"/>
        <v>41722.057523148149</v>
      </c>
      <c r="U1281" s="6"/>
    </row>
    <row r="1282" spans="1:21" ht="10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8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9"/>
        <v>40513.757569444446</v>
      </c>
      <c r="T1282" s="11">
        <f t="shared" si="120"/>
        <v>40603.757569444446</v>
      </c>
      <c r="U1282" s="6"/>
    </row>
    <row r="1283" spans="1:21" ht="10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18"/>
        <v>110.71428571428572</v>
      </c>
      <c r="P1283" s="5">
        <f t="shared" ref="P1283:P1346" si="121">IF(L1283=0, 0, E1283/L1283)</f>
        <v>104.72972972972973</v>
      </c>
      <c r="Q1283" t="str">
        <f t="shared" ref="Q1283:Q1346" si="122">LEFT(N1283, FIND("/", N1283)-1)</f>
        <v>music</v>
      </c>
      <c r="R1283" t="str">
        <f t="shared" ref="R1283:R1346" si="123">MID(N1283, LEN(Q1283)+2, LEN(N1283))</f>
        <v>rock</v>
      </c>
      <c r="S1283" s="11">
        <f t="shared" si="119"/>
        <v>41463.743472222224</v>
      </c>
      <c r="T1283" s="11">
        <f t="shared" si="120"/>
        <v>41483.743472222224</v>
      </c>
      <c r="U1283" s="6"/>
    </row>
    <row r="1284" spans="1:21" ht="10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24">(E1284/D1284)*100</f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19"/>
        <v>41586.475173611114</v>
      </c>
      <c r="T1284" s="11">
        <f t="shared" si="120"/>
        <v>41617.207638888889</v>
      </c>
      <c r="U1284" s="6"/>
    </row>
    <row r="1285" spans="1:21" ht="9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4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ref="S1285:S1348" si="125">(((J1285/60)/60)/24)+DATE(1970,1,1)</f>
        <v>41320.717465277776</v>
      </c>
      <c r="T1285" s="11">
        <f t="shared" ref="T1285:T1348" si="126">(((I1285/60)/60)/24)+DATE(1970,1,1)</f>
        <v>41344.166666666664</v>
      </c>
      <c r="U1285" s="6"/>
    </row>
    <row r="1286" spans="1:21" ht="10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4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5"/>
        <v>42712.23474537037</v>
      </c>
      <c r="T1286" s="11">
        <f t="shared" si="126"/>
        <v>42735.707638888889</v>
      </c>
      <c r="U1286" s="6"/>
    </row>
    <row r="1287" spans="1:21" ht="10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4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5"/>
        <v>42160.583043981482</v>
      </c>
      <c r="T1287" s="11">
        <f t="shared" si="126"/>
        <v>42175.583043981482</v>
      </c>
      <c r="U1287" s="6"/>
    </row>
    <row r="1288" spans="1:21" ht="90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4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5"/>
        <v>42039.384571759263</v>
      </c>
      <c r="T1288" s="11">
        <f t="shared" si="126"/>
        <v>42052.583333333328</v>
      </c>
      <c r="U1288" s="6"/>
    </row>
    <row r="1289" spans="1:21" ht="12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4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5"/>
        <v>42107.621018518519</v>
      </c>
      <c r="T1289" s="11">
        <f t="shared" si="126"/>
        <v>42167.621018518519</v>
      </c>
      <c r="U1289" s="6"/>
    </row>
    <row r="1290" spans="1:21" ht="10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4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5"/>
        <v>42561.154664351852</v>
      </c>
      <c r="T1290" s="11">
        <f t="shared" si="126"/>
        <v>42592.166666666672</v>
      </c>
      <c r="U1290" s="6"/>
    </row>
    <row r="1291" spans="1:21" ht="7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4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5"/>
        <v>42709.134780092587</v>
      </c>
      <c r="T1291" s="11">
        <f t="shared" si="126"/>
        <v>42739.134780092587</v>
      </c>
      <c r="U1291" s="6"/>
    </row>
    <row r="1292" spans="1:21" ht="45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4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5"/>
        <v>42086.614942129629</v>
      </c>
      <c r="T1292" s="11">
        <f t="shared" si="126"/>
        <v>42117.290972222225</v>
      </c>
      <c r="U1292" s="6"/>
    </row>
    <row r="1293" spans="1:21" ht="10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4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5"/>
        <v>42064.652673611112</v>
      </c>
      <c r="T1293" s="11">
        <f t="shared" si="126"/>
        <v>42101.291666666672</v>
      </c>
      <c r="U1293" s="6"/>
    </row>
    <row r="1294" spans="1:21" ht="12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4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5"/>
        <v>42256.764212962968</v>
      </c>
      <c r="T1294" s="11">
        <f t="shared" si="126"/>
        <v>42283.957638888889</v>
      </c>
      <c r="U1294" s="6"/>
    </row>
    <row r="1295" spans="1:21" ht="10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4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5"/>
        <v>42292.701053240744</v>
      </c>
      <c r="T1295" s="11">
        <f t="shared" si="126"/>
        <v>42322.742719907401</v>
      </c>
      <c r="U1295" s="6"/>
    </row>
    <row r="1296" spans="1:21" ht="10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4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5"/>
        <v>42278.453668981485</v>
      </c>
      <c r="T1296" s="11">
        <f t="shared" si="126"/>
        <v>42296.458333333328</v>
      </c>
      <c r="U1296" s="6"/>
    </row>
    <row r="1297" spans="1:21" ht="10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4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5"/>
        <v>42184.572881944448</v>
      </c>
      <c r="T1297" s="11">
        <f t="shared" si="126"/>
        <v>42214.708333333328</v>
      </c>
      <c r="U1297" s="6"/>
    </row>
    <row r="1298" spans="1:21" ht="12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4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5"/>
        <v>42423.050613425927</v>
      </c>
      <c r="T1298" s="11">
        <f t="shared" si="126"/>
        <v>42443.008946759262</v>
      </c>
      <c r="U1298" s="6"/>
    </row>
    <row r="1299" spans="1:21" ht="10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4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5"/>
        <v>42461.747199074074</v>
      </c>
      <c r="T1299" s="11">
        <f t="shared" si="126"/>
        <v>42491.747199074074</v>
      </c>
      <c r="U1299" s="6"/>
    </row>
    <row r="1300" spans="1:21" ht="10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4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5"/>
        <v>42458.680925925932</v>
      </c>
      <c r="T1300" s="11">
        <f t="shared" si="126"/>
        <v>42488.680925925932</v>
      </c>
      <c r="U1300" s="6"/>
    </row>
    <row r="1301" spans="1:21" ht="9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4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5"/>
        <v>42169.814340277779</v>
      </c>
      <c r="T1301" s="11">
        <f t="shared" si="126"/>
        <v>42199.814340277779</v>
      </c>
      <c r="U1301" s="6"/>
    </row>
    <row r="1302" spans="1:21" ht="10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4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5"/>
        <v>42483.675208333334</v>
      </c>
      <c r="T1302" s="11">
        <f t="shared" si="126"/>
        <v>42522.789583333331</v>
      </c>
      <c r="U1302" s="6"/>
    </row>
    <row r="1303" spans="1:21" ht="12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4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5"/>
        <v>42195.749745370369</v>
      </c>
      <c r="T1303" s="11">
        <f t="shared" si="126"/>
        <v>42206.125</v>
      </c>
      <c r="U1303" s="6"/>
    </row>
    <row r="1304" spans="1:21" ht="7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4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5"/>
        <v>42675.057997685188</v>
      </c>
      <c r="T1304" s="11">
        <f t="shared" si="126"/>
        <v>42705.099664351852</v>
      </c>
      <c r="U1304" s="6"/>
    </row>
    <row r="1305" spans="1:21" ht="45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4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5"/>
        <v>42566.441203703704</v>
      </c>
      <c r="T1305" s="11">
        <f t="shared" si="126"/>
        <v>42582.458333333328</v>
      </c>
      <c r="U1305" s="6"/>
    </row>
    <row r="1306" spans="1:21" ht="10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4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5"/>
        <v>42747.194502314815</v>
      </c>
      <c r="T1306" s="11">
        <f t="shared" si="126"/>
        <v>42807.152835648143</v>
      </c>
      <c r="U1306" s="6"/>
    </row>
    <row r="1307" spans="1:21" ht="9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4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5"/>
        <v>42543.665601851855</v>
      </c>
      <c r="T1307" s="11">
        <f t="shared" si="126"/>
        <v>42572.729166666672</v>
      </c>
      <c r="U1307" s="6"/>
    </row>
    <row r="1308" spans="1:21" ht="13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4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5"/>
        <v>41947.457569444443</v>
      </c>
      <c r="T1308" s="11">
        <f t="shared" si="126"/>
        <v>41977.457569444443</v>
      </c>
      <c r="U1308" s="6"/>
    </row>
    <row r="1309" spans="1:21" ht="45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4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42387.503229166665</v>
      </c>
      <c r="T1309" s="11">
        <f t="shared" si="126"/>
        <v>42417.503229166665</v>
      </c>
      <c r="U1309" s="6"/>
    </row>
    <row r="1310" spans="1:21" ht="4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4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5"/>
        <v>42611.613564814819</v>
      </c>
      <c r="T1310" s="11">
        <f t="shared" si="126"/>
        <v>42651.613564814819</v>
      </c>
      <c r="U1310" s="6"/>
    </row>
    <row r="1311" spans="1:21" ht="7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4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5"/>
        <v>42257.882731481484</v>
      </c>
      <c r="T1311" s="11">
        <f t="shared" si="126"/>
        <v>42292.882731481484</v>
      </c>
      <c r="U1311" s="6"/>
    </row>
    <row r="1312" spans="1:21" ht="7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4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5"/>
        <v>42556.667245370365</v>
      </c>
      <c r="T1312" s="11">
        <f t="shared" si="126"/>
        <v>42601.667245370365</v>
      </c>
      <c r="U1312" s="6"/>
    </row>
    <row r="1313" spans="1:21" ht="12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4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5"/>
        <v>42669.802303240736</v>
      </c>
      <c r="T1313" s="11">
        <f t="shared" si="126"/>
        <v>42704.843969907408</v>
      </c>
      <c r="U1313" s="6"/>
    </row>
    <row r="1314" spans="1:21" ht="90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4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5"/>
        <v>42082.702800925923</v>
      </c>
      <c r="T1314" s="11">
        <f t="shared" si="126"/>
        <v>42112.702800925923</v>
      </c>
      <c r="U1314" s="6"/>
    </row>
    <row r="1315" spans="1:21" ht="10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4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5"/>
        <v>42402.709652777776</v>
      </c>
      <c r="T1315" s="11">
        <f t="shared" si="126"/>
        <v>42432.709652777776</v>
      </c>
      <c r="U1315" s="6"/>
    </row>
    <row r="1316" spans="1:21" ht="10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4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42604.669675925921</v>
      </c>
      <c r="T1316" s="11">
        <f t="shared" si="126"/>
        <v>42664.669675925921</v>
      </c>
      <c r="U1316" s="6"/>
    </row>
    <row r="1317" spans="1:21" ht="6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4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5"/>
        <v>42278.498240740737</v>
      </c>
      <c r="T1317" s="11">
        <f t="shared" si="126"/>
        <v>42314.041666666672</v>
      </c>
      <c r="U1317" s="6"/>
    </row>
    <row r="1318" spans="1:21" ht="90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4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5"/>
        <v>42393.961909722217</v>
      </c>
      <c r="T1318" s="11">
        <f t="shared" si="126"/>
        <v>42428.961909722217</v>
      </c>
      <c r="U1318" s="6"/>
    </row>
    <row r="1319" spans="1:21" ht="12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4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5"/>
        <v>42520.235486111109</v>
      </c>
      <c r="T1319" s="11">
        <f t="shared" si="126"/>
        <v>42572.583333333328</v>
      </c>
      <c r="U1319" s="6"/>
    </row>
    <row r="1320" spans="1:21" ht="90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4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5"/>
        <v>41985.043657407412</v>
      </c>
      <c r="T1320" s="11">
        <f t="shared" si="126"/>
        <v>42015.043657407412</v>
      </c>
      <c r="U1320" s="6"/>
    </row>
    <row r="1321" spans="1:21" ht="9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4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5"/>
        <v>41816.812094907407</v>
      </c>
      <c r="T1321" s="11">
        <f t="shared" si="126"/>
        <v>41831.666666666664</v>
      </c>
      <c r="U1321" s="6"/>
    </row>
    <row r="1322" spans="1:21" ht="10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4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5"/>
        <v>42705.690347222218</v>
      </c>
      <c r="T1322" s="11">
        <f t="shared" si="126"/>
        <v>42734.958333333328</v>
      </c>
      <c r="U1322" s="6"/>
    </row>
    <row r="1323" spans="1:21" ht="10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4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5"/>
        <v>42697.74927083333</v>
      </c>
      <c r="T1323" s="11">
        <f t="shared" si="126"/>
        <v>42727.74927083333</v>
      </c>
      <c r="U1323" s="6"/>
    </row>
    <row r="1324" spans="1:21" ht="10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4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5"/>
        <v>42115.656539351854</v>
      </c>
      <c r="T1324" s="11">
        <f t="shared" si="126"/>
        <v>42145.656539351854</v>
      </c>
      <c r="U1324" s="6"/>
    </row>
    <row r="1325" spans="1:21" ht="10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4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5"/>
        <v>42451.698449074072</v>
      </c>
      <c r="T1325" s="11">
        <f t="shared" si="126"/>
        <v>42486.288194444445</v>
      </c>
      <c r="U1325" s="6"/>
    </row>
    <row r="1326" spans="1:21" ht="10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4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5"/>
        <v>42626.633703703701</v>
      </c>
      <c r="T1326" s="11">
        <f t="shared" si="126"/>
        <v>42656.633703703701</v>
      </c>
      <c r="U1326" s="6"/>
    </row>
    <row r="1327" spans="1:21" ht="10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4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5"/>
        <v>42704.086053240739</v>
      </c>
      <c r="T1327" s="11">
        <f t="shared" si="126"/>
        <v>42734.086053240739</v>
      </c>
      <c r="U1327" s="6"/>
    </row>
    <row r="1328" spans="1:21" ht="10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4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5"/>
        <v>41974.791990740734</v>
      </c>
      <c r="T1328" s="11">
        <f t="shared" si="126"/>
        <v>42019.791990740734</v>
      </c>
      <c r="U1328" s="6"/>
    </row>
    <row r="1329" spans="1:21" ht="12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4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5"/>
        <v>42123.678645833337</v>
      </c>
      <c r="T1329" s="11">
        <f t="shared" si="126"/>
        <v>42153.678645833337</v>
      </c>
      <c r="U1329" s="6"/>
    </row>
    <row r="1330" spans="1:21" ht="10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4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5"/>
        <v>42612.642754629633</v>
      </c>
      <c r="T1330" s="11">
        <f t="shared" si="126"/>
        <v>42657.642754629633</v>
      </c>
      <c r="U1330" s="6"/>
    </row>
    <row r="1331" spans="1:21" ht="90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4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41935.221585648149</v>
      </c>
      <c r="T1331" s="11">
        <f t="shared" si="126"/>
        <v>41975.263252314813</v>
      </c>
      <c r="U1331" s="6"/>
    </row>
    <row r="1332" spans="1:21" ht="9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4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5"/>
        <v>42522.276724537034</v>
      </c>
      <c r="T1332" s="11">
        <f t="shared" si="126"/>
        <v>42553.166666666672</v>
      </c>
      <c r="U1332" s="6"/>
    </row>
    <row r="1333" spans="1:21" ht="9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4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5"/>
        <v>42569.50409722222</v>
      </c>
      <c r="T1333" s="11">
        <f t="shared" si="126"/>
        <v>42599.50409722222</v>
      </c>
      <c r="U1333" s="6"/>
    </row>
    <row r="1334" spans="1:21" ht="10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4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5"/>
        <v>42732.060277777782</v>
      </c>
      <c r="T1334" s="11">
        <f t="shared" si="126"/>
        <v>42762.060277777782</v>
      </c>
      <c r="U1334" s="6"/>
    </row>
    <row r="1335" spans="1:21" ht="10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4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5"/>
        <v>41806.106770833336</v>
      </c>
      <c r="T1335" s="11">
        <f t="shared" si="126"/>
        <v>41836.106770833336</v>
      </c>
      <c r="U1335" s="6"/>
    </row>
    <row r="1336" spans="1:21" ht="9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4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5"/>
        <v>42410.774155092593</v>
      </c>
      <c r="T1336" s="11">
        <f t="shared" si="126"/>
        <v>42440.774155092593</v>
      </c>
      <c r="U1336" s="6"/>
    </row>
    <row r="1337" spans="1:21" ht="12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4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5"/>
        <v>42313.936365740738</v>
      </c>
      <c r="T1337" s="11">
        <f t="shared" si="126"/>
        <v>42343.936365740738</v>
      </c>
      <c r="U1337" s="6"/>
    </row>
    <row r="1338" spans="1:21" ht="10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4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5"/>
        <v>41955.863750000004</v>
      </c>
      <c r="T1338" s="11">
        <f t="shared" si="126"/>
        <v>41990.863750000004</v>
      </c>
      <c r="U1338" s="6"/>
    </row>
    <row r="1339" spans="1:21" ht="10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4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5"/>
        <v>42767.577303240745</v>
      </c>
      <c r="T1339" s="11">
        <f t="shared" si="126"/>
        <v>42797.577303240745</v>
      </c>
      <c r="U1339" s="6"/>
    </row>
    <row r="1340" spans="1:21" ht="10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4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5"/>
        <v>42188.803622685184</v>
      </c>
      <c r="T1340" s="11">
        <f t="shared" si="126"/>
        <v>42218.803622685184</v>
      </c>
      <c r="U1340" s="6"/>
    </row>
    <row r="1341" spans="1:21" ht="45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4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5"/>
        <v>41936.647164351853</v>
      </c>
      <c r="T1341" s="11">
        <f t="shared" si="126"/>
        <v>41981.688831018517</v>
      </c>
      <c r="U1341" s="6"/>
    </row>
    <row r="1342" spans="1:21" ht="7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4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5"/>
        <v>41836.595520833333</v>
      </c>
      <c r="T1342" s="11">
        <f t="shared" si="126"/>
        <v>41866.595520833333</v>
      </c>
      <c r="U1342" s="6"/>
    </row>
    <row r="1343" spans="1:21" ht="10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4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5"/>
        <v>42612.624039351853</v>
      </c>
      <c r="T1343" s="11">
        <f t="shared" si="126"/>
        <v>42644.624039351853</v>
      </c>
      <c r="U1343" s="6"/>
    </row>
    <row r="1344" spans="1:21" ht="12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4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5"/>
        <v>42172.816423611104</v>
      </c>
      <c r="T1344" s="11">
        <f t="shared" si="126"/>
        <v>42202.816423611104</v>
      </c>
      <c r="U1344" s="6"/>
    </row>
    <row r="1345" spans="1:21" ht="12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4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5"/>
        <v>42542.526423611111</v>
      </c>
      <c r="T1345" s="11">
        <f t="shared" si="126"/>
        <v>42601.165972222225</v>
      </c>
      <c r="U1345" s="6"/>
    </row>
    <row r="1346" spans="1:21" ht="10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4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5"/>
        <v>42522.789803240739</v>
      </c>
      <c r="T1346" s="11">
        <f t="shared" si="126"/>
        <v>42551.789803240739</v>
      </c>
      <c r="U1346" s="6"/>
    </row>
    <row r="1347" spans="1:21" ht="10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4"/>
        <v>125</v>
      </c>
      <c r="P1347" s="5">
        <f t="shared" ref="P1347:P1410" si="127">IF(L1347=0, 0, E1347/L1347)</f>
        <v>53.571428571428569</v>
      </c>
      <c r="Q1347" t="str">
        <f t="shared" ref="Q1347:Q1410" si="128">LEFT(N1347, FIND("/", N1347)-1)</f>
        <v>publishing</v>
      </c>
      <c r="R1347" t="str">
        <f t="shared" ref="R1347:R1410" si="129">MID(N1347, LEN(Q1347)+2, LEN(N1347))</f>
        <v>nonfiction</v>
      </c>
      <c r="S1347" s="11">
        <f t="shared" si="125"/>
        <v>41799.814340277779</v>
      </c>
      <c r="T1347" s="11">
        <f t="shared" si="126"/>
        <v>41834.814340277779</v>
      </c>
      <c r="U1347" s="6"/>
    </row>
    <row r="1348" spans="1:21" ht="90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30">(E1348/D1348)*100</f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25"/>
        <v>41422.075821759259</v>
      </c>
      <c r="T1348" s="11">
        <f t="shared" si="126"/>
        <v>41452.075821759259</v>
      </c>
      <c r="U1348" s="6"/>
    </row>
    <row r="1349" spans="1:21" ht="10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0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ref="S1349:S1412" si="131">(((J1349/60)/60)/24)+DATE(1970,1,1)</f>
        <v>42040.638020833328</v>
      </c>
      <c r="T1349" s="11">
        <f t="shared" ref="T1349:T1412" si="132">(((I1349/60)/60)/24)+DATE(1970,1,1)</f>
        <v>42070.638020833328</v>
      </c>
      <c r="U1349" s="6"/>
    </row>
    <row r="1350" spans="1:21" ht="10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0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1"/>
        <v>41963.506168981476</v>
      </c>
      <c r="T1350" s="11">
        <f t="shared" si="132"/>
        <v>41991.506168981476</v>
      </c>
      <c r="U1350" s="6"/>
    </row>
    <row r="1351" spans="1:21" ht="12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0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1"/>
        <v>42317.33258101852</v>
      </c>
      <c r="T1351" s="11">
        <f t="shared" si="132"/>
        <v>42354.290972222225</v>
      </c>
      <c r="U1351" s="6"/>
    </row>
    <row r="1352" spans="1:21" ht="10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0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1"/>
        <v>42334.013124999998</v>
      </c>
      <c r="T1352" s="11">
        <f t="shared" si="132"/>
        <v>42364.013124999998</v>
      </c>
      <c r="U1352" s="6"/>
    </row>
    <row r="1353" spans="1:21" ht="7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0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1"/>
        <v>42382.74009259259</v>
      </c>
      <c r="T1353" s="11">
        <f t="shared" si="132"/>
        <v>42412.74009259259</v>
      </c>
      <c r="U1353" s="6"/>
    </row>
    <row r="1354" spans="1:21" ht="10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0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1"/>
        <v>42200.578310185185</v>
      </c>
      <c r="T1354" s="11">
        <f t="shared" si="132"/>
        <v>42252.165972222225</v>
      </c>
      <c r="U1354" s="6"/>
    </row>
    <row r="1355" spans="1:21" ht="7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0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1"/>
        <v>41309.11791666667</v>
      </c>
      <c r="T1355" s="11">
        <f t="shared" si="132"/>
        <v>41344</v>
      </c>
      <c r="U1355" s="6"/>
    </row>
    <row r="1356" spans="1:21" ht="10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0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1"/>
        <v>42502.807627314818</v>
      </c>
      <c r="T1356" s="11">
        <f t="shared" si="132"/>
        <v>42532.807627314818</v>
      </c>
      <c r="U1356" s="6"/>
    </row>
    <row r="1357" spans="1:21" ht="10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0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1"/>
        <v>41213.254687499997</v>
      </c>
      <c r="T1357" s="11">
        <f t="shared" si="132"/>
        <v>41243.416666666664</v>
      </c>
      <c r="U1357" s="6"/>
    </row>
    <row r="1358" spans="1:21" ht="10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0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1"/>
        <v>41430.038888888892</v>
      </c>
      <c r="T1358" s="11">
        <f t="shared" si="132"/>
        <v>41460.038888888892</v>
      </c>
      <c r="U1358" s="6"/>
    </row>
    <row r="1359" spans="1:21" ht="90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0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1"/>
        <v>41304.962233796294</v>
      </c>
      <c r="T1359" s="11">
        <f t="shared" si="132"/>
        <v>41334.249305555553</v>
      </c>
      <c r="U1359" s="6"/>
    </row>
    <row r="1360" spans="1:21" ht="90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0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1"/>
        <v>40689.570868055554</v>
      </c>
      <c r="T1360" s="11">
        <f t="shared" si="132"/>
        <v>40719.570868055554</v>
      </c>
      <c r="U1360" s="6"/>
    </row>
    <row r="1361" spans="1:21" ht="10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0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1"/>
        <v>40668.814699074072</v>
      </c>
      <c r="T1361" s="11">
        <f t="shared" si="132"/>
        <v>40730.814699074072</v>
      </c>
      <c r="U1361" s="6"/>
    </row>
    <row r="1362" spans="1:21" ht="6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0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1"/>
        <v>41095.900694444441</v>
      </c>
      <c r="T1362" s="11">
        <f t="shared" si="132"/>
        <v>41123.900694444441</v>
      </c>
      <c r="U1362" s="6"/>
    </row>
    <row r="1363" spans="1:21" ht="90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0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1"/>
        <v>41781.717268518521</v>
      </c>
      <c r="T1363" s="11">
        <f t="shared" si="132"/>
        <v>41811.717268518521</v>
      </c>
      <c r="U1363" s="6"/>
    </row>
    <row r="1364" spans="1:21" ht="7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0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1"/>
        <v>41464.934386574074</v>
      </c>
      <c r="T1364" s="11">
        <f t="shared" si="132"/>
        <v>41524.934386574074</v>
      </c>
      <c r="U1364" s="6"/>
    </row>
    <row r="1365" spans="1:21" ht="10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0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1"/>
        <v>42396.8440625</v>
      </c>
      <c r="T1365" s="11">
        <f t="shared" si="132"/>
        <v>42415.332638888889</v>
      </c>
      <c r="U1365" s="6"/>
    </row>
    <row r="1366" spans="1:21" ht="10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0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1"/>
        <v>41951.695671296293</v>
      </c>
      <c r="T1366" s="11">
        <f t="shared" si="132"/>
        <v>42011.6956712963</v>
      </c>
      <c r="U1366" s="6"/>
    </row>
    <row r="1367" spans="1:21" ht="10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0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1"/>
        <v>42049.733240740738</v>
      </c>
      <c r="T1367" s="11">
        <f t="shared" si="132"/>
        <v>42079.691574074073</v>
      </c>
      <c r="U1367" s="6"/>
    </row>
    <row r="1368" spans="1:21" ht="3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0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1"/>
        <v>41924.996099537035</v>
      </c>
      <c r="T1368" s="11">
        <f t="shared" si="132"/>
        <v>41970.037766203706</v>
      </c>
      <c r="U1368" s="6"/>
    </row>
    <row r="1369" spans="1:21" ht="90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0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1"/>
        <v>42292.002893518518</v>
      </c>
      <c r="T1369" s="11">
        <f t="shared" si="132"/>
        <v>42322.044560185182</v>
      </c>
      <c r="U1369" s="6"/>
    </row>
    <row r="1370" spans="1:21" ht="90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0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1"/>
        <v>42146.190902777773</v>
      </c>
      <c r="T1370" s="11">
        <f t="shared" si="132"/>
        <v>42170.190902777773</v>
      </c>
      <c r="U1370" s="6"/>
    </row>
    <row r="1371" spans="1:21" ht="10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0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1"/>
        <v>41710.594282407408</v>
      </c>
      <c r="T1371" s="11">
        <f t="shared" si="132"/>
        <v>41740.594282407408</v>
      </c>
      <c r="U1371" s="6"/>
    </row>
    <row r="1372" spans="1:21" ht="6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0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1"/>
        <v>41548.00335648148</v>
      </c>
      <c r="T1372" s="11">
        <f t="shared" si="132"/>
        <v>41563.00335648148</v>
      </c>
      <c r="U1372" s="6"/>
    </row>
    <row r="1373" spans="1:21" ht="10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0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1"/>
        <v>42101.758587962962</v>
      </c>
      <c r="T1373" s="11">
        <f t="shared" si="132"/>
        <v>42131.758587962962</v>
      </c>
      <c r="U1373" s="6"/>
    </row>
    <row r="1374" spans="1:21" ht="45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0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1"/>
        <v>41072.739953703705</v>
      </c>
      <c r="T1374" s="11">
        <f t="shared" si="132"/>
        <v>41102.739953703705</v>
      </c>
      <c r="U1374" s="6"/>
    </row>
    <row r="1375" spans="1:21" ht="6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0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1"/>
        <v>42704.95177083333</v>
      </c>
      <c r="T1375" s="11">
        <f t="shared" si="132"/>
        <v>42734.95177083333</v>
      </c>
      <c r="U1375" s="6"/>
    </row>
    <row r="1376" spans="1:21" ht="10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0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1"/>
        <v>42424.161898148144</v>
      </c>
      <c r="T1376" s="11">
        <f t="shared" si="132"/>
        <v>42454.12023148148</v>
      </c>
      <c r="U1376" s="6"/>
    </row>
    <row r="1377" spans="1:21" ht="10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0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1"/>
        <v>42720.066192129627</v>
      </c>
      <c r="T1377" s="11">
        <f t="shared" si="132"/>
        <v>42750.066192129627</v>
      </c>
      <c r="U1377" s="6"/>
    </row>
    <row r="1378" spans="1:21" ht="6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0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1"/>
        <v>42677.669050925921</v>
      </c>
      <c r="T1378" s="11">
        <f t="shared" si="132"/>
        <v>42707.710717592592</v>
      </c>
      <c r="U1378" s="6"/>
    </row>
    <row r="1379" spans="1:21" ht="12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0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1"/>
        <v>42747.219560185185</v>
      </c>
      <c r="T1379" s="11">
        <f t="shared" si="132"/>
        <v>42769.174305555556</v>
      </c>
      <c r="U1379" s="6"/>
    </row>
    <row r="1380" spans="1:21" ht="3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0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1"/>
        <v>42568.759374999994</v>
      </c>
      <c r="T1380" s="11">
        <f t="shared" si="132"/>
        <v>42583.759374999994</v>
      </c>
      <c r="U1380" s="6"/>
    </row>
    <row r="1381" spans="1:21" ht="6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0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1"/>
        <v>42130.491620370376</v>
      </c>
      <c r="T1381" s="11">
        <f t="shared" si="132"/>
        <v>42160.491620370376</v>
      </c>
      <c r="U1381" s="6"/>
    </row>
    <row r="1382" spans="1:21" ht="7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0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1"/>
        <v>42141.762800925921</v>
      </c>
      <c r="T1382" s="11">
        <f t="shared" si="132"/>
        <v>42164.083333333328</v>
      </c>
      <c r="U1382" s="6"/>
    </row>
    <row r="1383" spans="1:21" ht="10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0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1"/>
        <v>42703.214409722219</v>
      </c>
      <c r="T1383" s="11">
        <f t="shared" si="132"/>
        <v>42733.214409722219</v>
      </c>
      <c r="U1383" s="6"/>
    </row>
    <row r="1384" spans="1:21" ht="10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0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1"/>
        <v>41370.800185185188</v>
      </c>
      <c r="T1384" s="11">
        <f t="shared" si="132"/>
        <v>41400.800185185188</v>
      </c>
      <c r="U1384" s="6"/>
    </row>
    <row r="1385" spans="1:21" ht="12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0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1"/>
        <v>42707.074976851851</v>
      </c>
      <c r="T1385" s="11">
        <f t="shared" si="132"/>
        <v>42727.074976851851</v>
      </c>
      <c r="U1385" s="6"/>
    </row>
    <row r="1386" spans="1:21" ht="9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0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1"/>
        <v>42160.735208333332</v>
      </c>
      <c r="T1386" s="11">
        <f t="shared" si="132"/>
        <v>42190.735208333332</v>
      </c>
      <c r="U1386" s="6"/>
    </row>
    <row r="1387" spans="1:21" ht="10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0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1"/>
        <v>42433.688900462963</v>
      </c>
      <c r="T1387" s="11">
        <f t="shared" si="132"/>
        <v>42489.507638888885</v>
      </c>
      <c r="U1387" s="6"/>
    </row>
    <row r="1388" spans="1:21" ht="6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0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1"/>
        <v>42184.646863425922</v>
      </c>
      <c r="T1388" s="11">
        <f t="shared" si="132"/>
        <v>42214.646863425922</v>
      </c>
      <c r="U1388" s="6"/>
    </row>
    <row r="1389" spans="1:21" ht="10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0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1"/>
        <v>42126.92123842593</v>
      </c>
      <c r="T1389" s="11">
        <f t="shared" si="132"/>
        <v>42158.1875</v>
      </c>
      <c r="U1389" s="6"/>
    </row>
    <row r="1390" spans="1:21" ht="10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0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1"/>
        <v>42634.614780092597</v>
      </c>
      <c r="T1390" s="11">
        <f t="shared" si="132"/>
        <v>42660.676388888889</v>
      </c>
      <c r="U1390" s="6"/>
    </row>
    <row r="1391" spans="1:21" ht="6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0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1"/>
        <v>42565.480983796297</v>
      </c>
      <c r="T1391" s="11">
        <f t="shared" si="132"/>
        <v>42595.480983796297</v>
      </c>
      <c r="U1391" s="6"/>
    </row>
    <row r="1392" spans="1:21" ht="9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0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1"/>
        <v>42087.803310185183</v>
      </c>
      <c r="T1392" s="11">
        <f t="shared" si="132"/>
        <v>42121.716666666667</v>
      </c>
      <c r="U1392" s="6"/>
    </row>
    <row r="1393" spans="1:21" ht="9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0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1"/>
        <v>42193.650671296295</v>
      </c>
      <c r="T1393" s="11">
        <f t="shared" si="132"/>
        <v>42238.207638888889</v>
      </c>
      <c r="U1393" s="6"/>
    </row>
    <row r="1394" spans="1:21" ht="7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0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1"/>
        <v>42401.154930555553</v>
      </c>
      <c r="T1394" s="11">
        <f t="shared" si="132"/>
        <v>42432.154930555553</v>
      </c>
      <c r="U1394" s="6"/>
    </row>
    <row r="1395" spans="1:21" ht="45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0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1"/>
        <v>42553.681979166664</v>
      </c>
      <c r="T1395" s="11">
        <f t="shared" si="132"/>
        <v>42583.681979166664</v>
      </c>
      <c r="U1395" s="6"/>
    </row>
    <row r="1396" spans="1:21" ht="9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0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1"/>
        <v>42752.144976851851</v>
      </c>
      <c r="T1396" s="11">
        <f t="shared" si="132"/>
        <v>42795.125</v>
      </c>
      <c r="U1396" s="6"/>
    </row>
    <row r="1397" spans="1:21" ht="45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0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1"/>
        <v>42719.90834490741</v>
      </c>
      <c r="T1397" s="11">
        <f t="shared" si="132"/>
        <v>42749.90834490741</v>
      </c>
      <c r="U1397" s="6"/>
    </row>
    <row r="1398" spans="1:21" ht="10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0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1"/>
        <v>42018.99863425926</v>
      </c>
      <c r="T1398" s="11">
        <f t="shared" si="132"/>
        <v>42048.99863425926</v>
      </c>
      <c r="U1398" s="6"/>
    </row>
    <row r="1399" spans="1:21" ht="10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0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1"/>
        <v>42640.917939814812</v>
      </c>
      <c r="T1399" s="11">
        <f t="shared" si="132"/>
        <v>42670.888194444444</v>
      </c>
      <c r="U1399" s="6"/>
    </row>
    <row r="1400" spans="1:21" ht="9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0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1"/>
        <v>42526.874236111107</v>
      </c>
      <c r="T1400" s="11">
        <f t="shared" si="132"/>
        <v>42556.874236111107</v>
      </c>
      <c r="U1400" s="6"/>
    </row>
    <row r="1401" spans="1:21" ht="9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0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1"/>
        <v>41889.004317129627</v>
      </c>
      <c r="T1401" s="11">
        <f t="shared" si="132"/>
        <v>41919.004317129627</v>
      </c>
      <c r="U1401" s="6"/>
    </row>
    <row r="1402" spans="1:21" ht="90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0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1"/>
        <v>42498.341122685189</v>
      </c>
      <c r="T1402" s="11">
        <f t="shared" si="132"/>
        <v>42533.229166666672</v>
      </c>
      <c r="U1402" s="6"/>
    </row>
    <row r="1403" spans="1:21" ht="13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0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1"/>
        <v>41399.99622685185</v>
      </c>
      <c r="T1403" s="11">
        <f t="shared" si="132"/>
        <v>41420.99622685185</v>
      </c>
      <c r="U1403" s="6"/>
    </row>
    <row r="1404" spans="1:21" ht="10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0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1"/>
        <v>42065.053368055553</v>
      </c>
      <c r="T1404" s="11">
        <f t="shared" si="132"/>
        <v>42125.011701388896</v>
      </c>
      <c r="U1404" s="6"/>
    </row>
    <row r="1405" spans="1:21" ht="10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0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1"/>
        <v>41451.062905092593</v>
      </c>
      <c r="T1405" s="11">
        <f t="shared" si="132"/>
        <v>41481.062905092593</v>
      </c>
      <c r="U1405" s="6"/>
    </row>
    <row r="1406" spans="1:21" ht="10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0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1"/>
        <v>42032.510243055556</v>
      </c>
      <c r="T1406" s="11">
        <f t="shared" si="132"/>
        <v>42057.510243055556</v>
      </c>
      <c r="U1406" s="6"/>
    </row>
    <row r="1407" spans="1:21" ht="6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0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1"/>
        <v>41941.680567129632</v>
      </c>
      <c r="T1407" s="11">
        <f t="shared" si="132"/>
        <v>41971.722233796296</v>
      </c>
      <c r="U1407" s="6"/>
    </row>
    <row r="1408" spans="1:21" ht="4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0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1"/>
        <v>42297.432951388888</v>
      </c>
      <c r="T1408" s="11">
        <f t="shared" si="132"/>
        <v>42350.416666666672</v>
      </c>
      <c r="U1408" s="6"/>
    </row>
    <row r="1409" spans="1:21" ht="10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0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1"/>
        <v>41838.536782407406</v>
      </c>
      <c r="T1409" s="11">
        <f t="shared" si="132"/>
        <v>41863.536782407406</v>
      </c>
      <c r="U1409" s="6"/>
    </row>
    <row r="1410" spans="1:21" ht="10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0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1"/>
        <v>42291.872175925921</v>
      </c>
      <c r="T1410" s="11">
        <f t="shared" si="132"/>
        <v>42321.913842592592</v>
      </c>
      <c r="U1410" s="6"/>
    </row>
    <row r="1411" spans="1:21" ht="90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0"/>
        <v>0</v>
      </c>
      <c r="P1411" s="5">
        <f t="shared" ref="P1411:P1474" si="133">IF(L1411=0, 0, E1411/L1411)</f>
        <v>0</v>
      </c>
      <c r="Q1411" t="str">
        <f t="shared" ref="Q1411:Q1474" si="134">LEFT(N1411, FIND("/", N1411)-1)</f>
        <v>publishing</v>
      </c>
      <c r="R1411" t="str">
        <f t="shared" ref="R1411:R1474" si="135">MID(N1411, LEN(Q1411)+2, LEN(N1411))</f>
        <v>translations</v>
      </c>
      <c r="S1411" s="11">
        <f t="shared" si="131"/>
        <v>41945.133506944447</v>
      </c>
      <c r="T1411" s="11">
        <f t="shared" si="132"/>
        <v>42005.175173611111</v>
      </c>
      <c r="U1411" s="6"/>
    </row>
    <row r="1412" spans="1:21" ht="12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36">(E1412/D1412)*100</f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1"/>
        <v>42479.318518518514</v>
      </c>
      <c r="T1412" s="11">
        <f t="shared" si="132"/>
        <v>42524.318518518514</v>
      </c>
      <c r="U1412" s="6"/>
    </row>
    <row r="1413" spans="1:21" ht="10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6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ref="S1413:S1476" si="137">(((J1413/60)/60)/24)+DATE(1970,1,1)</f>
        <v>42013.059027777781</v>
      </c>
      <c r="T1413" s="11">
        <f t="shared" ref="T1413:T1476" si="138">(((I1413/60)/60)/24)+DATE(1970,1,1)</f>
        <v>42041.059027777781</v>
      </c>
      <c r="U1413" s="6"/>
    </row>
    <row r="1414" spans="1:21" ht="6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6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7"/>
        <v>41947.063645833332</v>
      </c>
      <c r="T1414" s="11">
        <f t="shared" si="138"/>
        <v>41977.063645833332</v>
      </c>
      <c r="U1414" s="6"/>
    </row>
    <row r="1415" spans="1:21" ht="10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6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7"/>
        <v>42360.437152777777</v>
      </c>
      <c r="T1415" s="11">
        <f t="shared" si="138"/>
        <v>42420.437152777777</v>
      </c>
      <c r="U1415" s="6"/>
    </row>
    <row r="1416" spans="1:21" ht="10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6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7"/>
        <v>42708.25309027778</v>
      </c>
      <c r="T1416" s="11">
        <f t="shared" si="138"/>
        <v>42738.25309027778</v>
      </c>
      <c r="U1416" s="6"/>
    </row>
    <row r="1417" spans="1:21" ht="10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6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7"/>
        <v>42192.675821759258</v>
      </c>
      <c r="T1417" s="11">
        <f t="shared" si="138"/>
        <v>42232.675821759258</v>
      </c>
      <c r="U1417" s="6"/>
    </row>
    <row r="1418" spans="1:21" ht="10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6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7"/>
        <v>42299.926145833335</v>
      </c>
      <c r="T1418" s="11">
        <f t="shared" si="138"/>
        <v>42329.967812499999</v>
      </c>
      <c r="U1418" s="6"/>
    </row>
    <row r="1419" spans="1:21" ht="90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6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7"/>
        <v>42232.15016203704</v>
      </c>
      <c r="T1419" s="11">
        <f t="shared" si="138"/>
        <v>42262.465972222228</v>
      </c>
      <c r="U1419" s="6"/>
    </row>
    <row r="1420" spans="1:21" ht="10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6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7"/>
        <v>42395.456412037034</v>
      </c>
      <c r="T1420" s="11">
        <f t="shared" si="138"/>
        <v>42425.456412037034</v>
      </c>
      <c r="U1420" s="6"/>
    </row>
    <row r="1421" spans="1:21" ht="10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6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7"/>
        <v>42622.456238425926</v>
      </c>
      <c r="T1421" s="11">
        <f t="shared" si="138"/>
        <v>42652.456238425926</v>
      </c>
      <c r="U1421" s="6"/>
    </row>
    <row r="1422" spans="1:21" ht="4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6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7"/>
        <v>42524.667662037042</v>
      </c>
      <c r="T1422" s="11">
        <f t="shared" si="138"/>
        <v>42549.667662037042</v>
      </c>
      <c r="U1422" s="6"/>
    </row>
    <row r="1423" spans="1:21" ht="12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6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7"/>
        <v>42013.915613425925</v>
      </c>
      <c r="T1423" s="11">
        <f t="shared" si="138"/>
        <v>42043.915613425925</v>
      </c>
      <c r="U1423" s="6"/>
    </row>
    <row r="1424" spans="1:21" ht="10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6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7"/>
        <v>42604.239629629628</v>
      </c>
      <c r="T1424" s="11">
        <f t="shared" si="138"/>
        <v>42634.239629629628</v>
      </c>
      <c r="U1424" s="6"/>
    </row>
    <row r="1425" spans="1:21" ht="10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6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7"/>
        <v>42340.360312500001</v>
      </c>
      <c r="T1425" s="11">
        <f t="shared" si="138"/>
        <v>42370.360312500001</v>
      </c>
      <c r="U1425" s="6"/>
    </row>
    <row r="1426" spans="1:21" ht="90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6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42676.717615740738</v>
      </c>
      <c r="T1426" s="11">
        <f t="shared" si="138"/>
        <v>42689.759282407409</v>
      </c>
      <c r="U1426" s="6"/>
    </row>
    <row r="1427" spans="1:21" ht="10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6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7"/>
        <v>42093.131469907406</v>
      </c>
      <c r="T1427" s="11">
        <f t="shared" si="138"/>
        <v>42123.131469907406</v>
      </c>
      <c r="U1427" s="6"/>
    </row>
    <row r="1428" spans="1:21" ht="9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6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7"/>
        <v>42180.390277777777</v>
      </c>
      <c r="T1428" s="11">
        <f t="shared" si="138"/>
        <v>42240.390277777777</v>
      </c>
      <c r="U1428" s="6"/>
    </row>
    <row r="1429" spans="1:21" ht="10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6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7"/>
        <v>42601.851678240739</v>
      </c>
      <c r="T1429" s="11">
        <f t="shared" si="138"/>
        <v>42631.851678240739</v>
      </c>
      <c r="U1429" s="6"/>
    </row>
    <row r="1430" spans="1:21" ht="10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6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7"/>
        <v>42432.379826388889</v>
      </c>
      <c r="T1430" s="11">
        <f t="shared" si="138"/>
        <v>42462.338159722218</v>
      </c>
      <c r="U1430" s="6"/>
    </row>
    <row r="1431" spans="1:21" ht="7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6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7"/>
        <v>42074.060671296291</v>
      </c>
      <c r="T1431" s="11">
        <f t="shared" si="138"/>
        <v>42104.060671296291</v>
      </c>
      <c r="U1431" s="6"/>
    </row>
    <row r="1432" spans="1:21" ht="90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6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41961.813518518517</v>
      </c>
      <c r="T1432" s="11">
        <f t="shared" si="138"/>
        <v>41992.813518518517</v>
      </c>
      <c r="U1432" s="6"/>
    </row>
    <row r="1433" spans="1:21" ht="10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6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42304.210833333331</v>
      </c>
      <c r="T1433" s="11">
        <f t="shared" si="138"/>
        <v>42334.252500000002</v>
      </c>
      <c r="U1433" s="6"/>
    </row>
    <row r="1434" spans="1:21" ht="10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6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7"/>
        <v>42175.780416666668</v>
      </c>
      <c r="T1434" s="11">
        <f t="shared" si="138"/>
        <v>42205.780416666668</v>
      </c>
      <c r="U1434" s="6"/>
    </row>
    <row r="1435" spans="1:21" ht="10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6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7"/>
        <v>42673.625868055555</v>
      </c>
      <c r="T1435" s="11">
        <f t="shared" si="138"/>
        <v>42714.458333333328</v>
      </c>
      <c r="U1435" s="6"/>
    </row>
    <row r="1436" spans="1:21" ht="90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6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7"/>
        <v>42142.767106481479</v>
      </c>
      <c r="T1436" s="11">
        <f t="shared" si="138"/>
        <v>42163.625</v>
      </c>
      <c r="U1436" s="6"/>
    </row>
    <row r="1437" spans="1:21" ht="7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6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7"/>
        <v>42258.780324074076</v>
      </c>
      <c r="T1437" s="11">
        <f t="shared" si="138"/>
        <v>42288.780324074076</v>
      </c>
      <c r="U1437" s="6"/>
    </row>
    <row r="1438" spans="1:21" ht="10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6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7"/>
        <v>42391.35019675926</v>
      </c>
      <c r="T1438" s="11">
        <f t="shared" si="138"/>
        <v>42421.35019675926</v>
      </c>
      <c r="U1438" s="6"/>
    </row>
    <row r="1439" spans="1:21" ht="12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6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7"/>
        <v>41796.531701388885</v>
      </c>
      <c r="T1439" s="11">
        <f t="shared" si="138"/>
        <v>41833.207638888889</v>
      </c>
      <c r="U1439" s="6"/>
    </row>
    <row r="1440" spans="1:21" ht="10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6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7"/>
        <v>42457.871516203704</v>
      </c>
      <c r="T1440" s="11">
        <f t="shared" si="138"/>
        <v>42487.579861111109</v>
      </c>
      <c r="U1440" s="6"/>
    </row>
    <row r="1441" spans="1:21" ht="10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6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7"/>
        <v>42040.829872685179</v>
      </c>
      <c r="T1441" s="11">
        <f t="shared" si="138"/>
        <v>42070.829872685179</v>
      </c>
      <c r="U1441" s="6"/>
    </row>
    <row r="1442" spans="1:21" ht="10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6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7"/>
        <v>42486.748414351852</v>
      </c>
      <c r="T1442" s="11">
        <f t="shared" si="138"/>
        <v>42516.748414351852</v>
      </c>
      <c r="U1442" s="6"/>
    </row>
    <row r="1443" spans="1:21" ht="10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6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7"/>
        <v>42198.765844907408</v>
      </c>
      <c r="T1443" s="11">
        <f t="shared" si="138"/>
        <v>42258.765844907408</v>
      </c>
      <c r="U1443" s="6"/>
    </row>
    <row r="1444" spans="1:21" ht="10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6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7"/>
        <v>42485.64534722222</v>
      </c>
      <c r="T1444" s="11">
        <f t="shared" si="138"/>
        <v>42515.64534722222</v>
      </c>
      <c r="U1444" s="6"/>
    </row>
    <row r="1445" spans="1:21" ht="9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6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7"/>
        <v>42707.926030092596</v>
      </c>
      <c r="T1445" s="11">
        <f t="shared" si="138"/>
        <v>42737.926030092596</v>
      </c>
      <c r="U1445" s="6"/>
    </row>
    <row r="1446" spans="1:21" ht="7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6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7"/>
        <v>42199.873402777783</v>
      </c>
      <c r="T1446" s="11">
        <f t="shared" si="138"/>
        <v>42259.873402777783</v>
      </c>
      <c r="U1446" s="6"/>
    </row>
    <row r="1447" spans="1:21" ht="12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6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7"/>
        <v>42139.542303240742</v>
      </c>
      <c r="T1447" s="11">
        <f t="shared" si="138"/>
        <v>42169.542303240742</v>
      </c>
      <c r="U1447" s="6"/>
    </row>
    <row r="1448" spans="1:21" ht="10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6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7"/>
        <v>42461.447662037041</v>
      </c>
      <c r="T1448" s="11">
        <f t="shared" si="138"/>
        <v>42481.447662037041</v>
      </c>
      <c r="U1448" s="6"/>
    </row>
    <row r="1449" spans="1:21" ht="45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6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7"/>
        <v>42529.730717592596</v>
      </c>
      <c r="T1449" s="11">
        <f t="shared" si="138"/>
        <v>42559.730717592596</v>
      </c>
      <c r="U1449" s="6"/>
    </row>
    <row r="1450" spans="1:21" ht="10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6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7"/>
        <v>42115.936550925922</v>
      </c>
      <c r="T1450" s="11">
        <f t="shared" si="138"/>
        <v>42146.225694444445</v>
      </c>
      <c r="U1450" s="6"/>
    </row>
    <row r="1451" spans="1:21" ht="12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6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7"/>
        <v>42086.811400462961</v>
      </c>
      <c r="T1451" s="11">
        <f t="shared" si="138"/>
        <v>42134.811400462961</v>
      </c>
      <c r="U1451" s="6"/>
    </row>
    <row r="1452" spans="1:21" ht="10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6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7"/>
        <v>42390.171261574069</v>
      </c>
      <c r="T1452" s="11">
        <f t="shared" si="138"/>
        <v>42420.171261574069</v>
      </c>
      <c r="U1452" s="6"/>
    </row>
    <row r="1453" spans="1:21" ht="9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6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7"/>
        <v>41931.959016203706</v>
      </c>
      <c r="T1453" s="11">
        <f t="shared" si="138"/>
        <v>41962.00068287037</v>
      </c>
      <c r="U1453" s="6"/>
    </row>
    <row r="1454" spans="1:21" ht="9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6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7"/>
        <v>41818.703275462962</v>
      </c>
      <c r="T1454" s="11">
        <f t="shared" si="138"/>
        <v>41848.703275462962</v>
      </c>
      <c r="U1454" s="6"/>
    </row>
    <row r="1455" spans="1:21" ht="10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6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7"/>
        <v>42795.696145833332</v>
      </c>
      <c r="T1455" s="11">
        <f t="shared" si="138"/>
        <v>42840.654479166667</v>
      </c>
      <c r="U1455" s="6"/>
    </row>
    <row r="1456" spans="1:21" ht="10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6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7"/>
        <v>42463.866666666669</v>
      </c>
      <c r="T1456" s="11">
        <f t="shared" si="138"/>
        <v>42484.915972222225</v>
      </c>
      <c r="U1456" s="6"/>
    </row>
    <row r="1457" spans="1:21" ht="10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6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7"/>
        <v>41832.672685185185</v>
      </c>
      <c r="T1457" s="11">
        <f t="shared" si="138"/>
        <v>41887.568749999999</v>
      </c>
      <c r="U1457" s="6"/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6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7"/>
        <v>42708.668576388889</v>
      </c>
      <c r="T1458" s="11">
        <f t="shared" si="138"/>
        <v>42738.668576388889</v>
      </c>
      <c r="U1458" s="6"/>
    </row>
    <row r="1459" spans="1:21" ht="45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6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7"/>
        <v>42289.89634259259</v>
      </c>
      <c r="T1459" s="11">
        <f t="shared" si="138"/>
        <v>42319.938009259262</v>
      </c>
      <c r="U1459" s="6"/>
    </row>
    <row r="1460" spans="1:21" ht="10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6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7"/>
        <v>41831.705555555556</v>
      </c>
      <c r="T1460" s="11">
        <f t="shared" si="138"/>
        <v>41862.166666666664</v>
      </c>
      <c r="U1460" s="6"/>
    </row>
    <row r="1461" spans="1:21" ht="90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6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7"/>
        <v>42312.204814814817</v>
      </c>
      <c r="T1461" s="11">
        <f t="shared" si="138"/>
        <v>42340.725694444445</v>
      </c>
      <c r="U1461" s="6"/>
    </row>
    <row r="1462" spans="1:21" ht="9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6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7"/>
        <v>41915.896967592591</v>
      </c>
      <c r="T1462" s="11">
        <f t="shared" si="138"/>
        <v>41973.989583333328</v>
      </c>
      <c r="U1462" s="6"/>
    </row>
    <row r="1463" spans="1:21" ht="6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6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7"/>
        <v>41899.645300925928</v>
      </c>
      <c r="T1463" s="11">
        <f t="shared" si="138"/>
        <v>41933</v>
      </c>
      <c r="U1463" s="6"/>
    </row>
    <row r="1464" spans="1:21" ht="75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6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7"/>
        <v>41344.662858796299</v>
      </c>
      <c r="T1464" s="11">
        <f t="shared" si="138"/>
        <v>41374.662858796299</v>
      </c>
      <c r="U1464" s="6"/>
    </row>
    <row r="1465" spans="1:21" ht="10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6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7"/>
        <v>41326.911319444444</v>
      </c>
      <c r="T1465" s="11">
        <f t="shared" si="138"/>
        <v>41371.869652777779</v>
      </c>
      <c r="U1465" s="6"/>
    </row>
    <row r="1466" spans="1:21" ht="3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6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7"/>
        <v>41291.661550925928</v>
      </c>
      <c r="T1466" s="11">
        <f t="shared" si="138"/>
        <v>41321.661550925928</v>
      </c>
      <c r="U1466" s="6"/>
    </row>
    <row r="1467" spans="1:21" ht="10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6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7"/>
        <v>40959.734398148146</v>
      </c>
      <c r="T1467" s="11">
        <f t="shared" si="138"/>
        <v>40990.125</v>
      </c>
      <c r="U1467" s="6"/>
    </row>
    <row r="1468" spans="1:21" ht="10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6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7"/>
        <v>42340.172060185185</v>
      </c>
      <c r="T1468" s="11">
        <f t="shared" si="138"/>
        <v>42381.208333333328</v>
      </c>
      <c r="U1468" s="6"/>
    </row>
    <row r="1469" spans="1:21" ht="6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6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7"/>
        <v>40933.80190972222</v>
      </c>
      <c r="T1469" s="11">
        <f t="shared" si="138"/>
        <v>40993.760243055556</v>
      </c>
      <c r="U1469" s="6"/>
    </row>
    <row r="1470" spans="1:21" ht="10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6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7"/>
        <v>40646.014456018522</v>
      </c>
      <c r="T1470" s="11">
        <f t="shared" si="138"/>
        <v>40706.014456018522</v>
      </c>
      <c r="U1470" s="6"/>
    </row>
    <row r="1471" spans="1:21" ht="7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6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7"/>
        <v>41290.598483796297</v>
      </c>
      <c r="T1471" s="11">
        <f t="shared" si="138"/>
        <v>41320.598483796297</v>
      </c>
      <c r="U1471" s="6"/>
    </row>
    <row r="1472" spans="1:21" ht="10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6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7"/>
        <v>41250.827118055553</v>
      </c>
      <c r="T1472" s="11">
        <f t="shared" si="138"/>
        <v>41271.827118055553</v>
      </c>
      <c r="U1472" s="6"/>
    </row>
    <row r="1473" spans="1:21" ht="10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6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7"/>
        <v>42073.957569444443</v>
      </c>
      <c r="T1473" s="11">
        <f t="shared" si="138"/>
        <v>42103.957569444443</v>
      </c>
      <c r="U1473" s="6"/>
    </row>
    <row r="1474" spans="1:21" ht="10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6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7"/>
        <v>41533.542858796296</v>
      </c>
      <c r="T1474" s="11">
        <f t="shared" si="138"/>
        <v>41563.542858796296</v>
      </c>
      <c r="U1474" s="6"/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6"/>
        <v>120.51600000000001</v>
      </c>
      <c r="P1475" s="5">
        <f t="shared" ref="P1475:P1538" si="139">IF(L1475=0, 0, E1475/L1475)</f>
        <v>38.462553191489363</v>
      </c>
      <c r="Q1475" t="str">
        <f t="shared" ref="Q1475:Q1538" si="140">LEFT(N1475, FIND("/", N1475)-1)</f>
        <v>publishing</v>
      </c>
      <c r="R1475" t="str">
        <f t="shared" ref="R1475:R1538" si="141">MID(N1475, LEN(Q1475)+2, LEN(N1475))</f>
        <v>radio &amp; podcasts</v>
      </c>
      <c r="S1475" s="11">
        <f t="shared" si="137"/>
        <v>40939.979618055557</v>
      </c>
      <c r="T1475" s="11">
        <f t="shared" si="138"/>
        <v>40969.979618055557</v>
      </c>
      <c r="U1475" s="6"/>
    </row>
    <row r="1476" spans="1:21" ht="9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42">(E1476/D1476)*100</f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37"/>
        <v>41500.727916666663</v>
      </c>
      <c r="T1476" s="11">
        <f t="shared" si="138"/>
        <v>41530.727916666663</v>
      </c>
      <c r="U1476" s="6"/>
    </row>
    <row r="1477" spans="1:21" ht="90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2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ref="S1477:S1540" si="143">(((J1477/60)/60)/24)+DATE(1970,1,1)</f>
        <v>41960.722951388889</v>
      </c>
      <c r="T1477" s="11">
        <f t="shared" ref="T1477:T1540" si="144">(((I1477/60)/60)/24)+DATE(1970,1,1)</f>
        <v>41993.207638888889</v>
      </c>
      <c r="U1477" s="6"/>
    </row>
    <row r="1478" spans="1:21" ht="7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2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3"/>
        <v>40766.041921296295</v>
      </c>
      <c r="T1478" s="11">
        <f t="shared" si="144"/>
        <v>40796.041921296295</v>
      </c>
      <c r="U1478" s="6"/>
    </row>
    <row r="1479" spans="1:21" ht="10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2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3"/>
        <v>40840.615787037037</v>
      </c>
      <c r="T1479" s="11">
        <f t="shared" si="144"/>
        <v>40900.125</v>
      </c>
      <c r="U1479" s="6"/>
    </row>
    <row r="1480" spans="1:21" ht="10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2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3"/>
        <v>41394.871678240743</v>
      </c>
      <c r="T1480" s="11">
        <f t="shared" si="144"/>
        <v>41408.871678240743</v>
      </c>
      <c r="U1480" s="6"/>
    </row>
    <row r="1481" spans="1:21" ht="9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2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3"/>
        <v>41754.745243055557</v>
      </c>
      <c r="T1481" s="11">
        <f t="shared" si="144"/>
        <v>41769.165972222225</v>
      </c>
      <c r="U1481" s="6"/>
    </row>
    <row r="1482" spans="1:21" ht="10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2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3"/>
        <v>41464.934016203704</v>
      </c>
      <c r="T1482" s="11">
        <f t="shared" si="144"/>
        <v>41481.708333333336</v>
      </c>
      <c r="U1482" s="6"/>
    </row>
    <row r="1483" spans="1:21" ht="10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2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3"/>
        <v>41550.922974537039</v>
      </c>
      <c r="T1483" s="11">
        <f t="shared" si="144"/>
        <v>41580.922974537039</v>
      </c>
      <c r="U1483" s="6"/>
    </row>
    <row r="1484" spans="1:21" ht="10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2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3"/>
        <v>41136.85805555556</v>
      </c>
      <c r="T1484" s="11">
        <f t="shared" si="144"/>
        <v>41159.32708333333</v>
      </c>
      <c r="U1484" s="6"/>
    </row>
    <row r="1485" spans="1:21" ht="10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2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3"/>
        <v>42548.192997685182</v>
      </c>
      <c r="T1485" s="11">
        <f t="shared" si="144"/>
        <v>42573.192997685182</v>
      </c>
      <c r="U1485" s="6"/>
    </row>
    <row r="1486" spans="1:21" ht="3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2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3"/>
        <v>41053.200960648144</v>
      </c>
      <c r="T1486" s="11">
        <f t="shared" si="144"/>
        <v>41111.618750000001</v>
      </c>
      <c r="U1486" s="6"/>
    </row>
    <row r="1487" spans="1:21" ht="10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2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3"/>
        <v>42130.795983796299</v>
      </c>
      <c r="T1487" s="11">
        <f t="shared" si="144"/>
        <v>42175.795983796299</v>
      </c>
      <c r="U1487" s="6"/>
    </row>
    <row r="1488" spans="1:21" ht="10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2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3"/>
        <v>42032.168530092589</v>
      </c>
      <c r="T1488" s="11">
        <f t="shared" si="144"/>
        <v>42062.168530092589</v>
      </c>
      <c r="U1488" s="6"/>
    </row>
    <row r="1489" spans="1:21" ht="10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2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3"/>
        <v>42554.917488425926</v>
      </c>
      <c r="T1489" s="11">
        <f t="shared" si="144"/>
        <v>42584.917488425926</v>
      </c>
      <c r="U1489" s="6"/>
    </row>
    <row r="1490" spans="1:21" ht="9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2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3"/>
        <v>41614.563194444447</v>
      </c>
      <c r="T1490" s="11">
        <f t="shared" si="144"/>
        <v>41644.563194444447</v>
      </c>
      <c r="U1490" s="6"/>
    </row>
    <row r="1491" spans="1:21" ht="9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2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3"/>
        <v>41198.611712962964</v>
      </c>
      <c r="T1491" s="11">
        <f t="shared" si="144"/>
        <v>41228.653379629628</v>
      </c>
      <c r="U1491" s="6"/>
    </row>
    <row r="1492" spans="1:21" ht="90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2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3"/>
        <v>41520.561041666668</v>
      </c>
      <c r="T1492" s="11">
        <f t="shared" si="144"/>
        <v>41549.561041666668</v>
      </c>
      <c r="U1492" s="6"/>
    </row>
    <row r="1493" spans="1:21" ht="7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2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3"/>
        <v>41991.713460648149</v>
      </c>
      <c r="T1493" s="11">
        <f t="shared" si="144"/>
        <v>42050.651388888888</v>
      </c>
      <c r="U1493" s="6"/>
    </row>
    <row r="1494" spans="1:21" ht="10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2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3"/>
        <v>40682.884791666671</v>
      </c>
      <c r="T1494" s="11">
        <f t="shared" si="144"/>
        <v>40712.884791666671</v>
      </c>
      <c r="U1494" s="6"/>
    </row>
    <row r="1495" spans="1:21" ht="9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2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3"/>
        <v>41411.866608796299</v>
      </c>
      <c r="T1495" s="11">
        <f t="shared" si="144"/>
        <v>41441.866608796299</v>
      </c>
      <c r="U1495" s="6"/>
    </row>
    <row r="1496" spans="1:21" ht="10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2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3"/>
        <v>42067.722372685181</v>
      </c>
      <c r="T1496" s="11">
        <f t="shared" si="144"/>
        <v>42097.651388888888</v>
      </c>
      <c r="U1496" s="6"/>
    </row>
    <row r="1497" spans="1:21" ht="6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2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3"/>
        <v>40752.789710648147</v>
      </c>
      <c r="T1497" s="11">
        <f t="shared" si="144"/>
        <v>40782.789710648147</v>
      </c>
      <c r="U1497" s="6"/>
    </row>
    <row r="1498" spans="1:21" ht="90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2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3"/>
        <v>41838.475219907406</v>
      </c>
      <c r="T1498" s="11">
        <f t="shared" si="144"/>
        <v>41898.475219907406</v>
      </c>
      <c r="U1498" s="6"/>
    </row>
    <row r="1499" spans="1:21" ht="10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2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3"/>
        <v>41444.64261574074</v>
      </c>
      <c r="T1499" s="11">
        <f t="shared" si="144"/>
        <v>41486.821527777778</v>
      </c>
      <c r="U1499" s="6"/>
    </row>
    <row r="1500" spans="1:21" ht="10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2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41840.983541666668</v>
      </c>
      <c r="T1500" s="11">
        <f t="shared" si="144"/>
        <v>41885.983541666668</v>
      </c>
      <c r="U1500" s="6"/>
    </row>
    <row r="1501" spans="1:21" ht="10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2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3"/>
        <v>42527.007326388892</v>
      </c>
      <c r="T1501" s="11">
        <f t="shared" si="144"/>
        <v>42587.007326388892</v>
      </c>
      <c r="U1501" s="6"/>
    </row>
    <row r="1502" spans="1:21" ht="10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2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3"/>
        <v>41365.904594907406</v>
      </c>
      <c r="T1502" s="11">
        <f t="shared" si="144"/>
        <v>41395.904594907406</v>
      </c>
      <c r="U1502" s="6"/>
    </row>
    <row r="1503" spans="1:21" ht="7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2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3"/>
        <v>42163.583599537036</v>
      </c>
      <c r="T1503" s="11">
        <f t="shared" si="144"/>
        <v>42193.583599537036</v>
      </c>
      <c r="U1503" s="6"/>
    </row>
    <row r="1504" spans="1:21" ht="10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2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3"/>
        <v>42426.542592592596</v>
      </c>
      <c r="T1504" s="11">
        <f t="shared" si="144"/>
        <v>42454.916666666672</v>
      </c>
      <c r="U1504" s="6"/>
    </row>
    <row r="1505" spans="1:21" ht="12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2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3"/>
        <v>42606.347233796296</v>
      </c>
      <c r="T1505" s="11">
        <f t="shared" si="144"/>
        <v>42666.347233796296</v>
      </c>
      <c r="U1505" s="6"/>
    </row>
    <row r="1506" spans="1:21" ht="7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2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3"/>
        <v>41772.657685185186</v>
      </c>
      <c r="T1506" s="11">
        <f t="shared" si="144"/>
        <v>41800.356249999997</v>
      </c>
      <c r="U1506" s="6"/>
    </row>
    <row r="1507" spans="1:21" ht="12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2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3"/>
        <v>42414.44332175926</v>
      </c>
      <c r="T1507" s="11">
        <f t="shared" si="144"/>
        <v>42451.834027777775</v>
      </c>
      <c r="U1507" s="6"/>
    </row>
    <row r="1508" spans="1:21" ht="90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2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3"/>
        <v>41814.785925925928</v>
      </c>
      <c r="T1508" s="11">
        <f t="shared" si="144"/>
        <v>41844.785925925928</v>
      </c>
      <c r="U1508" s="6"/>
    </row>
    <row r="1509" spans="1:21" ht="10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2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3"/>
        <v>40254.450335648151</v>
      </c>
      <c r="T1509" s="11">
        <f t="shared" si="144"/>
        <v>40313.340277777781</v>
      </c>
      <c r="U1509" s="6"/>
    </row>
    <row r="1510" spans="1:21" ht="9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2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3"/>
        <v>41786.614363425928</v>
      </c>
      <c r="T1510" s="11">
        <f t="shared" si="144"/>
        <v>41817.614363425928</v>
      </c>
      <c r="U1510" s="6"/>
    </row>
    <row r="1511" spans="1:21" ht="10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2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3"/>
        <v>42751.533391203702</v>
      </c>
      <c r="T1511" s="11">
        <f t="shared" si="144"/>
        <v>42780.957638888889</v>
      </c>
      <c r="U1511" s="6"/>
    </row>
    <row r="1512" spans="1:21" ht="10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2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3"/>
        <v>41809.385162037033</v>
      </c>
      <c r="T1512" s="11">
        <f t="shared" si="144"/>
        <v>41839.385162037033</v>
      </c>
      <c r="U1512" s="6"/>
    </row>
    <row r="1513" spans="1:21" ht="10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2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3"/>
        <v>42296.583379629628</v>
      </c>
      <c r="T1513" s="11">
        <f t="shared" si="144"/>
        <v>42326.625046296293</v>
      </c>
      <c r="U1513" s="6"/>
    </row>
    <row r="1514" spans="1:21" ht="12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2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3"/>
        <v>42741.684479166666</v>
      </c>
      <c r="T1514" s="11">
        <f t="shared" si="144"/>
        <v>42771.684479166666</v>
      </c>
      <c r="U1514" s="6"/>
    </row>
    <row r="1515" spans="1:21" ht="90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2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3"/>
        <v>41806.637337962966</v>
      </c>
      <c r="T1515" s="11">
        <f t="shared" si="144"/>
        <v>41836.637337962966</v>
      </c>
      <c r="U1515" s="6"/>
    </row>
    <row r="1516" spans="1:21" ht="10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2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3"/>
        <v>42234.597685185188</v>
      </c>
      <c r="T1516" s="11">
        <f t="shared" si="144"/>
        <v>42274.597685185188</v>
      </c>
      <c r="U1516" s="6"/>
    </row>
    <row r="1517" spans="1:21" ht="10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2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3"/>
        <v>42415.253437499996</v>
      </c>
      <c r="T1517" s="11">
        <f t="shared" si="144"/>
        <v>42445.211770833332</v>
      </c>
      <c r="U1517" s="6"/>
    </row>
    <row r="1518" spans="1:21" ht="9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2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3"/>
        <v>42619.466342592597</v>
      </c>
      <c r="T1518" s="11">
        <f t="shared" si="144"/>
        <v>42649.583333333328</v>
      </c>
      <c r="U1518" s="6"/>
    </row>
    <row r="1519" spans="1:21" ht="10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2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3"/>
        <v>41948.56658564815</v>
      </c>
      <c r="T1519" s="11">
        <f t="shared" si="144"/>
        <v>41979.25</v>
      </c>
      <c r="U1519" s="6"/>
    </row>
    <row r="1520" spans="1:21" ht="6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2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3"/>
        <v>41760.8200462963</v>
      </c>
      <c r="T1520" s="11">
        <f t="shared" si="144"/>
        <v>41790.8200462963</v>
      </c>
      <c r="U1520" s="6"/>
    </row>
    <row r="1521" spans="1:21" ht="10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2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3"/>
        <v>41782.741701388892</v>
      </c>
      <c r="T1521" s="11">
        <f t="shared" si="144"/>
        <v>41810.915972222225</v>
      </c>
      <c r="U1521" s="6"/>
    </row>
    <row r="1522" spans="1:21" ht="7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2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3"/>
        <v>41955.857789351852</v>
      </c>
      <c r="T1522" s="11">
        <f t="shared" si="144"/>
        <v>41992.166666666672</v>
      </c>
      <c r="U1522" s="6"/>
    </row>
    <row r="1523" spans="1:21" ht="90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2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3"/>
        <v>42493.167719907404</v>
      </c>
      <c r="T1523" s="11">
        <f t="shared" si="144"/>
        <v>42528.167719907404</v>
      </c>
      <c r="U1523" s="6"/>
    </row>
    <row r="1524" spans="1:21" ht="12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2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3"/>
        <v>41899.830312500002</v>
      </c>
      <c r="T1524" s="11">
        <f t="shared" si="144"/>
        <v>41929.830312500002</v>
      </c>
      <c r="U1524" s="6"/>
    </row>
    <row r="1525" spans="1:21" ht="10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2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3"/>
        <v>41964.751342592594</v>
      </c>
      <c r="T1525" s="11">
        <f t="shared" si="144"/>
        <v>41996</v>
      </c>
      <c r="U1525" s="6"/>
    </row>
    <row r="1526" spans="1:21" ht="7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2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3"/>
        <v>42756.501041666663</v>
      </c>
      <c r="T1526" s="11">
        <f t="shared" si="144"/>
        <v>42786.501041666663</v>
      </c>
      <c r="U1526" s="6"/>
    </row>
    <row r="1527" spans="1:21" ht="10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2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3"/>
        <v>42570.702986111108</v>
      </c>
      <c r="T1527" s="11">
        <f t="shared" si="144"/>
        <v>42600.702986111108</v>
      </c>
      <c r="U1527" s="6"/>
    </row>
    <row r="1528" spans="1:21" ht="10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2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3"/>
        <v>42339.276006944448</v>
      </c>
      <c r="T1528" s="11">
        <f t="shared" si="144"/>
        <v>42388.276006944448</v>
      </c>
      <c r="U1528" s="6"/>
    </row>
    <row r="1529" spans="1:21" ht="7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2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3"/>
        <v>42780.600532407407</v>
      </c>
      <c r="T1529" s="11">
        <f t="shared" si="144"/>
        <v>42808.558865740735</v>
      </c>
      <c r="U1529" s="6"/>
    </row>
    <row r="1530" spans="1:21" ht="6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2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3"/>
        <v>42736.732893518521</v>
      </c>
      <c r="T1530" s="11">
        <f t="shared" si="144"/>
        <v>42767</v>
      </c>
      <c r="U1530" s="6"/>
    </row>
    <row r="1531" spans="1:21" ht="7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2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3"/>
        <v>42052.628703703704</v>
      </c>
      <c r="T1531" s="11">
        <f t="shared" si="144"/>
        <v>42082.587037037039</v>
      </c>
      <c r="U1531" s="6"/>
    </row>
    <row r="1532" spans="1:21" ht="10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2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3"/>
        <v>42275.767303240747</v>
      </c>
      <c r="T1532" s="11">
        <f t="shared" si="144"/>
        <v>42300.767303240747</v>
      </c>
      <c r="U1532" s="6"/>
    </row>
    <row r="1533" spans="1:21" ht="10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2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3"/>
        <v>41941.802384259259</v>
      </c>
      <c r="T1533" s="11">
        <f t="shared" si="144"/>
        <v>41974.125</v>
      </c>
      <c r="U1533" s="6"/>
    </row>
    <row r="1534" spans="1:21" ht="12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2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3"/>
        <v>42391.475289351853</v>
      </c>
      <c r="T1534" s="11">
        <f t="shared" si="144"/>
        <v>42415.625</v>
      </c>
      <c r="U1534" s="6"/>
    </row>
    <row r="1535" spans="1:21" ht="7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2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3"/>
        <v>42443.00204861111</v>
      </c>
      <c r="T1535" s="11">
        <f t="shared" si="144"/>
        <v>42492.165972222225</v>
      </c>
      <c r="U1535" s="6"/>
    </row>
    <row r="1536" spans="1:21" ht="10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2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3"/>
        <v>42221.67432870371</v>
      </c>
      <c r="T1536" s="11">
        <f t="shared" si="144"/>
        <v>42251.67432870371</v>
      </c>
      <c r="U1536" s="6"/>
    </row>
    <row r="1537" spans="1:21" ht="10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2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3"/>
        <v>42484.829062500001</v>
      </c>
      <c r="T1537" s="11">
        <f t="shared" si="144"/>
        <v>42513.916666666672</v>
      </c>
      <c r="U1537" s="6"/>
    </row>
    <row r="1538" spans="1:21" ht="12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2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3"/>
        <v>42213.802199074074</v>
      </c>
      <c r="T1538" s="11">
        <f t="shared" si="144"/>
        <v>42243.802199074074</v>
      </c>
      <c r="U1538" s="6"/>
    </row>
    <row r="1539" spans="1:21" ht="9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2"/>
        <v>179.9</v>
      </c>
      <c r="P1539" s="5">
        <f t="shared" ref="P1539:P1602" si="145">IF(L1539=0, 0, E1539/L1539)</f>
        <v>96.375</v>
      </c>
      <c r="Q1539" t="str">
        <f t="shared" ref="Q1539:Q1602" si="146">LEFT(N1539, FIND("/", N1539)-1)</f>
        <v>photography</v>
      </c>
      <c r="R1539" t="str">
        <f t="shared" ref="R1539:R1602" si="147">MID(N1539, LEN(Q1539)+2, LEN(N1539))</f>
        <v>photobooks</v>
      </c>
      <c r="S1539" s="11">
        <f t="shared" si="143"/>
        <v>42552.315127314811</v>
      </c>
      <c r="T1539" s="11">
        <f t="shared" si="144"/>
        <v>42588.75</v>
      </c>
      <c r="U1539" s="6"/>
    </row>
    <row r="1540" spans="1:21" ht="90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48">(E1540/D1540)*100</f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3"/>
        <v>41981.782060185185</v>
      </c>
      <c r="T1540" s="11">
        <f t="shared" si="144"/>
        <v>42026.782060185185</v>
      </c>
      <c r="U1540" s="6"/>
    </row>
    <row r="1541" spans="1:21" ht="10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8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ref="S1541:S1604" si="149">(((J1541/60)/60)/24)+DATE(1970,1,1)</f>
        <v>42705.919201388882</v>
      </c>
      <c r="T1541" s="11">
        <f t="shared" ref="T1541:T1604" si="150">(((I1541/60)/60)/24)+DATE(1970,1,1)</f>
        <v>42738.919201388882</v>
      </c>
      <c r="U1541" s="6"/>
    </row>
    <row r="1542" spans="1:21" ht="10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8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9"/>
        <v>41939.00712962963</v>
      </c>
      <c r="T1542" s="11">
        <f t="shared" si="150"/>
        <v>41969.052083333328</v>
      </c>
      <c r="U1542" s="6"/>
    </row>
    <row r="1543" spans="1:21" ht="9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8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9"/>
        <v>41974.712245370371</v>
      </c>
      <c r="T1543" s="11">
        <f t="shared" si="150"/>
        <v>42004.712245370371</v>
      </c>
      <c r="U1543" s="6"/>
    </row>
    <row r="1544" spans="1:21" ht="10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8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9"/>
        <v>42170.996527777781</v>
      </c>
      <c r="T1544" s="11">
        <f t="shared" si="150"/>
        <v>42185.996527777781</v>
      </c>
      <c r="U1544" s="6"/>
    </row>
    <row r="1545" spans="1:21" ht="90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8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9"/>
        <v>41935.509652777779</v>
      </c>
      <c r="T1545" s="11">
        <f t="shared" si="150"/>
        <v>41965.551319444443</v>
      </c>
      <c r="U1545" s="6"/>
    </row>
    <row r="1546" spans="1:21" ht="10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8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9"/>
        <v>42053.051203703704</v>
      </c>
      <c r="T1546" s="11">
        <f t="shared" si="150"/>
        <v>42095.012499999997</v>
      </c>
      <c r="U1546" s="6"/>
    </row>
    <row r="1547" spans="1:21" ht="7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8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9"/>
        <v>42031.884652777779</v>
      </c>
      <c r="T1547" s="11">
        <f t="shared" si="150"/>
        <v>42065.886111111111</v>
      </c>
      <c r="U1547" s="6"/>
    </row>
    <row r="1548" spans="1:21" ht="10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8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9"/>
        <v>41839.212951388887</v>
      </c>
      <c r="T1548" s="11">
        <f t="shared" si="150"/>
        <v>41899.212951388887</v>
      </c>
      <c r="U1548" s="6"/>
    </row>
    <row r="1549" spans="1:21" ht="90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8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9"/>
        <v>42782.426875000005</v>
      </c>
      <c r="T1549" s="11">
        <f t="shared" si="150"/>
        <v>42789.426875000005</v>
      </c>
      <c r="U1549" s="6"/>
    </row>
    <row r="1550" spans="1:21" ht="75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8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9"/>
        <v>42286.88217592593</v>
      </c>
      <c r="T1550" s="11">
        <f t="shared" si="150"/>
        <v>42316.923842592587</v>
      </c>
      <c r="U1550" s="6"/>
    </row>
    <row r="1551" spans="1:21" ht="10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8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9"/>
        <v>42281.136099537034</v>
      </c>
      <c r="T1551" s="11">
        <f t="shared" si="150"/>
        <v>42311.177766203706</v>
      </c>
      <c r="U1551" s="6"/>
    </row>
    <row r="1552" spans="1:21" ht="12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8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9"/>
        <v>42472.449467592596</v>
      </c>
      <c r="T1552" s="11">
        <f t="shared" si="150"/>
        <v>42502.449467592596</v>
      </c>
      <c r="U1552" s="6"/>
    </row>
    <row r="1553" spans="1:21" ht="10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8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9"/>
        <v>42121.824525462958</v>
      </c>
      <c r="T1553" s="11">
        <f t="shared" si="150"/>
        <v>42151.824525462958</v>
      </c>
      <c r="U1553" s="6"/>
    </row>
    <row r="1554" spans="1:21" ht="10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8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9"/>
        <v>41892.688750000001</v>
      </c>
      <c r="T1554" s="11">
        <f t="shared" si="150"/>
        <v>41913.165972222225</v>
      </c>
      <c r="U1554" s="6"/>
    </row>
    <row r="1555" spans="1:21" ht="10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8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9"/>
        <v>42219.282951388886</v>
      </c>
      <c r="T1555" s="11">
        <f t="shared" si="150"/>
        <v>42249.282951388886</v>
      </c>
      <c r="U1555" s="6"/>
    </row>
    <row r="1556" spans="1:21" ht="12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8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9"/>
        <v>42188.252199074079</v>
      </c>
      <c r="T1556" s="11">
        <f t="shared" si="150"/>
        <v>42218.252199074079</v>
      </c>
      <c r="U1556" s="6"/>
    </row>
    <row r="1557" spans="1:21" ht="9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8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9"/>
        <v>42241.613796296297</v>
      </c>
      <c r="T1557" s="11">
        <f t="shared" si="150"/>
        <v>42264.708333333328</v>
      </c>
      <c r="U1557" s="6"/>
    </row>
    <row r="1558" spans="1:21" ht="7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8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9"/>
        <v>42525.153055555551</v>
      </c>
      <c r="T1558" s="11">
        <f t="shared" si="150"/>
        <v>42555.153055555551</v>
      </c>
      <c r="U1558" s="6"/>
    </row>
    <row r="1559" spans="1:21" ht="90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8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9"/>
        <v>41871.65315972222</v>
      </c>
      <c r="T1559" s="11">
        <f t="shared" si="150"/>
        <v>41902.65315972222</v>
      </c>
      <c r="U1559" s="6"/>
    </row>
    <row r="1560" spans="1:21" ht="7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8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9"/>
        <v>42185.397673611107</v>
      </c>
      <c r="T1560" s="11">
        <f t="shared" si="150"/>
        <v>42244.508333333331</v>
      </c>
      <c r="U1560" s="6"/>
    </row>
    <row r="1561" spans="1:21" ht="7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8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9"/>
        <v>42108.05322916666</v>
      </c>
      <c r="T1561" s="11">
        <f t="shared" si="150"/>
        <v>42123.05322916666</v>
      </c>
      <c r="U1561" s="6"/>
    </row>
    <row r="1562" spans="1:21" ht="10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8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9"/>
        <v>41936.020752314813</v>
      </c>
      <c r="T1562" s="11">
        <f t="shared" si="150"/>
        <v>41956.062418981484</v>
      </c>
      <c r="U1562" s="6"/>
    </row>
    <row r="1563" spans="1:21" ht="10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8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9"/>
        <v>41555.041701388887</v>
      </c>
      <c r="T1563" s="11">
        <f t="shared" si="150"/>
        <v>41585.083368055559</v>
      </c>
      <c r="U1563" s="6"/>
    </row>
    <row r="1564" spans="1:21" ht="10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8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9"/>
        <v>40079.566157407404</v>
      </c>
      <c r="T1564" s="11">
        <f t="shared" si="150"/>
        <v>40149.034722222219</v>
      </c>
      <c r="U1564" s="6"/>
    </row>
    <row r="1565" spans="1:21" ht="90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8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9"/>
        <v>41652.742488425924</v>
      </c>
      <c r="T1565" s="11">
        <f t="shared" si="150"/>
        <v>41712.700821759259</v>
      </c>
      <c r="U1565" s="6"/>
    </row>
    <row r="1566" spans="1:21" ht="10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8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9"/>
        <v>42121.367002314815</v>
      </c>
      <c r="T1566" s="11">
        <f t="shared" si="150"/>
        <v>42152.836805555555</v>
      </c>
      <c r="U1566" s="6"/>
    </row>
    <row r="1567" spans="1:21" ht="10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8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9"/>
        <v>40672.729872685188</v>
      </c>
      <c r="T1567" s="11">
        <f t="shared" si="150"/>
        <v>40702.729872685188</v>
      </c>
      <c r="U1567" s="6"/>
    </row>
    <row r="1568" spans="1:21" ht="9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8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9"/>
        <v>42549.916712962964</v>
      </c>
      <c r="T1568" s="11">
        <f t="shared" si="150"/>
        <v>42578.916666666672</v>
      </c>
      <c r="U1568" s="6"/>
    </row>
    <row r="1569" spans="1:21" ht="10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8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9"/>
        <v>41671.936863425923</v>
      </c>
      <c r="T1569" s="11">
        <f t="shared" si="150"/>
        <v>41687</v>
      </c>
      <c r="U1569" s="6"/>
    </row>
    <row r="1570" spans="1:21" ht="9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8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9"/>
        <v>41962.062326388885</v>
      </c>
      <c r="T1570" s="11">
        <f t="shared" si="150"/>
        <v>41997.062326388885</v>
      </c>
      <c r="U1570" s="6"/>
    </row>
    <row r="1571" spans="1:21" ht="3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8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9"/>
        <v>41389.679560185185</v>
      </c>
      <c r="T1571" s="11">
        <f t="shared" si="150"/>
        <v>41419.679560185185</v>
      </c>
      <c r="U1571" s="6"/>
    </row>
    <row r="1572" spans="1:21" ht="6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8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9"/>
        <v>42438.813449074078</v>
      </c>
      <c r="T1572" s="11">
        <f t="shared" si="150"/>
        <v>42468.771782407406</v>
      </c>
      <c r="U1572" s="6"/>
    </row>
    <row r="1573" spans="1:21" ht="12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8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9"/>
        <v>42144.769479166673</v>
      </c>
      <c r="T1573" s="11">
        <f t="shared" si="150"/>
        <v>42174.769479166673</v>
      </c>
      <c r="U1573" s="6"/>
    </row>
    <row r="1574" spans="1:21" ht="10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8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9"/>
        <v>42404.033090277779</v>
      </c>
      <c r="T1574" s="11">
        <f t="shared" si="150"/>
        <v>42428.999305555553</v>
      </c>
      <c r="U1574" s="6"/>
    </row>
    <row r="1575" spans="1:21" ht="10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8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9"/>
        <v>42786.000023148154</v>
      </c>
      <c r="T1575" s="11">
        <f t="shared" si="150"/>
        <v>42826.165972222225</v>
      </c>
      <c r="U1575" s="6"/>
    </row>
    <row r="1576" spans="1:21" ht="10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8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9"/>
        <v>42017.927418981482</v>
      </c>
      <c r="T1576" s="11">
        <f t="shared" si="150"/>
        <v>42052.927418981482</v>
      </c>
      <c r="U1576" s="6"/>
    </row>
    <row r="1577" spans="1:21" ht="10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8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9"/>
        <v>41799.524259259262</v>
      </c>
      <c r="T1577" s="11">
        <f t="shared" si="150"/>
        <v>41829.524259259262</v>
      </c>
      <c r="U1577" s="6"/>
    </row>
    <row r="1578" spans="1:21" ht="7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8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9"/>
        <v>42140.879259259258</v>
      </c>
      <c r="T1578" s="11">
        <f t="shared" si="150"/>
        <v>42185.879259259258</v>
      </c>
      <c r="U1578" s="6"/>
    </row>
    <row r="1579" spans="1:21" ht="10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8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9"/>
        <v>41054.847777777781</v>
      </c>
      <c r="T1579" s="11">
        <f t="shared" si="150"/>
        <v>41114.847777777781</v>
      </c>
      <c r="U1579" s="6"/>
    </row>
    <row r="1580" spans="1:21" ht="12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8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9"/>
        <v>40399.065868055557</v>
      </c>
      <c r="T1580" s="11">
        <f t="shared" si="150"/>
        <v>40423.083333333336</v>
      </c>
      <c r="U1580" s="6"/>
    </row>
    <row r="1581" spans="1:21" ht="7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8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9"/>
        <v>41481.996423611112</v>
      </c>
      <c r="T1581" s="11">
        <f t="shared" si="150"/>
        <v>41514.996423611112</v>
      </c>
      <c r="U1581" s="6"/>
    </row>
    <row r="1582" spans="1:21" ht="9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8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9"/>
        <v>40990.050069444449</v>
      </c>
      <c r="T1582" s="11">
        <f t="shared" si="150"/>
        <v>41050.050069444449</v>
      </c>
      <c r="U1582" s="6"/>
    </row>
    <row r="1583" spans="1:21" ht="10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8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9"/>
        <v>42325.448958333334</v>
      </c>
      <c r="T1583" s="11">
        <f t="shared" si="150"/>
        <v>42357.448958333334</v>
      </c>
      <c r="U1583" s="6"/>
    </row>
    <row r="1584" spans="1:21" ht="45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8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9"/>
        <v>42246.789965277778</v>
      </c>
      <c r="T1584" s="11">
        <f t="shared" si="150"/>
        <v>42303.888888888891</v>
      </c>
      <c r="U1584" s="6"/>
    </row>
    <row r="1585" spans="1:21" ht="10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8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9"/>
        <v>41877.904988425929</v>
      </c>
      <c r="T1585" s="11">
        <f t="shared" si="150"/>
        <v>41907.904988425929</v>
      </c>
      <c r="U1585" s="6"/>
    </row>
    <row r="1586" spans="1:21" ht="10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8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9"/>
        <v>41779.649317129632</v>
      </c>
      <c r="T1586" s="11">
        <f t="shared" si="150"/>
        <v>41789.649317129632</v>
      </c>
      <c r="U1586" s="6"/>
    </row>
    <row r="1587" spans="1:21" ht="10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8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9"/>
        <v>42707.895462962959</v>
      </c>
      <c r="T1587" s="11">
        <f t="shared" si="150"/>
        <v>42729.458333333328</v>
      </c>
      <c r="U1587" s="6"/>
    </row>
    <row r="1588" spans="1:21" ht="45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8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9"/>
        <v>42069.104421296302</v>
      </c>
      <c r="T1588" s="11">
        <f t="shared" si="150"/>
        <v>42099.062754629631</v>
      </c>
      <c r="U1588" s="6"/>
    </row>
    <row r="1589" spans="1:21" ht="10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8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9"/>
        <v>41956.950983796298</v>
      </c>
      <c r="T1589" s="11">
        <f t="shared" si="150"/>
        <v>41986.950983796298</v>
      </c>
      <c r="U1589" s="6"/>
    </row>
    <row r="1590" spans="1:21" ht="45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8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9"/>
        <v>42005.24998842593</v>
      </c>
      <c r="T1590" s="11">
        <f t="shared" si="150"/>
        <v>42035.841666666667</v>
      </c>
      <c r="U1590" s="6"/>
    </row>
    <row r="1591" spans="1:21" ht="9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8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9"/>
        <v>42256.984791666662</v>
      </c>
      <c r="T1591" s="11">
        <f t="shared" si="150"/>
        <v>42286.984791666662</v>
      </c>
      <c r="U1591" s="6"/>
    </row>
    <row r="1592" spans="1:21" ht="3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8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9"/>
        <v>42240.857222222221</v>
      </c>
      <c r="T1592" s="11">
        <f t="shared" si="150"/>
        <v>42270.857222222221</v>
      </c>
      <c r="U1592" s="6"/>
    </row>
    <row r="1593" spans="1:21" ht="12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8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9"/>
        <v>42433.726168981477</v>
      </c>
      <c r="T1593" s="11">
        <f t="shared" si="150"/>
        <v>42463.68450231482</v>
      </c>
      <c r="U1593" s="6"/>
    </row>
    <row r="1594" spans="1:21" ht="6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8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9"/>
        <v>42046.072743055556</v>
      </c>
      <c r="T1594" s="11">
        <f t="shared" si="150"/>
        <v>42091.031076388885</v>
      </c>
      <c r="U1594" s="6"/>
    </row>
    <row r="1595" spans="1:21" ht="7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8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9"/>
        <v>42033.845543981486</v>
      </c>
      <c r="T1595" s="11">
        <f t="shared" si="150"/>
        <v>42063.845543981486</v>
      </c>
      <c r="U1595" s="6"/>
    </row>
    <row r="1596" spans="1:21" ht="7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8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9"/>
        <v>42445.712754629625</v>
      </c>
      <c r="T1596" s="11">
        <f t="shared" si="150"/>
        <v>42505.681249999994</v>
      </c>
      <c r="U1596" s="6"/>
    </row>
    <row r="1597" spans="1:21" ht="9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8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9"/>
        <v>41780.050092592595</v>
      </c>
      <c r="T1597" s="11">
        <f t="shared" si="150"/>
        <v>41808.842361111114</v>
      </c>
      <c r="U1597" s="6"/>
    </row>
    <row r="1598" spans="1:21" ht="7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8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9"/>
        <v>41941.430196759262</v>
      </c>
      <c r="T1598" s="11">
        <f t="shared" si="150"/>
        <v>41986.471863425926</v>
      </c>
      <c r="U1598" s="6"/>
    </row>
    <row r="1599" spans="1:21" ht="90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8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9"/>
        <v>42603.354131944448</v>
      </c>
      <c r="T1599" s="11">
        <f t="shared" si="150"/>
        <v>42633.354131944448</v>
      </c>
      <c r="U1599" s="6"/>
    </row>
    <row r="1600" spans="1:21" ht="10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8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9"/>
        <v>42151.667337962965</v>
      </c>
      <c r="T1600" s="11">
        <f t="shared" si="150"/>
        <v>42211.667337962965</v>
      </c>
      <c r="U1600" s="6"/>
    </row>
    <row r="1601" spans="1:21" ht="9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8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9"/>
        <v>42438.53907407407</v>
      </c>
      <c r="T1601" s="11">
        <f t="shared" si="150"/>
        <v>42468.497407407413</v>
      </c>
      <c r="U1601" s="6"/>
    </row>
    <row r="1602" spans="1:21" ht="10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8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9"/>
        <v>41791.057314814818</v>
      </c>
      <c r="T1602" s="11">
        <f t="shared" si="150"/>
        <v>41835.21597222222</v>
      </c>
      <c r="U1602" s="6"/>
    </row>
    <row r="1603" spans="1:21" ht="9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48"/>
        <v>108.2492</v>
      </c>
      <c r="P1603" s="5">
        <f t="shared" ref="P1603:P1666" si="151">IF(L1603=0, 0, E1603/L1603)</f>
        <v>48.325535714285714</v>
      </c>
      <c r="Q1603" t="str">
        <f t="shared" ref="Q1603:Q1666" si="152">LEFT(N1603, FIND("/", N1603)-1)</f>
        <v>music</v>
      </c>
      <c r="R1603" t="str">
        <f t="shared" ref="R1603:R1666" si="153">MID(N1603, LEN(Q1603)+2, LEN(N1603))</f>
        <v>rock</v>
      </c>
      <c r="S1603" s="11">
        <f t="shared" si="149"/>
        <v>40638.092974537038</v>
      </c>
      <c r="T1603" s="11">
        <f t="shared" si="150"/>
        <v>40668.092974537038</v>
      </c>
      <c r="U1603" s="6"/>
    </row>
    <row r="1604" spans="1:21" ht="7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54">(E1604/D1604)*100</f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49"/>
        <v>40788.297650462962</v>
      </c>
      <c r="T1604" s="11">
        <f t="shared" si="150"/>
        <v>40830.958333333336</v>
      </c>
      <c r="U1604" s="6"/>
    </row>
    <row r="1605" spans="1:21" ht="7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4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ref="S1605:S1668" si="155">(((J1605/60)/60)/24)+DATE(1970,1,1)</f>
        <v>40876.169664351852</v>
      </c>
      <c r="T1605" s="11">
        <f t="shared" ref="T1605:T1668" si="156">(((I1605/60)/60)/24)+DATE(1970,1,1)</f>
        <v>40936.169664351852</v>
      </c>
      <c r="U1605" s="6"/>
    </row>
    <row r="1606" spans="1:21" ht="10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4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5"/>
        <v>40945.845312500001</v>
      </c>
      <c r="T1606" s="11">
        <f t="shared" si="156"/>
        <v>40985.80364583333</v>
      </c>
      <c r="U1606" s="6"/>
    </row>
    <row r="1607" spans="1:21" ht="10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4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5"/>
        <v>40747.012881944444</v>
      </c>
      <c r="T1607" s="11">
        <f t="shared" si="156"/>
        <v>40756.291666666664</v>
      </c>
      <c r="U1607" s="6"/>
    </row>
    <row r="1608" spans="1:21" ht="10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4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5"/>
        <v>40536.111550925925</v>
      </c>
      <c r="T1608" s="11">
        <f t="shared" si="156"/>
        <v>40626.069884259261</v>
      </c>
      <c r="U1608" s="6"/>
    </row>
    <row r="1609" spans="1:21" ht="90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4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5"/>
        <v>41053.80846064815</v>
      </c>
      <c r="T1609" s="11">
        <f t="shared" si="156"/>
        <v>41074.80846064815</v>
      </c>
      <c r="U1609" s="6"/>
    </row>
    <row r="1610" spans="1:21" ht="7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4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5"/>
        <v>41607.83085648148</v>
      </c>
      <c r="T1610" s="11">
        <f t="shared" si="156"/>
        <v>41640.226388888892</v>
      </c>
      <c r="U1610" s="6"/>
    </row>
    <row r="1611" spans="1:21" ht="9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4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5"/>
        <v>40796.001261574071</v>
      </c>
      <c r="T1611" s="11">
        <f t="shared" si="156"/>
        <v>40849.333333333336</v>
      </c>
      <c r="U1611" s="6"/>
    </row>
    <row r="1612" spans="1:21" ht="45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4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5"/>
        <v>41228.924884259257</v>
      </c>
      <c r="T1612" s="11">
        <f t="shared" si="156"/>
        <v>41258.924884259257</v>
      </c>
      <c r="U1612" s="6"/>
    </row>
    <row r="1613" spans="1:21" ht="3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4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5"/>
        <v>41409.00037037037</v>
      </c>
      <c r="T1613" s="11">
        <f t="shared" si="156"/>
        <v>41430.00037037037</v>
      </c>
      <c r="U1613" s="6"/>
    </row>
    <row r="1614" spans="1:21" ht="7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4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5"/>
        <v>41246.874814814815</v>
      </c>
      <c r="T1614" s="11">
        <f t="shared" si="156"/>
        <v>41276.874814814815</v>
      </c>
      <c r="U1614" s="6"/>
    </row>
    <row r="1615" spans="1:21" ht="10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4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5"/>
        <v>41082.069467592592</v>
      </c>
      <c r="T1615" s="11">
        <f t="shared" si="156"/>
        <v>41112.069467592592</v>
      </c>
      <c r="U1615" s="6"/>
    </row>
    <row r="1616" spans="1:21" ht="10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4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5"/>
        <v>41794.981122685182</v>
      </c>
      <c r="T1616" s="11">
        <f t="shared" si="156"/>
        <v>41854.708333333336</v>
      </c>
      <c r="U1616" s="6"/>
    </row>
    <row r="1617" spans="1:21" ht="7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4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5"/>
        <v>40845.050879629627</v>
      </c>
      <c r="T1617" s="11">
        <f t="shared" si="156"/>
        <v>40890.092546296299</v>
      </c>
      <c r="U1617" s="6"/>
    </row>
    <row r="1618" spans="1:21" ht="9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4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5"/>
        <v>41194.715520833335</v>
      </c>
      <c r="T1618" s="11">
        <f t="shared" si="156"/>
        <v>41235.916666666664</v>
      </c>
      <c r="U1618" s="6"/>
    </row>
    <row r="1619" spans="1:21" ht="7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4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5"/>
        <v>41546.664212962962</v>
      </c>
      <c r="T1619" s="11">
        <f t="shared" si="156"/>
        <v>41579.791666666664</v>
      </c>
      <c r="U1619" s="6"/>
    </row>
    <row r="1620" spans="1:21" ht="7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4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5"/>
        <v>41301.654340277775</v>
      </c>
      <c r="T1620" s="11">
        <f t="shared" si="156"/>
        <v>41341.654340277775</v>
      </c>
      <c r="U1620" s="6"/>
    </row>
    <row r="1621" spans="1:21" ht="10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4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5"/>
        <v>41876.18618055556</v>
      </c>
      <c r="T1621" s="11">
        <f t="shared" si="156"/>
        <v>41897.18618055556</v>
      </c>
      <c r="U1621" s="6"/>
    </row>
    <row r="1622" spans="1:21" ht="6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4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5"/>
        <v>41321.339583333334</v>
      </c>
      <c r="T1622" s="11">
        <f t="shared" si="156"/>
        <v>41328.339583333334</v>
      </c>
      <c r="U1622" s="6"/>
    </row>
    <row r="1623" spans="1:21" ht="90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4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5"/>
        <v>41003.60665509259</v>
      </c>
      <c r="T1623" s="11">
        <f t="shared" si="156"/>
        <v>41057.165972222225</v>
      </c>
      <c r="U1623" s="6"/>
    </row>
    <row r="1624" spans="1:21" ht="90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4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5"/>
        <v>41950.29483796296</v>
      </c>
      <c r="T1624" s="11">
        <f t="shared" si="156"/>
        <v>41990.332638888889</v>
      </c>
      <c r="U1624" s="6"/>
    </row>
    <row r="1625" spans="1:21" ht="10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4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5"/>
        <v>41453.688530092593</v>
      </c>
      <c r="T1625" s="11">
        <f t="shared" si="156"/>
        <v>41513.688530092593</v>
      </c>
      <c r="U1625" s="6"/>
    </row>
    <row r="1626" spans="1:21" ht="7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4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5"/>
        <v>41243.367303240739</v>
      </c>
      <c r="T1626" s="11">
        <f t="shared" si="156"/>
        <v>41283.367303240739</v>
      </c>
      <c r="U1626" s="6"/>
    </row>
    <row r="1627" spans="1:21" ht="10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4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5"/>
        <v>41135.699687500004</v>
      </c>
      <c r="T1627" s="11">
        <f t="shared" si="156"/>
        <v>41163.699687500004</v>
      </c>
      <c r="U1627" s="6"/>
    </row>
    <row r="1628" spans="1:21" ht="90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4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5"/>
        <v>41579.847997685189</v>
      </c>
      <c r="T1628" s="11">
        <f t="shared" si="156"/>
        <v>41609.889664351853</v>
      </c>
      <c r="U1628" s="6"/>
    </row>
    <row r="1629" spans="1:21" ht="10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4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5"/>
        <v>41205.707048611112</v>
      </c>
      <c r="T1629" s="11">
        <f t="shared" si="156"/>
        <v>41239.207638888889</v>
      </c>
      <c r="U1629" s="6"/>
    </row>
    <row r="1630" spans="1:21" ht="6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4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5"/>
        <v>41774.737060185187</v>
      </c>
      <c r="T1630" s="11">
        <f t="shared" si="156"/>
        <v>41807.737060185187</v>
      </c>
      <c r="U1630" s="6"/>
    </row>
    <row r="1631" spans="1:21" ht="6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4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5"/>
        <v>41645.867280092592</v>
      </c>
      <c r="T1631" s="11">
        <f t="shared" si="156"/>
        <v>41690.867280092592</v>
      </c>
      <c r="U1631" s="6"/>
    </row>
    <row r="1632" spans="1:21" ht="9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4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5"/>
        <v>40939.837673611109</v>
      </c>
      <c r="T1632" s="11">
        <f t="shared" si="156"/>
        <v>40970.290972222225</v>
      </c>
      <c r="U1632" s="6"/>
    </row>
    <row r="1633" spans="1:21" ht="10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4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5"/>
        <v>41164.859502314815</v>
      </c>
      <c r="T1633" s="11">
        <f t="shared" si="156"/>
        <v>41194.859502314815</v>
      </c>
      <c r="U1633" s="6"/>
    </row>
    <row r="1634" spans="1:21" ht="10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4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5"/>
        <v>40750.340902777774</v>
      </c>
      <c r="T1634" s="11">
        <f t="shared" si="156"/>
        <v>40810.340902777774</v>
      </c>
      <c r="U1634" s="6"/>
    </row>
    <row r="1635" spans="1:21" ht="10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4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5"/>
        <v>40896.883750000001</v>
      </c>
      <c r="T1635" s="11">
        <f t="shared" si="156"/>
        <v>40924.208333333336</v>
      </c>
      <c r="U1635" s="6"/>
    </row>
    <row r="1636" spans="1:21" ht="7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4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5"/>
        <v>40658.189826388887</v>
      </c>
      <c r="T1636" s="11">
        <f t="shared" si="156"/>
        <v>40696.249305555553</v>
      </c>
      <c r="U1636" s="6"/>
    </row>
    <row r="1637" spans="1:21" ht="10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4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5"/>
        <v>42502.868761574078</v>
      </c>
      <c r="T1637" s="11">
        <f t="shared" si="156"/>
        <v>42562.868761574078</v>
      </c>
      <c r="U1637" s="6"/>
    </row>
    <row r="1638" spans="1:21" ht="90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4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5"/>
        <v>40663.08666666667</v>
      </c>
      <c r="T1638" s="11">
        <f t="shared" si="156"/>
        <v>40706.166666666664</v>
      </c>
      <c r="U1638" s="6"/>
    </row>
    <row r="1639" spans="1:21" ht="90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4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5"/>
        <v>40122.751620370371</v>
      </c>
      <c r="T1639" s="11">
        <f t="shared" si="156"/>
        <v>40178.98541666667</v>
      </c>
      <c r="U1639" s="6"/>
    </row>
    <row r="1640" spans="1:21" ht="6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4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5"/>
        <v>41288.68712962963</v>
      </c>
      <c r="T1640" s="11">
        <f t="shared" si="156"/>
        <v>41333.892361111109</v>
      </c>
      <c r="U1640" s="6"/>
    </row>
    <row r="1641" spans="1:21" ht="10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4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5"/>
        <v>40941.652372685188</v>
      </c>
      <c r="T1641" s="11">
        <f t="shared" si="156"/>
        <v>40971.652372685188</v>
      </c>
      <c r="U1641" s="6"/>
    </row>
    <row r="1642" spans="1:21" ht="10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4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5"/>
        <v>40379.23096064815</v>
      </c>
      <c r="T1642" s="11">
        <f t="shared" si="156"/>
        <v>40393.082638888889</v>
      </c>
      <c r="U1642" s="6"/>
    </row>
    <row r="1643" spans="1:21" ht="6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4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5"/>
        <v>41962.596574074079</v>
      </c>
      <c r="T1643" s="11">
        <f t="shared" si="156"/>
        <v>41992.596574074079</v>
      </c>
      <c r="U1643" s="6"/>
    </row>
    <row r="1644" spans="1:21" ht="10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4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5"/>
        <v>40688.024618055555</v>
      </c>
      <c r="T1644" s="11">
        <f t="shared" si="156"/>
        <v>40708.024618055555</v>
      </c>
      <c r="U1644" s="6"/>
    </row>
    <row r="1645" spans="1:21" ht="75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4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5"/>
        <v>41146.824212962965</v>
      </c>
      <c r="T1645" s="11">
        <f t="shared" si="156"/>
        <v>41176.824212962965</v>
      </c>
      <c r="U1645" s="6"/>
    </row>
    <row r="1646" spans="1:21" ht="10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4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5"/>
        <v>41175.05972222222</v>
      </c>
      <c r="T1646" s="11">
        <f t="shared" si="156"/>
        <v>41235.101388888892</v>
      </c>
      <c r="U1646" s="6"/>
    </row>
    <row r="1647" spans="1:21" ht="10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4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5"/>
        <v>41521.617361111108</v>
      </c>
      <c r="T1647" s="11">
        <f t="shared" si="156"/>
        <v>41535.617361111108</v>
      </c>
      <c r="U1647" s="6"/>
    </row>
    <row r="1648" spans="1:21" ht="12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4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5"/>
        <v>41833.450266203705</v>
      </c>
      <c r="T1648" s="11">
        <f t="shared" si="156"/>
        <v>41865.757638888892</v>
      </c>
      <c r="U1648" s="6"/>
    </row>
    <row r="1649" spans="1:21" ht="90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4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5"/>
        <v>41039.409456018519</v>
      </c>
      <c r="T1649" s="11">
        <f t="shared" si="156"/>
        <v>41069.409456018519</v>
      </c>
      <c r="U1649" s="6"/>
    </row>
    <row r="1650" spans="1:21" ht="90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4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5"/>
        <v>40592.704652777778</v>
      </c>
      <c r="T1650" s="11">
        <f t="shared" si="156"/>
        <v>40622.662986111114</v>
      </c>
      <c r="U1650" s="6"/>
    </row>
    <row r="1651" spans="1:21" ht="10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4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5"/>
        <v>41737.684664351851</v>
      </c>
      <c r="T1651" s="11">
        <f t="shared" si="156"/>
        <v>41782.684664351851</v>
      </c>
      <c r="U1651" s="6"/>
    </row>
    <row r="1652" spans="1:21" ht="7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4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5"/>
        <v>41526.435613425929</v>
      </c>
      <c r="T1652" s="11">
        <f t="shared" si="156"/>
        <v>41556.435613425929</v>
      </c>
      <c r="U1652" s="6"/>
    </row>
    <row r="1653" spans="1:21" ht="9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4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5"/>
        <v>40625.900694444441</v>
      </c>
      <c r="T1653" s="11">
        <f t="shared" si="156"/>
        <v>40659.290972222225</v>
      </c>
      <c r="U1653" s="6"/>
    </row>
    <row r="1654" spans="1:21" ht="12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4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5"/>
        <v>41572.492974537039</v>
      </c>
      <c r="T1654" s="11">
        <f t="shared" si="156"/>
        <v>41602.534641203703</v>
      </c>
      <c r="U1654" s="6"/>
    </row>
    <row r="1655" spans="1:21" ht="90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4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5"/>
        <v>40626.834444444445</v>
      </c>
      <c r="T1655" s="11">
        <f t="shared" si="156"/>
        <v>40657.834444444445</v>
      </c>
      <c r="U1655" s="6"/>
    </row>
    <row r="1656" spans="1:21" ht="10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4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5"/>
        <v>40987.890740740739</v>
      </c>
      <c r="T1656" s="11">
        <f t="shared" si="156"/>
        <v>41017.890740740739</v>
      </c>
      <c r="U1656" s="6"/>
    </row>
    <row r="1657" spans="1:21" ht="7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4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5"/>
        <v>40974.791898148149</v>
      </c>
      <c r="T1657" s="11">
        <f t="shared" si="156"/>
        <v>41004.750231481477</v>
      </c>
      <c r="U1657" s="6"/>
    </row>
    <row r="1658" spans="1:21" ht="12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4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5"/>
        <v>41226.928842592592</v>
      </c>
      <c r="T1658" s="11">
        <f t="shared" si="156"/>
        <v>41256.928842592592</v>
      </c>
      <c r="U1658" s="6"/>
    </row>
    <row r="1659" spans="1:21" ht="10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4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5"/>
        <v>41023.782037037039</v>
      </c>
      <c r="T1659" s="11">
        <f t="shared" si="156"/>
        <v>41053.782037037039</v>
      </c>
      <c r="U1659" s="6"/>
    </row>
    <row r="1660" spans="1:21" ht="10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4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5"/>
        <v>41223.22184027778</v>
      </c>
      <c r="T1660" s="11">
        <f t="shared" si="156"/>
        <v>41261.597222222219</v>
      </c>
      <c r="U1660" s="6"/>
    </row>
    <row r="1661" spans="1:21" ht="10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4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5"/>
        <v>41596.913437499999</v>
      </c>
      <c r="T1661" s="11">
        <f t="shared" si="156"/>
        <v>41625.5</v>
      </c>
      <c r="U1661" s="6"/>
    </row>
    <row r="1662" spans="1:21" ht="10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4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5"/>
        <v>42459.693865740745</v>
      </c>
      <c r="T1662" s="11">
        <f t="shared" si="156"/>
        <v>42490.915972222225</v>
      </c>
      <c r="U1662" s="6"/>
    </row>
    <row r="1663" spans="1:21" ht="12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4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5"/>
        <v>42343.998043981483</v>
      </c>
      <c r="T1663" s="11">
        <f t="shared" si="156"/>
        <v>42386.875</v>
      </c>
      <c r="U1663" s="6"/>
    </row>
    <row r="1664" spans="1:21" ht="12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4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5"/>
        <v>40848.198333333334</v>
      </c>
      <c r="T1664" s="11">
        <f t="shared" si="156"/>
        <v>40908.239999999998</v>
      </c>
      <c r="U1664" s="6"/>
    </row>
    <row r="1665" spans="1:21" ht="7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4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5"/>
        <v>42006.02207175926</v>
      </c>
      <c r="T1665" s="11">
        <f t="shared" si="156"/>
        <v>42036.02207175926</v>
      </c>
      <c r="U1665" s="6"/>
    </row>
    <row r="1666" spans="1:21" ht="90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4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5"/>
        <v>40939.761782407404</v>
      </c>
      <c r="T1666" s="11">
        <f t="shared" si="156"/>
        <v>40984.165972222225</v>
      </c>
      <c r="U1666" s="6"/>
    </row>
    <row r="1667" spans="1:21" ht="10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4"/>
        <v>119.45714285714286</v>
      </c>
      <c r="P1667" s="5">
        <f t="shared" ref="P1667:P1730" si="157">IF(L1667=0, 0, E1667/L1667)</f>
        <v>44.956989247311824</v>
      </c>
      <c r="Q1667" t="str">
        <f t="shared" ref="Q1667:Q1730" si="158">LEFT(N1667, FIND("/", N1667)-1)</f>
        <v>music</v>
      </c>
      <c r="R1667" t="str">
        <f t="shared" ref="R1667:R1730" si="159">MID(N1667, LEN(Q1667)+2, LEN(N1667))</f>
        <v>pop</v>
      </c>
      <c r="S1667" s="11">
        <f t="shared" si="155"/>
        <v>40564.649456018517</v>
      </c>
      <c r="T1667" s="11">
        <f t="shared" si="156"/>
        <v>40596.125</v>
      </c>
      <c r="U1667" s="6"/>
    </row>
    <row r="1668" spans="1:21" ht="9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60">(E1668/D1668)*100</f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55"/>
        <v>41331.253159722226</v>
      </c>
      <c r="T1668" s="11">
        <f t="shared" si="156"/>
        <v>41361.211493055554</v>
      </c>
      <c r="U1668" s="6"/>
    </row>
    <row r="1669" spans="1:21" ht="10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0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ref="S1669:S1732" si="161">(((J1669/60)/60)/24)+DATE(1970,1,1)</f>
        <v>41682.0705787037</v>
      </c>
      <c r="T1669" s="11">
        <f t="shared" ref="T1669:T1732" si="162">(((I1669/60)/60)/24)+DATE(1970,1,1)</f>
        <v>41709.290972222225</v>
      </c>
      <c r="U1669" s="6"/>
    </row>
    <row r="1670" spans="1:21" ht="10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0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1"/>
        <v>40845.14975694444</v>
      </c>
      <c r="T1670" s="11">
        <f t="shared" si="162"/>
        <v>40875.191423611112</v>
      </c>
      <c r="U1670" s="6"/>
    </row>
    <row r="1671" spans="1:21" ht="10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0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1"/>
        <v>42461.885138888887</v>
      </c>
      <c r="T1671" s="11">
        <f t="shared" si="162"/>
        <v>42521.885138888887</v>
      </c>
      <c r="U1671" s="6"/>
    </row>
    <row r="1672" spans="1:21" ht="12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0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1"/>
        <v>40313.930543981485</v>
      </c>
      <c r="T1672" s="11">
        <f t="shared" si="162"/>
        <v>40364.166666666664</v>
      </c>
      <c r="U1672" s="6"/>
    </row>
    <row r="1673" spans="1:21" ht="6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0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1"/>
        <v>42553.54414351852</v>
      </c>
      <c r="T1673" s="11">
        <f t="shared" si="162"/>
        <v>42583.54414351852</v>
      </c>
      <c r="U1673" s="6"/>
    </row>
    <row r="1674" spans="1:21" ht="9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0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1"/>
        <v>41034.656597222223</v>
      </c>
      <c r="T1674" s="11">
        <f t="shared" si="162"/>
        <v>41064.656597222223</v>
      </c>
      <c r="U1674" s="6"/>
    </row>
    <row r="1675" spans="1:21" ht="10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0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1"/>
        <v>42039.878379629634</v>
      </c>
      <c r="T1675" s="11">
        <f t="shared" si="162"/>
        <v>42069.878379629634</v>
      </c>
      <c r="U1675" s="6"/>
    </row>
    <row r="1676" spans="1:21" ht="10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0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1"/>
        <v>42569.605393518519</v>
      </c>
      <c r="T1676" s="11">
        <f t="shared" si="162"/>
        <v>42600.290972222225</v>
      </c>
      <c r="U1676" s="6"/>
    </row>
    <row r="1677" spans="1:21" ht="75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0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1"/>
        <v>40802.733101851853</v>
      </c>
      <c r="T1677" s="11">
        <f t="shared" si="162"/>
        <v>40832.918749999997</v>
      </c>
      <c r="U1677" s="6"/>
    </row>
    <row r="1678" spans="1:21" ht="7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0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1"/>
        <v>40973.72623842593</v>
      </c>
      <c r="T1678" s="11">
        <f t="shared" si="162"/>
        <v>41020.165972222225</v>
      </c>
      <c r="U1678" s="6"/>
    </row>
    <row r="1679" spans="1:21" ht="90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0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1"/>
        <v>42416.407129629632</v>
      </c>
      <c r="T1679" s="11">
        <f t="shared" si="162"/>
        <v>42476.249305555553</v>
      </c>
      <c r="U1679" s="6"/>
    </row>
    <row r="1680" spans="1:21" ht="9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0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1"/>
        <v>41662.854988425926</v>
      </c>
      <c r="T1680" s="11">
        <f t="shared" si="162"/>
        <v>41676.854988425926</v>
      </c>
      <c r="U1680" s="6"/>
    </row>
    <row r="1681" spans="1:21" ht="13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0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1"/>
        <v>40723.068807870368</v>
      </c>
      <c r="T1681" s="11">
        <f t="shared" si="162"/>
        <v>40746.068807870368</v>
      </c>
      <c r="U1681" s="6"/>
    </row>
    <row r="1682" spans="1:21" ht="6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0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1"/>
        <v>41802.757719907408</v>
      </c>
      <c r="T1682" s="11">
        <f t="shared" si="162"/>
        <v>41832.757719907408</v>
      </c>
      <c r="U1682" s="6"/>
    </row>
    <row r="1683" spans="1:21" ht="10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0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1"/>
        <v>42774.121342592596</v>
      </c>
      <c r="T1683" s="11">
        <f t="shared" si="162"/>
        <v>42823.083333333328</v>
      </c>
      <c r="U1683" s="6"/>
    </row>
    <row r="1684" spans="1:21" ht="9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0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1"/>
        <v>42779.21365740741</v>
      </c>
      <c r="T1684" s="11">
        <f t="shared" si="162"/>
        <v>42839.171990740739</v>
      </c>
      <c r="U1684" s="6"/>
    </row>
    <row r="1685" spans="1:21" ht="7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0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1"/>
        <v>42808.781689814816</v>
      </c>
      <c r="T1685" s="11">
        <f t="shared" si="162"/>
        <v>42832.781689814816</v>
      </c>
      <c r="U1685" s="6"/>
    </row>
    <row r="1686" spans="1:21" ht="6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0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1"/>
        <v>42783.815289351856</v>
      </c>
      <c r="T1686" s="11">
        <f t="shared" si="162"/>
        <v>42811.773622685185</v>
      </c>
      <c r="U1686" s="6"/>
    </row>
    <row r="1687" spans="1:21" ht="10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0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1"/>
        <v>42788.2502662037</v>
      </c>
      <c r="T1687" s="11">
        <f t="shared" si="162"/>
        <v>42818.208599537036</v>
      </c>
      <c r="U1687" s="6"/>
    </row>
    <row r="1688" spans="1:21" ht="12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0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1"/>
        <v>42792.843969907408</v>
      </c>
      <c r="T1688" s="11">
        <f t="shared" si="162"/>
        <v>42852.802303240736</v>
      </c>
      <c r="U1688" s="6"/>
    </row>
    <row r="1689" spans="1:21" ht="10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0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1"/>
        <v>42802.046817129631</v>
      </c>
      <c r="T1689" s="11">
        <f t="shared" si="162"/>
        <v>42835.84375</v>
      </c>
      <c r="U1689" s="6"/>
    </row>
    <row r="1690" spans="1:21" ht="10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0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1"/>
        <v>42804.534652777773</v>
      </c>
      <c r="T1690" s="11">
        <f t="shared" si="162"/>
        <v>42834.492986111116</v>
      </c>
      <c r="U1690" s="6"/>
    </row>
    <row r="1691" spans="1:21" ht="45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0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1"/>
        <v>42780.942476851851</v>
      </c>
      <c r="T1691" s="11">
        <f t="shared" si="162"/>
        <v>42810.900810185187</v>
      </c>
      <c r="U1691" s="6"/>
    </row>
    <row r="1692" spans="1:21" ht="90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0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1"/>
        <v>42801.43104166667</v>
      </c>
      <c r="T1692" s="11">
        <f t="shared" si="162"/>
        <v>42831.389374999999</v>
      </c>
      <c r="U1692" s="6"/>
    </row>
    <row r="1693" spans="1:21" ht="10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0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1"/>
        <v>42795.701481481476</v>
      </c>
      <c r="T1693" s="11">
        <f t="shared" si="162"/>
        <v>42828.041666666672</v>
      </c>
      <c r="U1693" s="6"/>
    </row>
    <row r="1694" spans="1:21" ht="9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0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1"/>
        <v>42788.151238425926</v>
      </c>
      <c r="T1694" s="11">
        <f t="shared" si="162"/>
        <v>42820.999305555553</v>
      </c>
      <c r="U1694" s="6"/>
    </row>
    <row r="1695" spans="1:21" ht="10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0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1"/>
        <v>42803.920277777783</v>
      </c>
      <c r="T1695" s="11">
        <f t="shared" si="162"/>
        <v>42834.833333333328</v>
      </c>
      <c r="U1695" s="6"/>
    </row>
    <row r="1696" spans="1:21" ht="10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0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1"/>
        <v>42791.669837962967</v>
      </c>
      <c r="T1696" s="11">
        <f t="shared" si="162"/>
        <v>42821.191666666666</v>
      </c>
      <c r="U1696" s="6"/>
    </row>
    <row r="1697" spans="1:21" ht="10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0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1"/>
        <v>42801.031412037039</v>
      </c>
      <c r="T1697" s="11">
        <f t="shared" si="162"/>
        <v>42835.041666666672</v>
      </c>
      <c r="U1697" s="6"/>
    </row>
    <row r="1698" spans="1:21" ht="10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0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1"/>
        <v>42796.069571759261</v>
      </c>
      <c r="T1698" s="11">
        <f t="shared" si="162"/>
        <v>42826.027905092589</v>
      </c>
      <c r="U1698" s="6"/>
    </row>
    <row r="1699" spans="1:21" ht="90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0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1"/>
        <v>42805.032962962956</v>
      </c>
      <c r="T1699" s="11">
        <f t="shared" si="162"/>
        <v>42834.991296296299</v>
      </c>
      <c r="U1699" s="6"/>
    </row>
    <row r="1700" spans="1:21" ht="120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0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1"/>
        <v>42796.207870370374</v>
      </c>
      <c r="T1700" s="11">
        <f t="shared" si="162"/>
        <v>42820.147916666669</v>
      </c>
      <c r="U1700" s="6"/>
    </row>
    <row r="1701" spans="1:21" ht="10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0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1"/>
        <v>42806.863946759258</v>
      </c>
      <c r="T1701" s="11">
        <f t="shared" si="162"/>
        <v>42836.863946759258</v>
      </c>
      <c r="U1701" s="6"/>
    </row>
    <row r="1702" spans="1:21" ht="10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0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1"/>
        <v>42796.071643518517</v>
      </c>
      <c r="T1702" s="11">
        <f t="shared" si="162"/>
        <v>42826.166666666672</v>
      </c>
      <c r="U1702" s="6"/>
    </row>
    <row r="1703" spans="1:21" ht="10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0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1"/>
        <v>41989.664409722223</v>
      </c>
      <c r="T1703" s="11">
        <f t="shared" si="162"/>
        <v>42019.664409722223</v>
      </c>
      <c r="U1703" s="6"/>
    </row>
    <row r="1704" spans="1:21" ht="4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0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1"/>
        <v>42063.869791666672</v>
      </c>
      <c r="T1704" s="11">
        <f t="shared" si="162"/>
        <v>42093.828125</v>
      </c>
      <c r="U1704" s="6"/>
    </row>
    <row r="1705" spans="1:21" ht="10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0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1"/>
        <v>42187.281678240746</v>
      </c>
      <c r="T1705" s="11">
        <f t="shared" si="162"/>
        <v>42247.281678240746</v>
      </c>
      <c r="U1705" s="6"/>
    </row>
    <row r="1706" spans="1:21" ht="7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0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1"/>
        <v>42021.139733796299</v>
      </c>
      <c r="T1706" s="11">
        <f t="shared" si="162"/>
        <v>42051.139733796299</v>
      </c>
      <c r="U1706" s="6"/>
    </row>
    <row r="1707" spans="1:21" ht="90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0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1"/>
        <v>42245.016736111109</v>
      </c>
      <c r="T1707" s="11">
        <f t="shared" si="162"/>
        <v>42256.666666666672</v>
      </c>
      <c r="U1707" s="6"/>
    </row>
    <row r="1708" spans="1:21" ht="10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0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1"/>
        <v>42179.306388888886</v>
      </c>
      <c r="T1708" s="11">
        <f t="shared" si="162"/>
        <v>42239.306388888886</v>
      </c>
      <c r="U1708" s="6"/>
    </row>
    <row r="1709" spans="1:21" ht="10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0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1"/>
        <v>42427.721006944441</v>
      </c>
      <c r="T1709" s="11">
        <f t="shared" si="162"/>
        <v>42457.679340277777</v>
      </c>
      <c r="U1709" s="6"/>
    </row>
    <row r="1710" spans="1:21" ht="10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0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1"/>
        <v>42451.866967592592</v>
      </c>
      <c r="T1710" s="11">
        <f t="shared" si="162"/>
        <v>42491.866967592592</v>
      </c>
      <c r="U1710" s="6"/>
    </row>
    <row r="1711" spans="1:21" ht="9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0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1"/>
        <v>41841.56381944444</v>
      </c>
      <c r="T1711" s="11">
        <f t="shared" si="162"/>
        <v>41882.818749999999</v>
      </c>
      <c r="U1711" s="6"/>
    </row>
    <row r="1712" spans="1:21" ht="6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0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1"/>
        <v>42341.59129629629</v>
      </c>
      <c r="T1712" s="11">
        <f t="shared" si="162"/>
        <v>42387.541666666672</v>
      </c>
      <c r="U1712" s="6"/>
    </row>
    <row r="1713" spans="1:21" ht="10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0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1"/>
        <v>41852.646226851852</v>
      </c>
      <c r="T1713" s="11">
        <f t="shared" si="162"/>
        <v>41883.646226851852</v>
      </c>
      <c r="U1713" s="6"/>
    </row>
    <row r="1714" spans="1:21" ht="10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0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1"/>
        <v>42125.913807870369</v>
      </c>
      <c r="T1714" s="11">
        <f t="shared" si="162"/>
        <v>42185.913807870369</v>
      </c>
      <c r="U1714" s="6"/>
    </row>
    <row r="1715" spans="1:21" ht="10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0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1"/>
        <v>41887.801064814819</v>
      </c>
      <c r="T1715" s="11">
        <f t="shared" si="162"/>
        <v>41917.801064814819</v>
      </c>
      <c r="U1715" s="6"/>
    </row>
    <row r="1716" spans="1:21" ht="10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0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1"/>
        <v>42095.918530092589</v>
      </c>
      <c r="T1716" s="11">
        <f t="shared" si="162"/>
        <v>42125.918530092589</v>
      </c>
      <c r="U1716" s="6"/>
    </row>
    <row r="1717" spans="1:21" ht="9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0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1"/>
        <v>42064.217418981483</v>
      </c>
      <c r="T1717" s="11">
        <f t="shared" si="162"/>
        <v>42094.140277777777</v>
      </c>
      <c r="U1717" s="6"/>
    </row>
    <row r="1718" spans="1:21" ht="10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0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1"/>
        <v>42673.577534722222</v>
      </c>
      <c r="T1718" s="11">
        <f t="shared" si="162"/>
        <v>42713.619201388887</v>
      </c>
      <c r="U1718" s="6"/>
    </row>
    <row r="1719" spans="1:21" ht="9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0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1"/>
        <v>42460.98192129629</v>
      </c>
      <c r="T1719" s="11">
        <f t="shared" si="162"/>
        <v>42481.166666666672</v>
      </c>
      <c r="U1719" s="6"/>
    </row>
    <row r="1720" spans="1:21" ht="3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0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1"/>
        <v>42460.610520833332</v>
      </c>
      <c r="T1720" s="11">
        <f t="shared" si="162"/>
        <v>42504.207638888889</v>
      </c>
      <c r="U1720" s="6"/>
    </row>
    <row r="1721" spans="1:21" ht="10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0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1"/>
        <v>41869.534618055557</v>
      </c>
      <c r="T1721" s="11">
        <f t="shared" si="162"/>
        <v>41899.534618055557</v>
      </c>
      <c r="U1721" s="6"/>
    </row>
    <row r="1722" spans="1:21" ht="9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0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1"/>
        <v>41922.783229166671</v>
      </c>
      <c r="T1722" s="11">
        <f t="shared" si="162"/>
        <v>41952.824895833335</v>
      </c>
      <c r="U1722" s="6"/>
    </row>
    <row r="1723" spans="1:21" ht="10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0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1"/>
        <v>42319.461377314816</v>
      </c>
      <c r="T1723" s="11">
        <f t="shared" si="162"/>
        <v>42349.461377314816</v>
      </c>
      <c r="U1723" s="6"/>
    </row>
    <row r="1724" spans="1:21" ht="90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0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1"/>
        <v>42425.960983796293</v>
      </c>
      <c r="T1724" s="11">
        <f t="shared" si="162"/>
        <v>42463.006944444445</v>
      </c>
      <c r="U1724" s="6"/>
    </row>
    <row r="1725" spans="1:21" ht="10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0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1"/>
        <v>42129.82540509259</v>
      </c>
      <c r="T1725" s="11">
        <f t="shared" si="162"/>
        <v>42186.25</v>
      </c>
      <c r="U1725" s="6"/>
    </row>
    <row r="1726" spans="1:21" ht="10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0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1"/>
        <v>41912.932430555556</v>
      </c>
      <c r="T1726" s="11">
        <f t="shared" si="162"/>
        <v>41942.932430555556</v>
      </c>
      <c r="U1726" s="6"/>
    </row>
    <row r="1727" spans="1:21" ht="10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0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1"/>
        <v>41845.968159722222</v>
      </c>
      <c r="T1727" s="11">
        <f t="shared" si="162"/>
        <v>41875.968159722222</v>
      </c>
      <c r="U1727" s="6"/>
    </row>
    <row r="1728" spans="1:21" ht="6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0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1"/>
        <v>41788.919722222221</v>
      </c>
      <c r="T1728" s="11">
        <f t="shared" si="162"/>
        <v>41817.919722222221</v>
      </c>
      <c r="U1728" s="6"/>
    </row>
    <row r="1729" spans="1:21" ht="10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0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1"/>
        <v>42044.927974537044</v>
      </c>
      <c r="T1729" s="11">
        <f t="shared" si="162"/>
        <v>42099.458333333328</v>
      </c>
      <c r="U1729" s="6"/>
    </row>
    <row r="1730" spans="1:21" ht="90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0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1"/>
        <v>42268.625856481478</v>
      </c>
      <c r="T1730" s="11">
        <f t="shared" si="162"/>
        <v>42298.625856481478</v>
      </c>
      <c r="U1730" s="6"/>
    </row>
    <row r="1731" spans="1:21" ht="9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0"/>
        <v>0</v>
      </c>
      <c r="P1731" s="5">
        <f t="shared" ref="P1731:P1794" si="163">IF(L1731=0, 0, E1731/L1731)</f>
        <v>0</v>
      </c>
      <c r="Q1731" t="str">
        <f t="shared" ref="Q1731:Q1794" si="164">LEFT(N1731, FIND("/", N1731)-1)</f>
        <v>music</v>
      </c>
      <c r="R1731" t="str">
        <f t="shared" ref="R1731:R1794" si="165">MID(N1731, LEN(Q1731)+2, LEN(N1731))</f>
        <v>faith</v>
      </c>
      <c r="S1731" s="11">
        <f t="shared" si="161"/>
        <v>42471.052152777775</v>
      </c>
      <c r="T1731" s="11">
        <f t="shared" si="162"/>
        <v>42531.052152777775</v>
      </c>
      <c r="U1731" s="6"/>
    </row>
    <row r="1732" spans="1:21" ht="10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66">(E1732/D1732)*100</f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1"/>
        <v>42272.087766203709</v>
      </c>
      <c r="T1732" s="11">
        <f t="shared" si="162"/>
        <v>42302.087766203709</v>
      </c>
      <c r="U1732" s="6"/>
    </row>
    <row r="1733" spans="1:21" ht="6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6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ref="S1733:S1796" si="167">(((J1733/60)/60)/24)+DATE(1970,1,1)</f>
        <v>42152.906851851847</v>
      </c>
      <c r="T1733" s="11">
        <f t="shared" ref="T1733:T1796" si="168">(((I1733/60)/60)/24)+DATE(1970,1,1)</f>
        <v>42166.625</v>
      </c>
      <c r="U1733" s="6"/>
    </row>
    <row r="1734" spans="1:21" ht="10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6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7"/>
        <v>42325.683807870373</v>
      </c>
      <c r="T1734" s="11">
        <f t="shared" si="168"/>
        <v>42385.208333333328</v>
      </c>
      <c r="U1734" s="6"/>
    </row>
    <row r="1735" spans="1:21" ht="10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6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7"/>
        <v>42614.675625000003</v>
      </c>
      <c r="T1735" s="11">
        <f t="shared" si="168"/>
        <v>42626.895833333328</v>
      </c>
      <c r="U1735" s="6"/>
    </row>
    <row r="1736" spans="1:21" ht="10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6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7"/>
        <v>42102.036527777775</v>
      </c>
      <c r="T1736" s="11">
        <f t="shared" si="168"/>
        <v>42132.036527777775</v>
      </c>
      <c r="U1736" s="6"/>
    </row>
    <row r="1737" spans="1:21" ht="90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6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7"/>
        <v>42559.814178240747</v>
      </c>
      <c r="T1737" s="11">
        <f t="shared" si="168"/>
        <v>42589.814178240747</v>
      </c>
      <c r="U1737" s="6"/>
    </row>
    <row r="1738" spans="1:21" ht="7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6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7"/>
        <v>42286.861493055556</v>
      </c>
      <c r="T1738" s="11">
        <f t="shared" si="168"/>
        <v>42316.90315972222</v>
      </c>
      <c r="U1738" s="6"/>
    </row>
    <row r="1739" spans="1:21" ht="12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6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7"/>
        <v>42175.948981481488</v>
      </c>
      <c r="T1739" s="11">
        <f t="shared" si="168"/>
        <v>42205.948981481488</v>
      </c>
      <c r="U1739" s="6"/>
    </row>
    <row r="1740" spans="1:21" ht="7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6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7"/>
        <v>41884.874328703707</v>
      </c>
      <c r="T1740" s="11">
        <f t="shared" si="168"/>
        <v>41914.874328703707</v>
      </c>
      <c r="U1740" s="6"/>
    </row>
    <row r="1741" spans="1:21" ht="9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6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7"/>
        <v>42435.874212962968</v>
      </c>
      <c r="T1741" s="11">
        <f t="shared" si="168"/>
        <v>42494.832546296297</v>
      </c>
      <c r="U1741" s="6"/>
    </row>
    <row r="1742" spans="1:21" ht="90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6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7"/>
        <v>42171.817384259266</v>
      </c>
      <c r="T1742" s="11">
        <f t="shared" si="168"/>
        <v>42201.817384259266</v>
      </c>
      <c r="U1742" s="6"/>
    </row>
    <row r="1743" spans="1:21" ht="7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6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7"/>
        <v>42120.628136574072</v>
      </c>
      <c r="T1743" s="11">
        <f t="shared" si="168"/>
        <v>42165.628136574072</v>
      </c>
      <c r="U1743" s="6"/>
    </row>
    <row r="1744" spans="1:21" ht="10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6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7"/>
        <v>42710.876967592587</v>
      </c>
      <c r="T1744" s="11">
        <f t="shared" si="168"/>
        <v>42742.875</v>
      </c>
      <c r="U1744" s="6"/>
    </row>
    <row r="1745" spans="1:21" ht="90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6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7"/>
        <v>42586.925636574073</v>
      </c>
      <c r="T1745" s="11">
        <f t="shared" si="168"/>
        <v>42609.165972222225</v>
      </c>
      <c r="U1745" s="6"/>
    </row>
    <row r="1746" spans="1:21" ht="10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6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7"/>
        <v>42026.605057870373</v>
      </c>
      <c r="T1746" s="11">
        <f t="shared" si="168"/>
        <v>42071.563391203701</v>
      </c>
      <c r="U1746" s="6"/>
    </row>
    <row r="1747" spans="1:21" ht="10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6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7"/>
        <v>42690.259699074071</v>
      </c>
      <c r="T1747" s="11">
        <f t="shared" si="168"/>
        <v>42726.083333333328</v>
      </c>
      <c r="U1747" s="6"/>
    </row>
    <row r="1748" spans="1:21" ht="12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6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7"/>
        <v>42668.176701388889</v>
      </c>
      <c r="T1748" s="11">
        <f t="shared" si="168"/>
        <v>42698.083333333328</v>
      </c>
      <c r="U1748" s="6"/>
    </row>
    <row r="1749" spans="1:21" ht="10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6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7"/>
        <v>42292.435532407413</v>
      </c>
      <c r="T1749" s="11">
        <f t="shared" si="168"/>
        <v>42321.625</v>
      </c>
      <c r="U1749" s="6"/>
    </row>
    <row r="1750" spans="1:21" ht="7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6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7"/>
        <v>42219.950729166667</v>
      </c>
      <c r="T1750" s="11">
        <f t="shared" si="168"/>
        <v>42249.950729166667</v>
      </c>
      <c r="U1750" s="6"/>
    </row>
    <row r="1751" spans="1:21" ht="7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6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7"/>
        <v>42758.975937499999</v>
      </c>
      <c r="T1751" s="11">
        <f t="shared" si="168"/>
        <v>42795.791666666672</v>
      </c>
      <c r="U1751" s="6"/>
    </row>
    <row r="1752" spans="1:21" ht="10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6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42454.836851851855</v>
      </c>
      <c r="T1752" s="11">
        <f t="shared" si="168"/>
        <v>42479.836851851855</v>
      </c>
      <c r="U1752" s="6"/>
    </row>
    <row r="1753" spans="1:21" ht="6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6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42052.7815162037</v>
      </c>
      <c r="T1753" s="11">
        <f t="shared" si="168"/>
        <v>42082.739849537036</v>
      </c>
      <c r="U1753" s="6"/>
    </row>
    <row r="1754" spans="1:21" ht="7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6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42627.253263888888</v>
      </c>
      <c r="T1754" s="11">
        <f t="shared" si="168"/>
        <v>42657.253263888888</v>
      </c>
      <c r="U1754" s="6"/>
    </row>
    <row r="1755" spans="1:21" ht="10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6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42420.74962962963</v>
      </c>
      <c r="T1755" s="11">
        <f t="shared" si="168"/>
        <v>42450.707962962959</v>
      </c>
      <c r="U1755" s="6"/>
    </row>
    <row r="1756" spans="1:21" ht="10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6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7"/>
        <v>42067.876770833333</v>
      </c>
      <c r="T1756" s="11">
        <f t="shared" si="168"/>
        <v>42097.835104166668</v>
      </c>
      <c r="U1756" s="6"/>
    </row>
    <row r="1757" spans="1:21" ht="10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6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7"/>
        <v>42252.788900462961</v>
      </c>
      <c r="T1757" s="11">
        <f t="shared" si="168"/>
        <v>42282.788900462961</v>
      </c>
      <c r="U1757" s="6"/>
    </row>
    <row r="1758" spans="1:21" ht="10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6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7"/>
        <v>42571.167465277773</v>
      </c>
      <c r="T1758" s="11">
        <f t="shared" si="168"/>
        <v>42611.167465277773</v>
      </c>
      <c r="U1758" s="6"/>
    </row>
    <row r="1759" spans="1:21" ht="7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6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7"/>
        <v>42733.827349537038</v>
      </c>
      <c r="T1759" s="11">
        <f t="shared" si="168"/>
        <v>42763.811805555553</v>
      </c>
      <c r="U1759" s="6"/>
    </row>
    <row r="1760" spans="1:21" ht="10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6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7"/>
        <v>42505.955925925926</v>
      </c>
      <c r="T1760" s="11">
        <f t="shared" si="168"/>
        <v>42565.955925925926</v>
      </c>
      <c r="U1760" s="6"/>
    </row>
    <row r="1761" spans="1:21" ht="45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6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7"/>
        <v>42068.829039351855</v>
      </c>
      <c r="T1761" s="11">
        <f t="shared" si="168"/>
        <v>42088.787372685183</v>
      </c>
      <c r="U1761" s="6"/>
    </row>
    <row r="1762" spans="1:21" ht="12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6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7"/>
        <v>42405.67260416667</v>
      </c>
      <c r="T1762" s="11">
        <f t="shared" si="168"/>
        <v>42425.67260416667</v>
      </c>
      <c r="U1762" s="6"/>
    </row>
    <row r="1763" spans="1:21" ht="75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6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7"/>
        <v>42209.567824074074</v>
      </c>
      <c r="T1763" s="11">
        <f t="shared" si="168"/>
        <v>42259.567824074074</v>
      </c>
      <c r="U1763" s="6"/>
    </row>
    <row r="1764" spans="1:21" ht="45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6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7"/>
        <v>42410.982002314813</v>
      </c>
      <c r="T1764" s="11">
        <f t="shared" si="168"/>
        <v>42440.982002314813</v>
      </c>
      <c r="U1764" s="6"/>
    </row>
    <row r="1765" spans="1:21" ht="10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6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7"/>
        <v>42636.868518518517</v>
      </c>
      <c r="T1765" s="11">
        <f t="shared" si="168"/>
        <v>42666.868518518517</v>
      </c>
      <c r="U1765" s="6"/>
    </row>
    <row r="1766" spans="1:21" ht="10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6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7"/>
        <v>41825.485868055555</v>
      </c>
      <c r="T1766" s="11">
        <f t="shared" si="168"/>
        <v>41854.485868055555</v>
      </c>
      <c r="U1766" s="6"/>
    </row>
    <row r="1767" spans="1:21" ht="10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6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7"/>
        <v>41834.980462962965</v>
      </c>
      <c r="T1767" s="11">
        <f t="shared" si="168"/>
        <v>41864.980462962965</v>
      </c>
      <c r="U1767" s="6"/>
    </row>
    <row r="1768" spans="1:21" ht="75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6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7"/>
        <v>41855.859814814816</v>
      </c>
      <c r="T1768" s="11">
        <f t="shared" si="168"/>
        <v>41876.859814814816</v>
      </c>
      <c r="U1768" s="6"/>
    </row>
    <row r="1769" spans="1:21" ht="7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6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7"/>
        <v>41824.658379629633</v>
      </c>
      <c r="T1769" s="11">
        <f t="shared" si="168"/>
        <v>41854.658379629633</v>
      </c>
      <c r="U1769" s="6"/>
    </row>
    <row r="1770" spans="1:21" ht="90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6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7"/>
        <v>41849.560694444444</v>
      </c>
      <c r="T1770" s="11">
        <f t="shared" si="168"/>
        <v>41909.560694444444</v>
      </c>
      <c r="U1770" s="6"/>
    </row>
    <row r="1771" spans="1:21" ht="120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6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7"/>
        <v>41987.818969907406</v>
      </c>
      <c r="T1771" s="11">
        <f t="shared" si="168"/>
        <v>42017.818969907406</v>
      </c>
      <c r="U1771" s="6"/>
    </row>
    <row r="1772" spans="1:21" ht="12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6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7"/>
        <v>41891.780023148152</v>
      </c>
      <c r="T1772" s="11">
        <f t="shared" si="168"/>
        <v>41926.780023148152</v>
      </c>
      <c r="U1772" s="6"/>
    </row>
    <row r="1773" spans="1:21" ht="10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6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7"/>
        <v>41905.979629629634</v>
      </c>
      <c r="T1773" s="11">
        <f t="shared" si="168"/>
        <v>41935.979629629634</v>
      </c>
      <c r="U1773" s="6"/>
    </row>
    <row r="1774" spans="1:21" ht="9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6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7"/>
        <v>41766.718009259261</v>
      </c>
      <c r="T1774" s="11">
        <f t="shared" si="168"/>
        <v>41826.718009259261</v>
      </c>
      <c r="U1774" s="6"/>
    </row>
    <row r="1775" spans="1:21" ht="10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6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7"/>
        <v>41978.760393518518</v>
      </c>
      <c r="T1775" s="11">
        <f t="shared" si="168"/>
        <v>42023.760393518518</v>
      </c>
      <c r="U1775" s="6"/>
    </row>
    <row r="1776" spans="1:21" ht="10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6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7"/>
        <v>41930.218657407408</v>
      </c>
      <c r="T1776" s="11">
        <f t="shared" si="168"/>
        <v>41972.624305555553</v>
      </c>
      <c r="U1776" s="6"/>
    </row>
    <row r="1777" spans="1:21" ht="90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6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7"/>
        <v>41891.976388888892</v>
      </c>
      <c r="T1777" s="11">
        <f t="shared" si="168"/>
        <v>41936.976388888892</v>
      </c>
      <c r="U1777" s="6"/>
    </row>
    <row r="1778" spans="1:21" ht="10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6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7"/>
        <v>41905.95684027778</v>
      </c>
      <c r="T1778" s="11">
        <f t="shared" si="168"/>
        <v>41941.95684027778</v>
      </c>
      <c r="U1778" s="6"/>
    </row>
    <row r="1779" spans="1:21" ht="12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6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7"/>
        <v>42025.357094907406</v>
      </c>
      <c r="T1779" s="11">
        <f t="shared" si="168"/>
        <v>42055.357094907406</v>
      </c>
      <c r="U1779" s="6"/>
    </row>
    <row r="1780" spans="1:21" ht="9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6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7"/>
        <v>42045.86336805555</v>
      </c>
      <c r="T1780" s="11">
        <f t="shared" si="168"/>
        <v>42090.821701388893</v>
      </c>
      <c r="U1780" s="6"/>
    </row>
    <row r="1781" spans="1:21" ht="12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6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7"/>
        <v>42585.691898148143</v>
      </c>
      <c r="T1781" s="11">
        <f t="shared" si="168"/>
        <v>42615.691898148143</v>
      </c>
      <c r="U1781" s="6"/>
    </row>
    <row r="1782" spans="1:21" ht="9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6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7"/>
        <v>42493.600810185191</v>
      </c>
      <c r="T1782" s="11">
        <f t="shared" si="168"/>
        <v>42553.600810185191</v>
      </c>
      <c r="U1782" s="6"/>
    </row>
    <row r="1783" spans="1:21" ht="10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6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7"/>
        <v>42597.617418981477</v>
      </c>
      <c r="T1783" s="11">
        <f t="shared" si="168"/>
        <v>42628.617418981477</v>
      </c>
      <c r="U1783" s="6"/>
    </row>
    <row r="1784" spans="1:21" ht="10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6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7"/>
        <v>42388.575104166666</v>
      </c>
      <c r="T1784" s="11">
        <f t="shared" si="168"/>
        <v>42421.575104166666</v>
      </c>
      <c r="U1784" s="6"/>
    </row>
    <row r="1785" spans="1:21" ht="9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6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7"/>
        <v>42115.949976851851</v>
      </c>
      <c r="T1785" s="11">
        <f t="shared" si="168"/>
        <v>42145.949976851851</v>
      </c>
      <c r="U1785" s="6"/>
    </row>
    <row r="1786" spans="1:21" ht="10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6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7"/>
        <v>42003.655555555553</v>
      </c>
      <c r="T1786" s="11">
        <f t="shared" si="168"/>
        <v>42035.142361111109</v>
      </c>
      <c r="U1786" s="6"/>
    </row>
    <row r="1787" spans="1:21" ht="90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6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7"/>
        <v>41897.134895833333</v>
      </c>
      <c r="T1787" s="11">
        <f t="shared" si="168"/>
        <v>41928</v>
      </c>
      <c r="U1787" s="6"/>
    </row>
    <row r="1788" spans="1:21" ht="10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6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7"/>
        <v>41958.550659722227</v>
      </c>
      <c r="T1788" s="11">
        <f t="shared" si="168"/>
        <v>41988.550659722227</v>
      </c>
      <c r="U1788" s="6"/>
    </row>
    <row r="1789" spans="1:21" ht="9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6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7"/>
        <v>42068.65552083333</v>
      </c>
      <c r="T1789" s="11">
        <f t="shared" si="168"/>
        <v>42098.613854166666</v>
      </c>
      <c r="U1789" s="6"/>
    </row>
    <row r="1790" spans="1:21" ht="9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6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7"/>
        <v>41913.94840277778</v>
      </c>
      <c r="T1790" s="11">
        <f t="shared" si="168"/>
        <v>41943.94840277778</v>
      </c>
      <c r="U1790" s="6"/>
    </row>
    <row r="1791" spans="1:21" ht="10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6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7"/>
        <v>41956.250034722223</v>
      </c>
      <c r="T1791" s="11">
        <f t="shared" si="168"/>
        <v>42016.250034722223</v>
      </c>
      <c r="U1791" s="6"/>
    </row>
    <row r="1792" spans="1:21" ht="9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6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7"/>
        <v>42010.674513888895</v>
      </c>
      <c r="T1792" s="11">
        <f t="shared" si="168"/>
        <v>42040.674513888895</v>
      </c>
      <c r="U1792" s="6"/>
    </row>
    <row r="1793" spans="1:21" ht="7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6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7"/>
        <v>41973.740335648152</v>
      </c>
      <c r="T1793" s="11">
        <f t="shared" si="168"/>
        <v>42033.740335648152</v>
      </c>
      <c r="U1793" s="6"/>
    </row>
    <row r="1794" spans="1:21" ht="7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6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7"/>
        <v>42189.031041666662</v>
      </c>
      <c r="T1794" s="11">
        <f t="shared" si="168"/>
        <v>42226.290972222225</v>
      </c>
      <c r="U1794" s="6"/>
    </row>
    <row r="1795" spans="1:21" ht="90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6"/>
        <v>1.3333333333333335</v>
      </c>
      <c r="P1795" s="5">
        <f t="shared" ref="P1795:P1858" si="169">IF(L1795=0, 0, E1795/L1795)</f>
        <v>20</v>
      </c>
      <c r="Q1795" t="str">
        <f t="shared" ref="Q1795:Q1858" si="170">LEFT(N1795, FIND("/", N1795)-1)</f>
        <v>photography</v>
      </c>
      <c r="R1795" t="str">
        <f t="shared" ref="R1795:R1858" si="171">MID(N1795, LEN(Q1795)+2, LEN(N1795))</f>
        <v>photobooks</v>
      </c>
      <c r="S1795" s="11">
        <f t="shared" si="167"/>
        <v>41940.89166666667</v>
      </c>
      <c r="T1795" s="11">
        <f t="shared" si="168"/>
        <v>41970.933333333334</v>
      </c>
      <c r="U1795" s="6"/>
    </row>
    <row r="1796" spans="1:21" ht="10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72">(E1796/D1796)*100</f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67"/>
        <v>42011.551180555558</v>
      </c>
      <c r="T1796" s="11">
        <f t="shared" si="168"/>
        <v>42046.551180555558</v>
      </c>
      <c r="U1796" s="6"/>
    </row>
    <row r="1797" spans="1:21" ht="9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2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ref="S1797:S1860" si="173">(((J1797/60)/60)/24)+DATE(1970,1,1)</f>
        <v>42628.288668981477</v>
      </c>
      <c r="T1797" s="11">
        <f t="shared" ref="T1797:T1860" si="174">(((I1797/60)/60)/24)+DATE(1970,1,1)</f>
        <v>42657.666666666672</v>
      </c>
      <c r="U1797" s="6"/>
    </row>
    <row r="1798" spans="1:21" ht="10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2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3"/>
        <v>42515.439421296294</v>
      </c>
      <c r="T1798" s="11">
        <f t="shared" si="174"/>
        <v>42575.439421296294</v>
      </c>
      <c r="U1798" s="6"/>
    </row>
    <row r="1799" spans="1:21" ht="90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2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3"/>
        <v>42689.56931712963</v>
      </c>
      <c r="T1799" s="11">
        <f t="shared" si="174"/>
        <v>42719.56931712963</v>
      </c>
      <c r="U1799" s="6"/>
    </row>
    <row r="1800" spans="1:21" ht="10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2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3"/>
        <v>42344.32677083333</v>
      </c>
      <c r="T1800" s="11">
        <f t="shared" si="174"/>
        <v>42404.32677083333</v>
      </c>
      <c r="U1800" s="6"/>
    </row>
    <row r="1801" spans="1:21" ht="6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2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3"/>
        <v>41934.842685185184</v>
      </c>
      <c r="T1801" s="11">
        <f t="shared" si="174"/>
        <v>41954.884351851855</v>
      </c>
      <c r="U1801" s="6"/>
    </row>
    <row r="1802" spans="1:21" ht="10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2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3"/>
        <v>42623.606134259258</v>
      </c>
      <c r="T1802" s="11">
        <f t="shared" si="174"/>
        <v>42653.606134259258</v>
      </c>
      <c r="U1802" s="6"/>
    </row>
    <row r="1803" spans="1:21" ht="10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2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3"/>
        <v>42321.660509259258</v>
      </c>
      <c r="T1803" s="11">
        <f t="shared" si="174"/>
        <v>42353.506944444445</v>
      </c>
      <c r="U1803" s="6"/>
    </row>
    <row r="1804" spans="1:21" ht="7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2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3"/>
        <v>42159.47256944445</v>
      </c>
      <c r="T1804" s="11">
        <f t="shared" si="174"/>
        <v>42182.915972222225</v>
      </c>
      <c r="U1804" s="6"/>
    </row>
    <row r="1805" spans="1:21" ht="10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2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3"/>
        <v>42018.071550925932</v>
      </c>
      <c r="T1805" s="11">
        <f t="shared" si="174"/>
        <v>42049.071550925932</v>
      </c>
      <c r="U1805" s="6"/>
    </row>
    <row r="1806" spans="1:21" ht="90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2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3"/>
        <v>42282.678287037037</v>
      </c>
      <c r="T1806" s="11">
        <f t="shared" si="174"/>
        <v>42322.719953703709</v>
      </c>
      <c r="U1806" s="6"/>
    </row>
    <row r="1807" spans="1:21" ht="9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2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3"/>
        <v>42247.803912037038</v>
      </c>
      <c r="T1807" s="11">
        <f t="shared" si="174"/>
        <v>42279.75</v>
      </c>
      <c r="U1807" s="6"/>
    </row>
    <row r="1808" spans="1:21" ht="10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2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3"/>
        <v>41877.638298611113</v>
      </c>
      <c r="T1808" s="11">
        <f t="shared" si="174"/>
        <v>41912.638298611113</v>
      </c>
      <c r="U1808" s="6"/>
    </row>
    <row r="1809" spans="1:21" ht="6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2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3"/>
        <v>41880.068437499998</v>
      </c>
      <c r="T1809" s="11">
        <f t="shared" si="174"/>
        <v>41910.068437499998</v>
      </c>
      <c r="U1809" s="6"/>
    </row>
    <row r="1810" spans="1:21" ht="10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2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3"/>
        <v>42742.680902777778</v>
      </c>
      <c r="T1810" s="11">
        <f t="shared" si="174"/>
        <v>42777.680902777778</v>
      </c>
      <c r="U1810" s="6"/>
    </row>
    <row r="1811" spans="1:21" ht="9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2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3"/>
        <v>42029.907858796301</v>
      </c>
      <c r="T1811" s="11">
        <f t="shared" si="174"/>
        <v>42064.907858796301</v>
      </c>
      <c r="U1811" s="6"/>
    </row>
    <row r="1812" spans="1:21" ht="7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2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3"/>
        <v>41860.91002314815</v>
      </c>
      <c r="T1812" s="11">
        <f t="shared" si="174"/>
        <v>41872.91002314815</v>
      </c>
      <c r="U1812" s="6"/>
    </row>
    <row r="1813" spans="1:21" ht="7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2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3"/>
        <v>41876.433680555558</v>
      </c>
      <c r="T1813" s="11">
        <f t="shared" si="174"/>
        <v>41936.166666666664</v>
      </c>
      <c r="U1813" s="6"/>
    </row>
    <row r="1814" spans="1:21" ht="10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2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3"/>
        <v>42524.318703703699</v>
      </c>
      <c r="T1814" s="11">
        <f t="shared" si="174"/>
        <v>42554.318703703699</v>
      </c>
      <c r="U1814" s="6"/>
    </row>
    <row r="1815" spans="1:21" ht="7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2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3"/>
        <v>41829.889027777775</v>
      </c>
      <c r="T1815" s="11">
        <f t="shared" si="174"/>
        <v>41859.889027777775</v>
      </c>
      <c r="U1815" s="6"/>
    </row>
    <row r="1816" spans="1:21" ht="90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2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3"/>
        <v>42033.314074074078</v>
      </c>
      <c r="T1816" s="11">
        <f t="shared" si="174"/>
        <v>42063.314074074078</v>
      </c>
      <c r="U1816" s="6"/>
    </row>
    <row r="1817" spans="1:21" ht="10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2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3"/>
        <v>42172.906678240746</v>
      </c>
      <c r="T1817" s="11">
        <f t="shared" si="174"/>
        <v>42186.906678240746</v>
      </c>
      <c r="U1817" s="6"/>
    </row>
    <row r="1818" spans="1:21" ht="90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2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3"/>
        <v>42548.876192129625</v>
      </c>
      <c r="T1818" s="11">
        <f t="shared" si="174"/>
        <v>42576.791666666672</v>
      </c>
      <c r="U1818" s="6"/>
    </row>
    <row r="1819" spans="1:21" ht="7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2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3"/>
        <v>42705.662118055552</v>
      </c>
      <c r="T1819" s="11">
        <f t="shared" si="174"/>
        <v>42765.290972222225</v>
      </c>
      <c r="U1819" s="6"/>
    </row>
    <row r="1820" spans="1:21" ht="7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2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3"/>
        <v>42067.234375</v>
      </c>
      <c r="T1820" s="11">
        <f t="shared" si="174"/>
        <v>42097.192708333328</v>
      </c>
      <c r="U1820" s="6"/>
    </row>
    <row r="1821" spans="1:21" ht="10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2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3"/>
        <v>41820.752268518518</v>
      </c>
      <c r="T1821" s="11">
        <f t="shared" si="174"/>
        <v>41850.752268518518</v>
      </c>
      <c r="U1821" s="6"/>
    </row>
    <row r="1822" spans="1:21" ht="10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2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3"/>
        <v>42065.084375000006</v>
      </c>
      <c r="T1822" s="11">
        <f t="shared" si="174"/>
        <v>42095.042708333334</v>
      </c>
      <c r="U1822" s="6"/>
    </row>
    <row r="1823" spans="1:21" ht="90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2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3"/>
        <v>40926.319062499999</v>
      </c>
      <c r="T1823" s="11">
        <f t="shared" si="174"/>
        <v>40971.319062499999</v>
      </c>
      <c r="U1823" s="6"/>
    </row>
    <row r="1824" spans="1:21" ht="6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2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3"/>
        <v>41634.797013888885</v>
      </c>
      <c r="T1824" s="11">
        <f t="shared" si="174"/>
        <v>41670.792361111111</v>
      </c>
      <c r="U1824" s="6"/>
    </row>
    <row r="1825" spans="1:21" ht="10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2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3"/>
        <v>41176.684907407405</v>
      </c>
      <c r="T1825" s="11">
        <f t="shared" si="174"/>
        <v>41206.684907407405</v>
      </c>
      <c r="U1825" s="6"/>
    </row>
    <row r="1826" spans="1:21" ht="3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2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3"/>
        <v>41626.916284722225</v>
      </c>
      <c r="T1826" s="11">
        <f t="shared" si="174"/>
        <v>41647.088888888888</v>
      </c>
      <c r="U1826" s="6"/>
    </row>
    <row r="1827" spans="1:21" ht="10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2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3"/>
        <v>41443.83452546296</v>
      </c>
      <c r="T1827" s="11">
        <f t="shared" si="174"/>
        <v>41466.83452546296</v>
      </c>
      <c r="U1827" s="6"/>
    </row>
    <row r="1828" spans="1:21" ht="4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2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3"/>
        <v>41657.923807870371</v>
      </c>
      <c r="T1828" s="11">
        <f t="shared" si="174"/>
        <v>41687.923807870371</v>
      </c>
      <c r="U1828" s="6"/>
    </row>
    <row r="1829" spans="1:21" ht="10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2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3"/>
        <v>40555.325937499998</v>
      </c>
      <c r="T1829" s="11">
        <f t="shared" si="174"/>
        <v>40605.325937499998</v>
      </c>
      <c r="U1829" s="6"/>
    </row>
    <row r="1830" spans="1:21" ht="12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2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3"/>
        <v>41736.899652777778</v>
      </c>
      <c r="T1830" s="11">
        <f t="shared" si="174"/>
        <v>41768.916666666664</v>
      </c>
      <c r="U1830" s="6"/>
    </row>
    <row r="1831" spans="1:21" ht="90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2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3"/>
        <v>40516.087627314817</v>
      </c>
      <c r="T1831" s="11">
        <f t="shared" si="174"/>
        <v>40564.916666666664</v>
      </c>
      <c r="U1831" s="6"/>
    </row>
    <row r="1832" spans="1:21" ht="9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2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3"/>
        <v>41664.684108796297</v>
      </c>
      <c r="T1832" s="11">
        <f t="shared" si="174"/>
        <v>41694.684108796297</v>
      </c>
      <c r="U1832" s="6"/>
    </row>
    <row r="1833" spans="1:21" ht="9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2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3"/>
        <v>41026.996099537035</v>
      </c>
      <c r="T1833" s="11">
        <f t="shared" si="174"/>
        <v>41041.996099537035</v>
      </c>
      <c r="U1833" s="6"/>
    </row>
    <row r="1834" spans="1:21" ht="10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2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3"/>
        <v>40576.539664351854</v>
      </c>
      <c r="T1834" s="11">
        <f t="shared" si="174"/>
        <v>40606.539664351854</v>
      </c>
      <c r="U1834" s="6"/>
    </row>
    <row r="1835" spans="1:21" ht="10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2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3"/>
        <v>41303.044016203705</v>
      </c>
      <c r="T1835" s="11">
        <f t="shared" si="174"/>
        <v>41335.332638888889</v>
      </c>
      <c r="U1835" s="6"/>
    </row>
    <row r="1836" spans="1:21" ht="45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2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3"/>
        <v>41988.964062500003</v>
      </c>
      <c r="T1836" s="11">
        <f t="shared" si="174"/>
        <v>42028.964062500003</v>
      </c>
      <c r="U1836" s="6"/>
    </row>
    <row r="1837" spans="1:21" ht="12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2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3"/>
        <v>42430.702210648145</v>
      </c>
      <c r="T1837" s="11">
        <f t="shared" si="174"/>
        <v>42460.660543981481</v>
      </c>
      <c r="U1837" s="6"/>
    </row>
    <row r="1838" spans="1:21" ht="45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2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3"/>
        <v>41305.809363425928</v>
      </c>
      <c r="T1838" s="11">
        <f t="shared" si="174"/>
        <v>41322.809363425928</v>
      </c>
      <c r="U1838" s="6"/>
    </row>
    <row r="1839" spans="1:21" ht="12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2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3"/>
        <v>40926.047858796301</v>
      </c>
      <c r="T1839" s="11">
        <f t="shared" si="174"/>
        <v>40986.006192129629</v>
      </c>
      <c r="U1839" s="6"/>
    </row>
    <row r="1840" spans="1:21" ht="10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2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3"/>
        <v>40788.786539351851</v>
      </c>
      <c r="T1840" s="11">
        <f t="shared" si="174"/>
        <v>40817.125</v>
      </c>
      <c r="U1840" s="6"/>
    </row>
    <row r="1841" spans="1:21" ht="10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2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3"/>
        <v>42614.722013888888</v>
      </c>
      <c r="T1841" s="11">
        <f t="shared" si="174"/>
        <v>42644.722013888888</v>
      </c>
      <c r="U1841" s="6"/>
    </row>
    <row r="1842" spans="1:21" ht="10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2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3"/>
        <v>41382.096180555556</v>
      </c>
      <c r="T1842" s="11">
        <f t="shared" si="174"/>
        <v>41401.207638888889</v>
      </c>
      <c r="U1842" s="6"/>
    </row>
    <row r="1843" spans="1:21" ht="75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2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3"/>
        <v>41745.84542824074</v>
      </c>
      <c r="T1843" s="11">
        <f t="shared" si="174"/>
        <v>41779.207638888889</v>
      </c>
      <c r="U1843" s="6"/>
    </row>
    <row r="1844" spans="1:21" ht="9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2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3"/>
        <v>42031.631724537037</v>
      </c>
      <c r="T1844" s="11">
        <f t="shared" si="174"/>
        <v>42065.249305555553</v>
      </c>
      <c r="U1844" s="6"/>
    </row>
    <row r="1845" spans="1:21" ht="12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2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3"/>
        <v>40564.994837962964</v>
      </c>
      <c r="T1845" s="11">
        <f t="shared" si="174"/>
        <v>40594.994837962964</v>
      </c>
      <c r="U1845" s="6"/>
    </row>
    <row r="1846" spans="1:21" ht="10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2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3"/>
        <v>40666.973541666666</v>
      </c>
      <c r="T1846" s="11">
        <f t="shared" si="174"/>
        <v>40705.125</v>
      </c>
      <c r="U1846" s="6"/>
    </row>
    <row r="1847" spans="1:21" ht="15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2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3"/>
        <v>42523.333310185189</v>
      </c>
      <c r="T1847" s="11">
        <f t="shared" si="174"/>
        <v>42538.204861111109</v>
      </c>
      <c r="U1847" s="6"/>
    </row>
    <row r="1848" spans="1:21" ht="10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2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3"/>
        <v>41228.650196759263</v>
      </c>
      <c r="T1848" s="11">
        <f t="shared" si="174"/>
        <v>41258.650196759263</v>
      </c>
      <c r="U1848" s="6"/>
    </row>
    <row r="1849" spans="1:21" ht="10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2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3"/>
        <v>42094.236481481479</v>
      </c>
      <c r="T1849" s="11">
        <f t="shared" si="174"/>
        <v>42115.236481481479</v>
      </c>
      <c r="U1849" s="6"/>
    </row>
    <row r="1850" spans="1:21" ht="10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2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3"/>
        <v>40691.788055555553</v>
      </c>
      <c r="T1850" s="11">
        <f t="shared" si="174"/>
        <v>40755.290972222225</v>
      </c>
      <c r="U1850" s="6"/>
    </row>
    <row r="1851" spans="1:21" ht="7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2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3"/>
        <v>41169.845590277779</v>
      </c>
      <c r="T1851" s="11">
        <f t="shared" si="174"/>
        <v>41199.845590277779</v>
      </c>
      <c r="U1851" s="6"/>
    </row>
    <row r="1852" spans="1:21" ht="10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2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3"/>
        <v>41800.959490740745</v>
      </c>
      <c r="T1852" s="11">
        <f t="shared" si="174"/>
        <v>41830.959490740745</v>
      </c>
      <c r="U1852" s="6"/>
    </row>
    <row r="1853" spans="1:21" ht="10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2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3"/>
        <v>41827.906689814816</v>
      </c>
      <c r="T1853" s="11">
        <f t="shared" si="174"/>
        <v>41848.041666666664</v>
      </c>
      <c r="U1853" s="6"/>
    </row>
    <row r="1854" spans="1:21" ht="10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2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3"/>
        <v>42081.77143518519</v>
      </c>
      <c r="T1854" s="11">
        <f t="shared" si="174"/>
        <v>42119</v>
      </c>
      <c r="U1854" s="6"/>
    </row>
    <row r="1855" spans="1:21" ht="10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2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3"/>
        <v>41177.060381944444</v>
      </c>
      <c r="T1855" s="11">
        <f t="shared" si="174"/>
        <v>41227.102048611108</v>
      </c>
      <c r="U1855" s="6"/>
    </row>
    <row r="1856" spans="1:21" ht="10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2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3"/>
        <v>41388.021261574075</v>
      </c>
      <c r="T1856" s="11">
        <f t="shared" si="174"/>
        <v>41418.021261574075</v>
      </c>
      <c r="U1856" s="6"/>
    </row>
    <row r="1857" spans="1:21" ht="90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2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3"/>
        <v>41600.538657407407</v>
      </c>
      <c r="T1857" s="11">
        <f t="shared" si="174"/>
        <v>41645.538657407407</v>
      </c>
      <c r="U1857" s="6"/>
    </row>
    <row r="1858" spans="1:21" ht="12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2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3"/>
        <v>41817.854999999996</v>
      </c>
      <c r="T1858" s="11">
        <f t="shared" si="174"/>
        <v>41838.854999999996</v>
      </c>
      <c r="U1858" s="6"/>
    </row>
    <row r="1859" spans="1:21" ht="90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2"/>
        <v>100</v>
      </c>
      <c r="P1859" s="5">
        <f t="shared" ref="P1859:P1922" si="175">IF(L1859=0, 0, E1859/L1859)</f>
        <v>136.36363636363637</v>
      </c>
      <c r="Q1859" t="str">
        <f t="shared" ref="Q1859:Q1922" si="176">LEFT(N1859, FIND("/", N1859)-1)</f>
        <v>music</v>
      </c>
      <c r="R1859" t="str">
        <f t="shared" ref="R1859:R1922" si="177">MID(N1859, LEN(Q1859)+2, LEN(N1859))</f>
        <v>rock</v>
      </c>
      <c r="S1859" s="11">
        <f t="shared" si="173"/>
        <v>41864.76866898148</v>
      </c>
      <c r="T1859" s="11">
        <f t="shared" si="174"/>
        <v>41894.76866898148</v>
      </c>
      <c r="U1859" s="6"/>
    </row>
    <row r="1860" spans="1:21" ht="10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78">(E1860/D1860)*100</f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3"/>
        <v>40833.200474537036</v>
      </c>
      <c r="T1860" s="11">
        <f t="shared" si="174"/>
        <v>40893.242141203707</v>
      </c>
      <c r="U1860" s="6"/>
    </row>
    <row r="1861" spans="1:21" ht="4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8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ref="S1861:S1924" si="179">(((J1861/60)/60)/24)+DATE(1970,1,1)</f>
        <v>40778.770011574074</v>
      </c>
      <c r="T1861" s="11">
        <f t="shared" ref="T1861:T1924" si="180">(((I1861/60)/60)/24)+DATE(1970,1,1)</f>
        <v>40808.770011574074</v>
      </c>
      <c r="U1861" s="6"/>
    </row>
    <row r="1862" spans="1:21" ht="7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8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9"/>
        <v>41655.709305555552</v>
      </c>
      <c r="T1862" s="11">
        <f t="shared" si="180"/>
        <v>41676.709305555552</v>
      </c>
      <c r="U1862" s="6"/>
    </row>
    <row r="1863" spans="1:21" ht="10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8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9"/>
        <v>42000.300243055557</v>
      </c>
      <c r="T1863" s="11">
        <f t="shared" si="180"/>
        <v>42030.300243055557</v>
      </c>
      <c r="U1863" s="6"/>
    </row>
    <row r="1864" spans="1:21" ht="10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8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9"/>
        <v>42755.492754629624</v>
      </c>
      <c r="T1864" s="11">
        <f t="shared" si="180"/>
        <v>42802.3125</v>
      </c>
      <c r="U1864" s="6"/>
    </row>
    <row r="1865" spans="1:21" ht="9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8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9"/>
        <v>41772.797280092593</v>
      </c>
      <c r="T1865" s="11">
        <f t="shared" si="180"/>
        <v>41802.797280092593</v>
      </c>
      <c r="U1865" s="6"/>
    </row>
    <row r="1866" spans="1:21" ht="12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8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9"/>
        <v>41733.716435185182</v>
      </c>
      <c r="T1866" s="11">
        <f t="shared" si="180"/>
        <v>41763.716435185182</v>
      </c>
      <c r="U1866" s="6"/>
    </row>
    <row r="1867" spans="1:21" ht="12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8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9"/>
        <v>42645.367442129631</v>
      </c>
      <c r="T1867" s="11">
        <f t="shared" si="180"/>
        <v>42680.409108796302</v>
      </c>
      <c r="U1867" s="6"/>
    </row>
    <row r="1868" spans="1:21" ht="10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8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9"/>
        <v>42742.246493055558</v>
      </c>
      <c r="T1868" s="11">
        <f t="shared" si="180"/>
        <v>42795.166666666672</v>
      </c>
      <c r="U1868" s="6"/>
    </row>
    <row r="1869" spans="1:21" ht="10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8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9"/>
        <v>42649.924907407403</v>
      </c>
      <c r="T1869" s="11">
        <f t="shared" si="180"/>
        <v>42679.924907407403</v>
      </c>
      <c r="U1869" s="6"/>
    </row>
    <row r="1870" spans="1:21" ht="10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8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9"/>
        <v>42328.779224537036</v>
      </c>
      <c r="T1870" s="11">
        <f t="shared" si="180"/>
        <v>42353.332638888889</v>
      </c>
      <c r="U1870" s="6"/>
    </row>
    <row r="1871" spans="1:21" ht="10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8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9"/>
        <v>42709.002881944441</v>
      </c>
      <c r="T1871" s="11">
        <f t="shared" si="180"/>
        <v>42739.002881944441</v>
      </c>
      <c r="U1871" s="6"/>
    </row>
    <row r="1872" spans="1:21" ht="10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8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9"/>
        <v>42371.355729166666</v>
      </c>
      <c r="T1872" s="11">
        <f t="shared" si="180"/>
        <v>42400.178472222222</v>
      </c>
      <c r="U1872" s="6"/>
    </row>
    <row r="1873" spans="1:21" ht="10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8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9"/>
        <v>41923.783576388887</v>
      </c>
      <c r="T1873" s="11">
        <f t="shared" si="180"/>
        <v>41963.825243055559</v>
      </c>
      <c r="U1873" s="6"/>
    </row>
    <row r="1874" spans="1:21" ht="10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8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9"/>
        <v>42155.129652777774</v>
      </c>
      <c r="T1874" s="11">
        <f t="shared" si="180"/>
        <v>42185.129652777774</v>
      </c>
      <c r="U1874" s="6"/>
    </row>
    <row r="1875" spans="1:21" ht="10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8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9"/>
        <v>42164.615856481483</v>
      </c>
      <c r="T1875" s="11">
        <f t="shared" si="180"/>
        <v>42193.697916666672</v>
      </c>
      <c r="U1875" s="6"/>
    </row>
    <row r="1876" spans="1:21" ht="12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8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9"/>
        <v>42529.969131944439</v>
      </c>
      <c r="T1876" s="11">
        <f t="shared" si="180"/>
        <v>42549.969131944439</v>
      </c>
      <c r="U1876" s="6"/>
    </row>
    <row r="1877" spans="1:21" ht="7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8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9"/>
        <v>42528.899398148147</v>
      </c>
      <c r="T1877" s="11">
        <f t="shared" si="180"/>
        <v>42588.899398148147</v>
      </c>
      <c r="U1877" s="6"/>
    </row>
    <row r="1878" spans="1:21" ht="10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8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9"/>
        <v>41776.284780092588</v>
      </c>
      <c r="T1878" s="11">
        <f t="shared" si="180"/>
        <v>41806.284780092588</v>
      </c>
      <c r="U1878" s="6"/>
    </row>
    <row r="1879" spans="1:21" ht="7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8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9"/>
        <v>42035.029224537036</v>
      </c>
      <c r="T1879" s="11">
        <f t="shared" si="180"/>
        <v>42064.029224537036</v>
      </c>
      <c r="U1879" s="6"/>
    </row>
    <row r="1880" spans="1:21" ht="10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8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9"/>
        <v>41773.008738425924</v>
      </c>
      <c r="T1880" s="11">
        <f t="shared" si="180"/>
        <v>41803.008738425924</v>
      </c>
      <c r="U1880" s="6"/>
    </row>
    <row r="1881" spans="1:21" ht="10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8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9"/>
        <v>42413.649641203709</v>
      </c>
      <c r="T1881" s="11">
        <f t="shared" si="180"/>
        <v>42443.607974537037</v>
      </c>
      <c r="U1881" s="6"/>
    </row>
    <row r="1882" spans="1:21" ht="6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8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9"/>
        <v>42430.566898148143</v>
      </c>
      <c r="T1882" s="11">
        <f t="shared" si="180"/>
        <v>42459.525231481486</v>
      </c>
      <c r="U1882" s="6"/>
    </row>
    <row r="1883" spans="1:21" ht="9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8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9"/>
        <v>42043.152650462958</v>
      </c>
      <c r="T1883" s="11">
        <f t="shared" si="180"/>
        <v>42073.110983796301</v>
      </c>
      <c r="U1883" s="6"/>
    </row>
    <row r="1884" spans="1:21" ht="10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8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9"/>
        <v>41067.949212962965</v>
      </c>
      <c r="T1884" s="11">
        <f t="shared" si="180"/>
        <v>41100.991666666669</v>
      </c>
      <c r="U1884" s="6"/>
    </row>
    <row r="1885" spans="1:21" ht="90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8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9"/>
        <v>40977.948009259257</v>
      </c>
      <c r="T1885" s="11">
        <f t="shared" si="180"/>
        <v>41007.906342592592</v>
      </c>
      <c r="U1885" s="6"/>
    </row>
    <row r="1886" spans="1:21" ht="10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8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9"/>
        <v>41205.198321759257</v>
      </c>
      <c r="T1886" s="11">
        <f t="shared" si="180"/>
        <v>41240.5</v>
      </c>
      <c r="U1886" s="6"/>
    </row>
    <row r="1887" spans="1:21" ht="90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8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9"/>
        <v>41099.093865740739</v>
      </c>
      <c r="T1887" s="11">
        <f t="shared" si="180"/>
        <v>41131.916666666664</v>
      </c>
      <c r="U1887" s="6"/>
    </row>
    <row r="1888" spans="1:21" ht="10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8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9"/>
        <v>41925.906689814816</v>
      </c>
      <c r="T1888" s="11">
        <f t="shared" si="180"/>
        <v>41955.94835648148</v>
      </c>
      <c r="U1888" s="6"/>
    </row>
    <row r="1889" spans="1:21" ht="10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8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9"/>
        <v>42323.800138888888</v>
      </c>
      <c r="T1889" s="11">
        <f t="shared" si="180"/>
        <v>42341.895833333328</v>
      </c>
      <c r="U1889" s="6"/>
    </row>
    <row r="1890" spans="1:21" ht="12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8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9"/>
        <v>40299.239953703705</v>
      </c>
      <c r="T1890" s="11">
        <f t="shared" si="180"/>
        <v>40330.207638888889</v>
      </c>
      <c r="U1890" s="6"/>
    </row>
    <row r="1891" spans="1:21" ht="12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8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9"/>
        <v>41299.793356481481</v>
      </c>
      <c r="T1891" s="11">
        <f t="shared" si="180"/>
        <v>41344.751689814817</v>
      </c>
      <c r="U1891" s="6"/>
    </row>
    <row r="1892" spans="1:21" ht="9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8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9"/>
        <v>41228.786203703705</v>
      </c>
      <c r="T1892" s="11">
        <f t="shared" si="180"/>
        <v>41258.786203703705</v>
      </c>
      <c r="U1892" s="6"/>
    </row>
    <row r="1893" spans="1:21" ht="12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8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9"/>
        <v>40335.798078703701</v>
      </c>
      <c r="T1893" s="11">
        <f t="shared" si="180"/>
        <v>40381.25</v>
      </c>
      <c r="U1893" s="6"/>
    </row>
    <row r="1894" spans="1:21" ht="9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8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9"/>
        <v>40671.637511574074</v>
      </c>
      <c r="T1894" s="11">
        <f t="shared" si="180"/>
        <v>40701.637511574074</v>
      </c>
      <c r="U1894" s="6"/>
    </row>
    <row r="1895" spans="1:21" ht="90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8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9"/>
        <v>40632.94195601852</v>
      </c>
      <c r="T1895" s="11">
        <f t="shared" si="180"/>
        <v>40649.165972222225</v>
      </c>
      <c r="U1895" s="6"/>
    </row>
    <row r="1896" spans="1:21" ht="45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8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9"/>
        <v>40920.904895833337</v>
      </c>
      <c r="T1896" s="11">
        <f t="shared" si="180"/>
        <v>40951.904895833337</v>
      </c>
      <c r="U1896" s="6"/>
    </row>
    <row r="1897" spans="1:21" ht="10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8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9"/>
        <v>42267.746782407412</v>
      </c>
      <c r="T1897" s="11">
        <f t="shared" si="180"/>
        <v>42297.746782407412</v>
      </c>
      <c r="U1897" s="6"/>
    </row>
    <row r="1898" spans="1:21" ht="10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8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9"/>
        <v>40981.710243055553</v>
      </c>
      <c r="T1898" s="11">
        <f t="shared" si="180"/>
        <v>41011.710243055553</v>
      </c>
      <c r="U1898" s="6"/>
    </row>
    <row r="1899" spans="1:21" ht="10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8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9"/>
        <v>41680.583402777782</v>
      </c>
      <c r="T1899" s="11">
        <f t="shared" si="180"/>
        <v>41702.875</v>
      </c>
      <c r="U1899" s="6"/>
    </row>
    <row r="1900" spans="1:21" ht="10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8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9"/>
        <v>42366.192974537036</v>
      </c>
      <c r="T1900" s="11">
        <f t="shared" si="180"/>
        <v>42401.75</v>
      </c>
      <c r="U1900" s="6"/>
    </row>
    <row r="1901" spans="1:21" ht="12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8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9"/>
        <v>42058.941736111112</v>
      </c>
      <c r="T1901" s="11">
        <f t="shared" si="180"/>
        <v>42088.90006944444</v>
      </c>
      <c r="U1901" s="6"/>
    </row>
    <row r="1902" spans="1:21" ht="10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8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9"/>
        <v>41160.871886574074</v>
      </c>
      <c r="T1902" s="11">
        <f t="shared" si="180"/>
        <v>41188.415972222225</v>
      </c>
      <c r="U1902" s="6"/>
    </row>
    <row r="1903" spans="1:21" ht="9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8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9"/>
        <v>42116.54315972222</v>
      </c>
      <c r="T1903" s="11">
        <f t="shared" si="180"/>
        <v>42146.541666666672</v>
      </c>
      <c r="U1903" s="6"/>
    </row>
    <row r="1904" spans="1:21" ht="10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8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9"/>
        <v>42037.789895833332</v>
      </c>
      <c r="T1904" s="11">
        <f t="shared" si="180"/>
        <v>42067.789895833332</v>
      </c>
      <c r="U1904" s="6"/>
    </row>
    <row r="1905" spans="1:21" ht="10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8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9"/>
        <v>42702.770729166667</v>
      </c>
      <c r="T1905" s="11">
        <f t="shared" si="180"/>
        <v>42762.770729166667</v>
      </c>
      <c r="U1905" s="6"/>
    </row>
    <row r="1906" spans="1:21" ht="90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8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9"/>
        <v>42326.685428240744</v>
      </c>
      <c r="T1906" s="11">
        <f t="shared" si="180"/>
        <v>42371.685428240744</v>
      </c>
      <c r="U1906" s="6"/>
    </row>
    <row r="1907" spans="1:21" ht="10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8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9"/>
        <v>41859.925856481481</v>
      </c>
      <c r="T1907" s="11">
        <f t="shared" si="180"/>
        <v>41889.925856481481</v>
      </c>
      <c r="U1907" s="6"/>
    </row>
    <row r="1908" spans="1:21" ht="9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8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9"/>
        <v>42514.671099537038</v>
      </c>
      <c r="T1908" s="11">
        <f t="shared" si="180"/>
        <v>42544.671099537038</v>
      </c>
      <c r="U1908" s="6"/>
    </row>
    <row r="1909" spans="1:21" ht="90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8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9"/>
        <v>41767.587094907409</v>
      </c>
      <c r="T1909" s="11">
        <f t="shared" si="180"/>
        <v>41782.587094907409</v>
      </c>
      <c r="U1909" s="6"/>
    </row>
    <row r="1910" spans="1:21" ht="10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8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9"/>
        <v>42703.917824074073</v>
      </c>
      <c r="T1910" s="11">
        <f t="shared" si="180"/>
        <v>42733.917824074073</v>
      </c>
      <c r="U1910" s="6"/>
    </row>
    <row r="1911" spans="1:21" ht="12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8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9"/>
        <v>41905.429155092592</v>
      </c>
      <c r="T1911" s="11">
        <f t="shared" si="180"/>
        <v>41935.429155092592</v>
      </c>
      <c r="U1911" s="6"/>
    </row>
    <row r="1912" spans="1:21" ht="9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8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9"/>
        <v>42264.963159722218</v>
      </c>
      <c r="T1912" s="11">
        <f t="shared" si="180"/>
        <v>42308.947916666672</v>
      </c>
      <c r="U1912" s="6"/>
    </row>
    <row r="1913" spans="1:21" ht="10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8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9"/>
        <v>41830.033958333333</v>
      </c>
      <c r="T1913" s="11">
        <f t="shared" si="180"/>
        <v>41860.033958333333</v>
      </c>
      <c r="U1913" s="6"/>
    </row>
    <row r="1914" spans="1:21" ht="10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8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9"/>
        <v>42129.226388888885</v>
      </c>
      <c r="T1914" s="11">
        <f t="shared" si="180"/>
        <v>42159.226388888885</v>
      </c>
      <c r="U1914" s="6"/>
    </row>
    <row r="1915" spans="1:21" ht="75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8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9"/>
        <v>41890.511319444442</v>
      </c>
      <c r="T1915" s="11">
        <f t="shared" si="180"/>
        <v>41920.511319444442</v>
      </c>
      <c r="U1915" s="6"/>
    </row>
    <row r="1916" spans="1:21" ht="10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8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9"/>
        <v>41929.174456018518</v>
      </c>
      <c r="T1916" s="11">
        <f t="shared" si="180"/>
        <v>41944.165972222225</v>
      </c>
      <c r="U1916" s="6"/>
    </row>
    <row r="1917" spans="1:21" ht="10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8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9"/>
        <v>41864.04886574074</v>
      </c>
      <c r="T1917" s="11">
        <f t="shared" si="180"/>
        <v>41884.04886574074</v>
      </c>
      <c r="U1917" s="6"/>
    </row>
    <row r="1918" spans="1:21" ht="6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8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9"/>
        <v>42656.717303240745</v>
      </c>
      <c r="T1918" s="11">
        <f t="shared" si="180"/>
        <v>42681.758969907409</v>
      </c>
      <c r="U1918" s="6"/>
    </row>
    <row r="1919" spans="1:21" ht="45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8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9"/>
        <v>42746.270057870366</v>
      </c>
      <c r="T1919" s="11">
        <f t="shared" si="180"/>
        <v>42776.270057870366</v>
      </c>
      <c r="U1919" s="6"/>
    </row>
    <row r="1920" spans="1:21" ht="9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8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9"/>
        <v>41828.789942129632</v>
      </c>
      <c r="T1920" s="11">
        <f t="shared" si="180"/>
        <v>41863.789942129632</v>
      </c>
      <c r="U1920" s="6"/>
    </row>
    <row r="1921" spans="1:21" ht="10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8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9"/>
        <v>42113.875567129624</v>
      </c>
      <c r="T1921" s="11">
        <f t="shared" si="180"/>
        <v>42143.875567129624</v>
      </c>
      <c r="U1921" s="6"/>
    </row>
    <row r="1922" spans="1:21" ht="7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8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9"/>
        <v>42270.875706018516</v>
      </c>
      <c r="T1922" s="11">
        <f t="shared" si="180"/>
        <v>42298.958333333328</v>
      </c>
      <c r="U1922" s="6"/>
    </row>
    <row r="1923" spans="1:21" ht="45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78"/>
        <v>136.80000000000001</v>
      </c>
      <c r="P1923" s="5">
        <f t="shared" ref="P1923:P1986" si="181">IF(L1923=0, 0, E1923/L1923)</f>
        <v>54</v>
      </c>
      <c r="Q1923" t="str">
        <f t="shared" ref="Q1923:Q1986" si="182">LEFT(N1923, FIND("/", N1923)-1)</f>
        <v>music</v>
      </c>
      <c r="R1923" t="str">
        <f t="shared" ref="R1923:R1986" si="183">MID(N1923, LEN(Q1923)+2, LEN(N1923))</f>
        <v>indie rock</v>
      </c>
      <c r="S1923" s="11">
        <f t="shared" si="179"/>
        <v>41074.221562500003</v>
      </c>
      <c r="T1923" s="11">
        <f t="shared" si="180"/>
        <v>41104.221562500003</v>
      </c>
      <c r="U1923" s="6"/>
    </row>
    <row r="1924" spans="1:21" ht="9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84">(E1924/D1924)*100</f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79"/>
        <v>41590.255868055552</v>
      </c>
      <c r="T1924" s="11">
        <f t="shared" si="180"/>
        <v>41620.255868055552</v>
      </c>
      <c r="U1924" s="6"/>
    </row>
    <row r="1925" spans="1:21" ht="9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4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ref="S1925:S1988" si="185">(((J1925/60)/60)/24)+DATE(1970,1,1)</f>
        <v>40772.848749999997</v>
      </c>
      <c r="T1925" s="11">
        <f t="shared" ref="T1925:T1988" si="186">(((I1925/60)/60)/24)+DATE(1970,1,1)</f>
        <v>40813.207638888889</v>
      </c>
      <c r="U1925" s="6"/>
    </row>
    <row r="1926" spans="1:21" ht="9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4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5"/>
        <v>41626.761053240742</v>
      </c>
      <c r="T1926" s="11">
        <f t="shared" si="186"/>
        <v>41654.814583333333</v>
      </c>
      <c r="U1926" s="6"/>
    </row>
    <row r="1927" spans="1:21" ht="9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4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5"/>
        <v>41535.90148148148</v>
      </c>
      <c r="T1927" s="11">
        <f t="shared" si="186"/>
        <v>41558</v>
      </c>
      <c r="U1927" s="6"/>
    </row>
    <row r="1928" spans="1:21" ht="13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4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5"/>
        <v>40456.954351851848</v>
      </c>
      <c r="T1928" s="11">
        <f t="shared" si="186"/>
        <v>40484.018055555556</v>
      </c>
      <c r="U1928" s="6"/>
    </row>
    <row r="1929" spans="1:21" ht="3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4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5"/>
        <v>40960.861562500002</v>
      </c>
      <c r="T1929" s="11">
        <f t="shared" si="186"/>
        <v>40976.207638888889</v>
      </c>
      <c r="U1929" s="6"/>
    </row>
    <row r="1930" spans="1:21" ht="6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4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5"/>
        <v>41371.648078703707</v>
      </c>
      <c r="T1930" s="11">
        <f t="shared" si="186"/>
        <v>41401.648078703707</v>
      </c>
      <c r="U1930" s="6"/>
    </row>
    <row r="1931" spans="1:21" ht="9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4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5"/>
        <v>40687.021597222221</v>
      </c>
      <c r="T1931" s="11">
        <f t="shared" si="186"/>
        <v>40729.021597222221</v>
      </c>
      <c r="U1931" s="6"/>
    </row>
    <row r="1932" spans="1:21" ht="6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4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5"/>
        <v>41402.558819444443</v>
      </c>
      <c r="T1932" s="11">
        <f t="shared" si="186"/>
        <v>41462.558819444443</v>
      </c>
      <c r="U1932" s="6"/>
    </row>
    <row r="1933" spans="1:21" ht="7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4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5"/>
        <v>41037.892465277779</v>
      </c>
      <c r="T1933" s="11">
        <f t="shared" si="186"/>
        <v>41051.145833333336</v>
      </c>
      <c r="U1933" s="6"/>
    </row>
    <row r="1934" spans="1:21" ht="10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4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5"/>
        <v>40911.809872685182</v>
      </c>
      <c r="T1934" s="11">
        <f t="shared" si="186"/>
        <v>40932.809872685182</v>
      </c>
      <c r="U1934" s="6"/>
    </row>
    <row r="1935" spans="1:21" ht="12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4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5"/>
        <v>41879.130868055552</v>
      </c>
      <c r="T1935" s="11">
        <f t="shared" si="186"/>
        <v>41909.130868055552</v>
      </c>
      <c r="U1935" s="6"/>
    </row>
    <row r="1936" spans="1:21" ht="10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4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5"/>
        <v>40865.867141203707</v>
      </c>
      <c r="T1936" s="11">
        <f t="shared" si="186"/>
        <v>40902.208333333336</v>
      </c>
      <c r="U1936" s="6"/>
    </row>
    <row r="1937" spans="1:21" ht="10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4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5"/>
        <v>41773.932534722226</v>
      </c>
      <c r="T1937" s="11">
        <f t="shared" si="186"/>
        <v>41811.207638888889</v>
      </c>
      <c r="U1937" s="6"/>
    </row>
    <row r="1938" spans="1:21" ht="10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4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5"/>
        <v>40852.889699074076</v>
      </c>
      <c r="T1938" s="11">
        <f t="shared" si="186"/>
        <v>40883.249305555553</v>
      </c>
      <c r="U1938" s="6"/>
    </row>
    <row r="1939" spans="1:21" ht="90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4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5"/>
        <v>41059.118993055556</v>
      </c>
      <c r="T1939" s="11">
        <f t="shared" si="186"/>
        <v>41075.165972222225</v>
      </c>
      <c r="U1939" s="6"/>
    </row>
    <row r="1940" spans="1:21" ht="9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4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5"/>
        <v>41426.259618055556</v>
      </c>
      <c r="T1940" s="11">
        <f t="shared" si="186"/>
        <v>41457.208333333336</v>
      </c>
      <c r="U1940" s="6"/>
    </row>
    <row r="1941" spans="1:21" ht="10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4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5"/>
        <v>41313.985046296293</v>
      </c>
      <c r="T1941" s="11">
        <f t="shared" si="186"/>
        <v>41343.943379629629</v>
      </c>
      <c r="U1941" s="6"/>
    </row>
    <row r="1942" spans="1:21" ht="90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4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5"/>
        <v>40670.507326388892</v>
      </c>
      <c r="T1942" s="11">
        <f t="shared" si="186"/>
        <v>40709.165972222225</v>
      </c>
      <c r="U1942" s="6"/>
    </row>
    <row r="1943" spans="1:21" ht="10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4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41744.290868055556</v>
      </c>
      <c r="T1943" s="11">
        <f t="shared" si="186"/>
        <v>41774.290868055556</v>
      </c>
      <c r="U1943" s="6"/>
    </row>
    <row r="1944" spans="1:21" ht="10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4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40638.828009259261</v>
      </c>
      <c r="T1944" s="11">
        <f t="shared" si="186"/>
        <v>40728.828009259261</v>
      </c>
      <c r="U1944" s="6"/>
    </row>
    <row r="1945" spans="1:21" ht="90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4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5"/>
        <v>42548.269861111112</v>
      </c>
      <c r="T1945" s="11">
        <f t="shared" si="186"/>
        <v>42593.269861111112</v>
      </c>
      <c r="U1945" s="6"/>
    </row>
    <row r="1946" spans="1:21" ht="10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4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41730.584374999999</v>
      </c>
      <c r="T1946" s="11">
        <f t="shared" si="186"/>
        <v>41760.584374999999</v>
      </c>
      <c r="U1946" s="6"/>
    </row>
    <row r="1947" spans="1:21" ht="10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4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5"/>
        <v>42157.251828703709</v>
      </c>
      <c r="T1947" s="11">
        <f t="shared" si="186"/>
        <v>42197.251828703709</v>
      </c>
      <c r="U1947" s="6"/>
    </row>
    <row r="1948" spans="1:21" ht="10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4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5"/>
        <v>41689.150011574071</v>
      </c>
      <c r="T1948" s="11">
        <f t="shared" si="186"/>
        <v>41749.108344907407</v>
      </c>
      <c r="U1948" s="6"/>
    </row>
    <row r="1949" spans="1:21" ht="12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4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5"/>
        <v>40102.918055555558</v>
      </c>
      <c r="T1949" s="11">
        <f t="shared" si="186"/>
        <v>40140.249305555553</v>
      </c>
      <c r="U1949" s="6"/>
    </row>
    <row r="1950" spans="1:21" ht="6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4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5"/>
        <v>42473.604270833333</v>
      </c>
      <c r="T1950" s="11">
        <f t="shared" si="186"/>
        <v>42527.709722222222</v>
      </c>
      <c r="U1950" s="6"/>
    </row>
    <row r="1951" spans="1:21" ht="9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4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5"/>
        <v>41800.423043981478</v>
      </c>
      <c r="T1951" s="11">
        <f t="shared" si="186"/>
        <v>41830.423043981478</v>
      </c>
      <c r="U1951" s="6"/>
    </row>
    <row r="1952" spans="1:21" ht="9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4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5"/>
        <v>40624.181400462963</v>
      </c>
      <c r="T1952" s="11">
        <f t="shared" si="186"/>
        <v>40655.181400462963</v>
      </c>
      <c r="U1952" s="6"/>
    </row>
    <row r="1953" spans="1:21" ht="10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4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5"/>
        <v>42651.420567129629</v>
      </c>
      <c r="T1953" s="11">
        <f t="shared" si="186"/>
        <v>42681.462233796294</v>
      </c>
      <c r="U1953" s="6"/>
    </row>
    <row r="1954" spans="1:21" ht="10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4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5"/>
        <v>41526.60665509259</v>
      </c>
      <c r="T1954" s="11">
        <f t="shared" si="186"/>
        <v>41563.60665509259</v>
      </c>
      <c r="U1954" s="6"/>
    </row>
    <row r="1955" spans="1:21" ht="9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4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40941.199826388889</v>
      </c>
      <c r="T1955" s="11">
        <f t="shared" si="186"/>
        <v>40970.125</v>
      </c>
      <c r="U1955" s="6"/>
    </row>
    <row r="1956" spans="1:21" ht="6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4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42394.580740740741</v>
      </c>
      <c r="T1956" s="11">
        <f t="shared" si="186"/>
        <v>42441.208333333328</v>
      </c>
      <c r="U1956" s="6"/>
    </row>
    <row r="1957" spans="1:21" ht="12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4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5"/>
        <v>41020.271770833337</v>
      </c>
      <c r="T1957" s="11">
        <f t="shared" si="186"/>
        <v>41052.791666666664</v>
      </c>
      <c r="U1957" s="6"/>
    </row>
    <row r="1958" spans="1:21" ht="10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4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42067.923668981486</v>
      </c>
      <c r="T1958" s="11">
        <f t="shared" si="186"/>
        <v>42112.882002314815</v>
      </c>
      <c r="U1958" s="6"/>
    </row>
    <row r="1959" spans="1:21" ht="6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4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5"/>
        <v>41179.098530092589</v>
      </c>
      <c r="T1959" s="11">
        <f t="shared" si="186"/>
        <v>41209.098530092589</v>
      </c>
      <c r="U1959" s="6"/>
    </row>
    <row r="1960" spans="1:21" ht="10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4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41326.987974537034</v>
      </c>
      <c r="T1960" s="11">
        <f t="shared" si="186"/>
        <v>41356.94630787037</v>
      </c>
      <c r="U1960" s="6"/>
    </row>
    <row r="1961" spans="1:21" ht="10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4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5"/>
        <v>41871.845601851855</v>
      </c>
      <c r="T1961" s="11">
        <f t="shared" si="186"/>
        <v>41913</v>
      </c>
      <c r="U1961" s="6"/>
    </row>
    <row r="1962" spans="1:21" ht="10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4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5"/>
        <v>41964.362743055557</v>
      </c>
      <c r="T1962" s="11">
        <f t="shared" si="186"/>
        <v>41994.362743055557</v>
      </c>
      <c r="U1962" s="6"/>
    </row>
    <row r="1963" spans="1:21" ht="90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4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5"/>
        <v>41148.194641203707</v>
      </c>
      <c r="T1963" s="11">
        <f t="shared" si="186"/>
        <v>41188.165972222225</v>
      </c>
      <c r="U1963" s="6"/>
    </row>
    <row r="1964" spans="1:21" ht="10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4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5"/>
        <v>41742.780509259261</v>
      </c>
      <c r="T1964" s="11">
        <f t="shared" si="186"/>
        <v>41772.780509259261</v>
      </c>
      <c r="U1964" s="6"/>
    </row>
    <row r="1965" spans="1:21" ht="10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4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41863.429791666669</v>
      </c>
      <c r="T1965" s="11">
        <f t="shared" si="186"/>
        <v>41898.429791666669</v>
      </c>
      <c r="U1965" s="6"/>
    </row>
    <row r="1966" spans="1:21" ht="10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4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5"/>
        <v>42452.272824074069</v>
      </c>
      <c r="T1966" s="11">
        <f t="shared" si="186"/>
        <v>42482.272824074069</v>
      </c>
      <c r="U1966" s="6"/>
    </row>
    <row r="1967" spans="1:21" ht="9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4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5"/>
        <v>40898.089236111111</v>
      </c>
      <c r="T1967" s="11">
        <f t="shared" si="186"/>
        <v>40920.041666666664</v>
      </c>
      <c r="U1967" s="6"/>
    </row>
    <row r="1968" spans="1:21" ht="10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4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41835.540486111109</v>
      </c>
      <c r="T1968" s="11">
        <f t="shared" si="186"/>
        <v>41865.540486111109</v>
      </c>
      <c r="U1968" s="6"/>
    </row>
    <row r="1969" spans="1:21" ht="10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4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41730.663530092592</v>
      </c>
      <c r="T1969" s="11">
        <f t="shared" si="186"/>
        <v>41760.663530092592</v>
      </c>
      <c r="U1969" s="6"/>
    </row>
    <row r="1970" spans="1:21" ht="75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4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5"/>
        <v>42676.586979166663</v>
      </c>
      <c r="T1970" s="11">
        <f t="shared" si="186"/>
        <v>42707.628645833334</v>
      </c>
      <c r="U1970" s="6"/>
    </row>
    <row r="1971" spans="1:21" ht="12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4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42557.792453703703</v>
      </c>
      <c r="T1971" s="11">
        <f t="shared" si="186"/>
        <v>42587.792453703703</v>
      </c>
      <c r="U1971" s="6"/>
    </row>
    <row r="1972" spans="1:21" ht="9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4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41324.193298611113</v>
      </c>
      <c r="T1972" s="11">
        <f t="shared" si="186"/>
        <v>41384.151631944449</v>
      </c>
      <c r="U1972" s="6"/>
    </row>
    <row r="1973" spans="1:21" ht="10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4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5"/>
        <v>41561.500706018516</v>
      </c>
      <c r="T1973" s="11">
        <f t="shared" si="186"/>
        <v>41593.166666666664</v>
      </c>
      <c r="U1973" s="6"/>
    </row>
    <row r="1974" spans="1:21" ht="10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4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5"/>
        <v>41201.012083333335</v>
      </c>
      <c r="T1974" s="11">
        <f t="shared" si="186"/>
        <v>41231.053749999999</v>
      </c>
      <c r="U1974" s="6"/>
    </row>
    <row r="1975" spans="1:21" ht="10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4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5"/>
        <v>42549.722962962958</v>
      </c>
      <c r="T1975" s="11">
        <f t="shared" si="186"/>
        <v>42588.291666666672</v>
      </c>
      <c r="U1975" s="6"/>
    </row>
    <row r="1976" spans="1:21" ht="10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4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5"/>
        <v>41445.334131944444</v>
      </c>
      <c r="T1976" s="11">
        <f t="shared" si="186"/>
        <v>41505.334131944444</v>
      </c>
      <c r="U1976" s="6"/>
    </row>
    <row r="1977" spans="1:21" ht="6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4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41313.755219907405</v>
      </c>
      <c r="T1977" s="11">
        <f t="shared" si="186"/>
        <v>41343.755219907405</v>
      </c>
      <c r="U1977" s="6"/>
    </row>
    <row r="1978" spans="1:21" ht="45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4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41438.899594907409</v>
      </c>
      <c r="T1978" s="11">
        <f t="shared" si="186"/>
        <v>41468.899594907409</v>
      </c>
      <c r="U1978" s="6"/>
    </row>
    <row r="1979" spans="1:21" ht="7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4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5"/>
        <v>42311.216898148152</v>
      </c>
      <c r="T1979" s="11">
        <f t="shared" si="186"/>
        <v>42357.332638888889</v>
      </c>
      <c r="U1979" s="6"/>
    </row>
    <row r="1980" spans="1:21" ht="10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4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5"/>
        <v>41039.225601851853</v>
      </c>
      <c r="T1980" s="11">
        <f t="shared" si="186"/>
        <v>41072.291666666664</v>
      </c>
      <c r="U1980" s="6"/>
    </row>
    <row r="1981" spans="1:21" ht="9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4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5"/>
        <v>42290.460023148145</v>
      </c>
      <c r="T1981" s="11">
        <f t="shared" si="186"/>
        <v>42327.207638888889</v>
      </c>
      <c r="U1981" s="6"/>
    </row>
    <row r="1982" spans="1:21" ht="45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4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5"/>
        <v>42423.542384259257</v>
      </c>
      <c r="T1982" s="11">
        <f t="shared" si="186"/>
        <v>42463.500717592593</v>
      </c>
      <c r="U1982" s="6"/>
    </row>
    <row r="1983" spans="1:21" ht="10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4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5"/>
        <v>41799.725289351853</v>
      </c>
      <c r="T1983" s="11">
        <f t="shared" si="186"/>
        <v>41829.725289351853</v>
      </c>
      <c r="U1983" s="6"/>
    </row>
    <row r="1984" spans="1:21" ht="7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4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5"/>
        <v>42678.586655092593</v>
      </c>
      <c r="T1984" s="11">
        <f t="shared" si="186"/>
        <v>42708.628321759257</v>
      </c>
      <c r="U1984" s="6"/>
    </row>
    <row r="1985" spans="1:21" ht="10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4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5"/>
        <v>42593.011782407411</v>
      </c>
      <c r="T1985" s="11">
        <f t="shared" si="186"/>
        <v>42615.291666666672</v>
      </c>
      <c r="U1985" s="6"/>
    </row>
    <row r="1986" spans="1:21" ht="10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4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5"/>
        <v>41913.790289351848</v>
      </c>
      <c r="T1986" s="11">
        <f t="shared" si="186"/>
        <v>41973.831956018519</v>
      </c>
      <c r="U1986" s="6"/>
    </row>
    <row r="1987" spans="1:21" ht="10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4"/>
        <v>3.1875</v>
      </c>
      <c r="P1987" s="5">
        <f t="shared" ref="P1987:P2050" si="187">IF(L1987=0, 0, E1987/L1987)</f>
        <v>12.75</v>
      </c>
      <c r="Q1987" t="str">
        <f t="shared" ref="Q1987:Q2050" si="188">LEFT(N1987, FIND("/", N1987)-1)</f>
        <v>photography</v>
      </c>
      <c r="R1987" t="str">
        <f t="shared" ref="R1987:R2050" si="189">MID(N1987, LEN(Q1987)+2, LEN(N1987))</f>
        <v>people</v>
      </c>
      <c r="S1987" s="11">
        <f t="shared" si="185"/>
        <v>42555.698738425926</v>
      </c>
      <c r="T1987" s="11">
        <f t="shared" si="186"/>
        <v>42584.958333333328</v>
      </c>
      <c r="U1987" s="6"/>
    </row>
    <row r="1988" spans="1:21" ht="10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90">(E1988/D1988)*100</f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85"/>
        <v>42413.433831018512</v>
      </c>
      <c r="T1988" s="11">
        <f t="shared" si="186"/>
        <v>42443.392164351855</v>
      </c>
      <c r="U1988" s="6"/>
    </row>
    <row r="1989" spans="1:21" ht="6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0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ref="S1989:S2052" si="191">(((J1989/60)/60)/24)+DATE(1970,1,1)</f>
        <v>42034.639768518522</v>
      </c>
      <c r="T1989" s="11">
        <f t="shared" ref="T1989:T2052" si="192">(((I1989/60)/60)/24)+DATE(1970,1,1)</f>
        <v>42064.639768518522</v>
      </c>
      <c r="U1989" s="6"/>
    </row>
    <row r="1990" spans="1:21" ht="3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0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1"/>
        <v>42206.763217592597</v>
      </c>
      <c r="T1990" s="11">
        <f t="shared" si="192"/>
        <v>42236.763217592597</v>
      </c>
      <c r="U1990" s="6"/>
    </row>
    <row r="1991" spans="1:21" ht="90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0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1"/>
        <v>42685.680648148147</v>
      </c>
      <c r="T1991" s="11">
        <f t="shared" si="192"/>
        <v>42715.680648148147</v>
      </c>
      <c r="U1991" s="6"/>
    </row>
    <row r="1992" spans="1:21" ht="10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0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1"/>
        <v>42398.195972222224</v>
      </c>
      <c r="T1992" s="11">
        <f t="shared" si="192"/>
        <v>42413.195972222224</v>
      </c>
      <c r="U1992" s="6"/>
    </row>
    <row r="1993" spans="1:21" ht="75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0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1"/>
        <v>42167.89335648148</v>
      </c>
      <c r="T1993" s="11">
        <f t="shared" si="192"/>
        <v>42188.89335648148</v>
      </c>
      <c r="U1993" s="6"/>
    </row>
    <row r="1994" spans="1:21" ht="4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0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1"/>
        <v>42023.143414351856</v>
      </c>
      <c r="T1994" s="11">
        <f t="shared" si="192"/>
        <v>42053.143414351856</v>
      </c>
      <c r="U1994" s="6"/>
    </row>
    <row r="1995" spans="1:21" ht="10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0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1"/>
        <v>42329.58839120371</v>
      </c>
      <c r="T1995" s="11">
        <f t="shared" si="192"/>
        <v>42359.58839120371</v>
      </c>
      <c r="U1995" s="6"/>
    </row>
    <row r="1996" spans="1:21" ht="12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0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1"/>
        <v>42651.006273148145</v>
      </c>
      <c r="T1996" s="11">
        <f t="shared" si="192"/>
        <v>42711.047939814816</v>
      </c>
      <c r="U1996" s="6"/>
    </row>
    <row r="1997" spans="1:21" ht="10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0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1"/>
        <v>42181.902037037042</v>
      </c>
      <c r="T1997" s="11">
        <f t="shared" si="192"/>
        <v>42201.902037037042</v>
      </c>
      <c r="U1997" s="6"/>
    </row>
    <row r="1998" spans="1:21" ht="10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0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1"/>
        <v>41800.819571759261</v>
      </c>
      <c r="T1998" s="11">
        <f t="shared" si="192"/>
        <v>41830.819571759261</v>
      </c>
      <c r="U1998" s="6"/>
    </row>
    <row r="1999" spans="1:21" ht="10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0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1"/>
        <v>41847.930694444447</v>
      </c>
      <c r="T1999" s="11">
        <f t="shared" si="192"/>
        <v>41877.930694444447</v>
      </c>
      <c r="U1999" s="6"/>
    </row>
    <row r="2000" spans="1:21" ht="12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0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1"/>
        <v>41807.118495370371</v>
      </c>
      <c r="T2000" s="11">
        <f t="shared" si="192"/>
        <v>41852.118495370371</v>
      </c>
      <c r="U2000" s="6"/>
    </row>
    <row r="2001" spans="1:21" ht="7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0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1"/>
        <v>41926.482731481483</v>
      </c>
      <c r="T2001" s="11">
        <f t="shared" si="192"/>
        <v>41956.524398148147</v>
      </c>
      <c r="U2001" s="6"/>
    </row>
    <row r="2002" spans="1:21" ht="10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0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1"/>
        <v>42345.951539351852</v>
      </c>
      <c r="T2002" s="11">
        <f t="shared" si="192"/>
        <v>42375.951539351852</v>
      </c>
      <c r="U2002" s="6"/>
    </row>
    <row r="2003" spans="1:21" ht="7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0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42136.209675925929</v>
      </c>
      <c r="T2003" s="11">
        <f t="shared" si="192"/>
        <v>42167.833333333328</v>
      </c>
      <c r="U2003" s="6"/>
    </row>
    <row r="2004" spans="1:21" ht="10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0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1"/>
        <v>42728.71230324074</v>
      </c>
      <c r="T2004" s="11">
        <f t="shared" si="192"/>
        <v>42758.71230324074</v>
      </c>
      <c r="U2004" s="6"/>
    </row>
    <row r="2005" spans="1:21" ht="13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0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1"/>
        <v>40347.125601851854</v>
      </c>
      <c r="T2005" s="11">
        <f t="shared" si="192"/>
        <v>40361.958333333336</v>
      </c>
      <c r="U2005" s="6"/>
    </row>
    <row r="2006" spans="1:21" ht="10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0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1"/>
        <v>41800.604895833334</v>
      </c>
      <c r="T2006" s="11">
        <f t="shared" si="192"/>
        <v>41830.604895833334</v>
      </c>
      <c r="U2006" s="6"/>
    </row>
    <row r="2007" spans="1:21" ht="10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0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1"/>
        <v>41535.812708333331</v>
      </c>
      <c r="T2007" s="11">
        <f t="shared" si="192"/>
        <v>41563.165972222225</v>
      </c>
      <c r="U2007" s="6"/>
    </row>
    <row r="2008" spans="1:21" ht="10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0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1"/>
        <v>41941.500520833331</v>
      </c>
      <c r="T2008" s="11">
        <f t="shared" si="192"/>
        <v>41976.542187500003</v>
      </c>
      <c r="U2008" s="6"/>
    </row>
    <row r="2009" spans="1:21" ht="12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0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1"/>
        <v>40347.837800925925</v>
      </c>
      <c r="T2009" s="11">
        <f t="shared" si="192"/>
        <v>40414.166666666664</v>
      </c>
      <c r="U2009" s="6"/>
    </row>
    <row r="2010" spans="1:21" ht="10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0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1"/>
        <v>40761.604421296295</v>
      </c>
      <c r="T2010" s="11">
        <f t="shared" si="192"/>
        <v>40805.604421296295</v>
      </c>
      <c r="U2010" s="6"/>
    </row>
    <row r="2011" spans="1:21" ht="10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0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42661.323414351849</v>
      </c>
      <c r="T2011" s="11">
        <f t="shared" si="192"/>
        <v>42697.365081018521</v>
      </c>
      <c r="U2011" s="6"/>
    </row>
    <row r="2012" spans="1:21" ht="6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0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1"/>
        <v>42570.996423611112</v>
      </c>
      <c r="T2012" s="11">
        <f t="shared" si="192"/>
        <v>42600.996423611112</v>
      </c>
      <c r="U2012" s="6"/>
    </row>
    <row r="2013" spans="1:21" ht="90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0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1"/>
        <v>42347.358483796299</v>
      </c>
      <c r="T2013" s="11">
        <f t="shared" si="192"/>
        <v>42380.958333333328</v>
      </c>
      <c r="U2013" s="6"/>
    </row>
    <row r="2014" spans="1:21" ht="9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0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1"/>
        <v>42010.822233796294</v>
      </c>
      <c r="T2014" s="11">
        <f t="shared" si="192"/>
        <v>42040.822233796294</v>
      </c>
      <c r="U2014" s="6"/>
    </row>
    <row r="2015" spans="1:21" ht="10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0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1"/>
        <v>42499.960810185185</v>
      </c>
      <c r="T2015" s="11">
        <f t="shared" si="192"/>
        <v>42559.960810185185</v>
      </c>
      <c r="U2015" s="6"/>
    </row>
    <row r="2016" spans="1:21" ht="10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0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1"/>
        <v>41324.214571759258</v>
      </c>
      <c r="T2016" s="11">
        <f t="shared" si="192"/>
        <v>41358.172905092593</v>
      </c>
      <c r="U2016" s="6"/>
    </row>
    <row r="2017" spans="1:21" ht="9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0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40765.876886574071</v>
      </c>
      <c r="T2017" s="11">
        <f t="shared" si="192"/>
        <v>40795.876886574071</v>
      </c>
      <c r="U2017" s="6"/>
    </row>
    <row r="2018" spans="1:21" ht="6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0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41312.88077546296</v>
      </c>
      <c r="T2018" s="11">
        <f t="shared" si="192"/>
        <v>41342.88077546296</v>
      </c>
      <c r="U2018" s="6"/>
    </row>
    <row r="2019" spans="1:21" ht="9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0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1"/>
        <v>40961.057349537034</v>
      </c>
      <c r="T2019" s="11">
        <f t="shared" si="192"/>
        <v>40992.166666666664</v>
      </c>
      <c r="U2019" s="6"/>
    </row>
    <row r="2020" spans="1:21" ht="12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0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42199.365844907406</v>
      </c>
      <c r="T2020" s="11">
        <f t="shared" si="192"/>
        <v>42229.365844907406</v>
      </c>
      <c r="U2020" s="6"/>
    </row>
    <row r="2021" spans="1:21" ht="10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0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1"/>
        <v>42605.70857638889</v>
      </c>
      <c r="T2021" s="11">
        <f t="shared" si="192"/>
        <v>42635.70857638889</v>
      </c>
      <c r="U2021" s="6"/>
    </row>
    <row r="2022" spans="1:21" ht="12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0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41737.097499999996</v>
      </c>
      <c r="T2022" s="11">
        <f t="shared" si="192"/>
        <v>41773.961111111108</v>
      </c>
      <c r="U2022" s="6"/>
    </row>
    <row r="2023" spans="1:21" ht="10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0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1"/>
        <v>41861.070567129631</v>
      </c>
      <c r="T2023" s="11">
        <f t="shared" si="192"/>
        <v>41906.070567129631</v>
      </c>
      <c r="U2023" s="6"/>
    </row>
    <row r="2024" spans="1:21" ht="10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0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42502.569120370375</v>
      </c>
      <c r="T2024" s="11">
        <f t="shared" si="192"/>
        <v>42532.569120370375</v>
      </c>
      <c r="U2024" s="6"/>
    </row>
    <row r="2025" spans="1:21" ht="12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0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1"/>
        <v>42136.420752314814</v>
      </c>
      <c r="T2025" s="11">
        <f t="shared" si="192"/>
        <v>42166.420752314814</v>
      </c>
      <c r="U2025" s="6"/>
    </row>
    <row r="2026" spans="1:21" ht="10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0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1"/>
        <v>41099.966944444444</v>
      </c>
      <c r="T2026" s="11">
        <f t="shared" si="192"/>
        <v>41134.125</v>
      </c>
      <c r="U2026" s="6"/>
    </row>
    <row r="2027" spans="1:21" ht="10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0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1"/>
        <v>42136.184560185182</v>
      </c>
      <c r="T2027" s="11">
        <f t="shared" si="192"/>
        <v>42166.184560185182</v>
      </c>
      <c r="U2027" s="6"/>
    </row>
    <row r="2028" spans="1:21" ht="6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0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41704.735937500001</v>
      </c>
      <c r="T2028" s="11">
        <f t="shared" si="192"/>
        <v>41750.165972222225</v>
      </c>
      <c r="U2028" s="6"/>
    </row>
    <row r="2029" spans="1:21" ht="9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0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42048.813877314817</v>
      </c>
      <c r="T2029" s="11">
        <f t="shared" si="192"/>
        <v>42093.772210648152</v>
      </c>
      <c r="U2029" s="6"/>
    </row>
    <row r="2030" spans="1:21" ht="6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0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40215.919050925928</v>
      </c>
      <c r="T2030" s="11">
        <f t="shared" si="192"/>
        <v>40252.913194444445</v>
      </c>
      <c r="U2030" s="6"/>
    </row>
    <row r="2031" spans="1:21" ht="7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0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41848.021770833337</v>
      </c>
      <c r="T2031" s="11">
        <f t="shared" si="192"/>
        <v>41878.021770833337</v>
      </c>
      <c r="U2031" s="6"/>
    </row>
    <row r="2032" spans="1:21" ht="90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0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1"/>
        <v>41212.996481481481</v>
      </c>
      <c r="T2032" s="11">
        <f t="shared" si="192"/>
        <v>41242.996481481481</v>
      </c>
      <c r="U2032" s="6"/>
    </row>
    <row r="2033" spans="1:21" ht="7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0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41975.329317129625</v>
      </c>
      <c r="T2033" s="11">
        <f t="shared" si="192"/>
        <v>42013.041666666672</v>
      </c>
      <c r="U2033" s="6"/>
    </row>
    <row r="2034" spans="1:21" ht="10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0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1"/>
        <v>42689.565671296295</v>
      </c>
      <c r="T2034" s="11">
        <f t="shared" si="192"/>
        <v>42719.208333333328</v>
      </c>
      <c r="U2034" s="6"/>
    </row>
    <row r="2035" spans="1:21" ht="12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0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1"/>
        <v>41725.082384259258</v>
      </c>
      <c r="T2035" s="11">
        <f t="shared" si="192"/>
        <v>41755.082384259258</v>
      </c>
      <c r="U2035" s="6"/>
    </row>
    <row r="2036" spans="1:21" ht="12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0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1"/>
        <v>42076.130011574074</v>
      </c>
      <c r="T2036" s="11">
        <f t="shared" si="192"/>
        <v>42131.290277777778</v>
      </c>
      <c r="U2036" s="6"/>
    </row>
    <row r="2037" spans="1:21" ht="10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0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1"/>
        <v>42311.625081018516</v>
      </c>
      <c r="T2037" s="11">
        <f t="shared" si="192"/>
        <v>42357.041666666672</v>
      </c>
      <c r="U2037" s="6"/>
    </row>
    <row r="2038" spans="1:21" ht="10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0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41738.864803240744</v>
      </c>
      <c r="T2038" s="11">
        <f t="shared" si="192"/>
        <v>41768.864803240744</v>
      </c>
      <c r="U2038" s="6"/>
    </row>
    <row r="2039" spans="1:21" ht="9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0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41578.210104166668</v>
      </c>
      <c r="T2039" s="11">
        <f t="shared" si="192"/>
        <v>41638.251770833333</v>
      </c>
      <c r="U2039" s="6"/>
    </row>
    <row r="2040" spans="1:21" ht="12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0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1"/>
        <v>41424.27107638889</v>
      </c>
      <c r="T2040" s="11">
        <f t="shared" si="192"/>
        <v>41456.75</v>
      </c>
      <c r="U2040" s="6"/>
    </row>
    <row r="2041" spans="1:21" ht="7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0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1"/>
        <v>42675.438946759255</v>
      </c>
      <c r="T2041" s="11">
        <f t="shared" si="192"/>
        <v>42705.207638888889</v>
      </c>
      <c r="U2041" s="6"/>
    </row>
    <row r="2042" spans="1:21" ht="45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0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1"/>
        <v>41578.927118055559</v>
      </c>
      <c r="T2042" s="11">
        <f t="shared" si="192"/>
        <v>41593.968784722223</v>
      </c>
      <c r="U2042" s="6"/>
    </row>
    <row r="2043" spans="1:21" ht="10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0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1"/>
        <v>42654.525775462964</v>
      </c>
      <c r="T2043" s="11">
        <f t="shared" si="192"/>
        <v>42684.567442129628</v>
      </c>
      <c r="U2043" s="6"/>
    </row>
    <row r="2044" spans="1:21" ht="10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0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1"/>
        <v>42331.708032407405</v>
      </c>
      <c r="T2044" s="11">
        <f t="shared" si="192"/>
        <v>42391.708032407405</v>
      </c>
      <c r="U2044" s="6"/>
    </row>
    <row r="2045" spans="1:21" ht="10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0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1"/>
        <v>42661.176817129628</v>
      </c>
      <c r="T2045" s="11">
        <f t="shared" si="192"/>
        <v>42715.207638888889</v>
      </c>
      <c r="U2045" s="6"/>
    </row>
    <row r="2046" spans="1:21" ht="10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0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1"/>
        <v>42138.684189814812</v>
      </c>
      <c r="T2046" s="11">
        <f t="shared" si="192"/>
        <v>42168.684189814812</v>
      </c>
      <c r="U2046" s="6"/>
    </row>
    <row r="2047" spans="1:21" ht="10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0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1"/>
        <v>41069.088506944441</v>
      </c>
      <c r="T2047" s="11">
        <f t="shared" si="192"/>
        <v>41099.088506944441</v>
      </c>
      <c r="U2047" s="6"/>
    </row>
    <row r="2048" spans="1:21" ht="10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0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1"/>
        <v>41387.171805555554</v>
      </c>
      <c r="T2048" s="11">
        <f t="shared" si="192"/>
        <v>41417.171805555554</v>
      </c>
      <c r="U2048" s="6"/>
    </row>
    <row r="2049" spans="1:21" ht="10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0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42081.903587962966</v>
      </c>
      <c r="T2049" s="11">
        <f t="shared" si="192"/>
        <v>42111</v>
      </c>
      <c r="U2049" s="6"/>
    </row>
    <row r="2050" spans="1:21" ht="12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0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1"/>
        <v>41387.651516203703</v>
      </c>
      <c r="T2050" s="11">
        <f t="shared" si="192"/>
        <v>41417.651516203703</v>
      </c>
      <c r="U2050" s="6"/>
    </row>
    <row r="2051" spans="1:21" ht="3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0"/>
        <v>120.19070000000001</v>
      </c>
      <c r="P2051" s="5">
        <f t="shared" ref="P2051:P2114" si="193">IF(L2051=0, 0, E2051/L2051)</f>
        <v>80.991037735849048</v>
      </c>
      <c r="Q2051" t="str">
        <f t="shared" ref="Q2051:Q2114" si="194">LEFT(N2051, FIND("/", N2051)-1)</f>
        <v>technology</v>
      </c>
      <c r="R2051" t="str">
        <f t="shared" ref="R2051:R2114" si="195">MID(N2051, LEN(Q2051)+2, LEN(N2051))</f>
        <v>hardware</v>
      </c>
      <c r="S2051" s="11">
        <f t="shared" si="191"/>
        <v>41575.527349537035</v>
      </c>
      <c r="T2051" s="11">
        <f t="shared" si="192"/>
        <v>41610.957638888889</v>
      </c>
      <c r="U2051" s="6"/>
    </row>
    <row r="2052" spans="1:21" ht="10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96">(E2052/D2052)*100</f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1"/>
        <v>42115.071504629625</v>
      </c>
      <c r="T2052" s="11">
        <f t="shared" si="192"/>
        <v>42155.071504629625</v>
      </c>
      <c r="U2052" s="6"/>
    </row>
    <row r="2053" spans="1:21" ht="10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6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ref="S2053:S2116" si="197">(((J2053/60)/60)/24)+DATE(1970,1,1)</f>
        <v>41604.022418981483</v>
      </c>
      <c r="T2053" s="11">
        <f t="shared" ref="T2053:T2116" si="198">(((I2053/60)/60)/24)+DATE(1970,1,1)</f>
        <v>41634.022418981483</v>
      </c>
      <c r="U2053" s="6"/>
    </row>
    <row r="2054" spans="1:21" ht="9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6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42375.08394675926</v>
      </c>
      <c r="T2054" s="11">
        <f t="shared" si="198"/>
        <v>42420.08394675926</v>
      </c>
      <c r="U2054" s="6"/>
    </row>
    <row r="2055" spans="1:21" ht="10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6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7"/>
        <v>42303.617488425924</v>
      </c>
      <c r="T2055" s="11">
        <f t="shared" si="198"/>
        <v>42333.659155092595</v>
      </c>
      <c r="U2055" s="6"/>
    </row>
    <row r="2056" spans="1:21" ht="9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6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7"/>
        <v>41731.520949074074</v>
      </c>
      <c r="T2056" s="11">
        <f t="shared" si="198"/>
        <v>41761.520949074074</v>
      </c>
      <c r="U2056" s="6"/>
    </row>
    <row r="2057" spans="1:21" ht="10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6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7"/>
        <v>41946.674108796295</v>
      </c>
      <c r="T2057" s="11">
        <f t="shared" si="198"/>
        <v>41976.166666666672</v>
      </c>
      <c r="U2057" s="6"/>
    </row>
    <row r="2058" spans="1:21" ht="10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6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41351.76090277778</v>
      </c>
      <c r="T2058" s="11">
        <f t="shared" si="198"/>
        <v>41381.76090277778</v>
      </c>
      <c r="U2058" s="6"/>
    </row>
    <row r="2059" spans="1:21" ht="10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6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42396.494583333333</v>
      </c>
      <c r="T2059" s="11">
        <f t="shared" si="198"/>
        <v>42426.494583333333</v>
      </c>
      <c r="U2059" s="6"/>
    </row>
    <row r="2060" spans="1:21" ht="6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6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7"/>
        <v>42026.370717592596</v>
      </c>
      <c r="T2060" s="11">
        <f t="shared" si="198"/>
        <v>42065.833333333328</v>
      </c>
      <c r="U2060" s="6"/>
    </row>
    <row r="2061" spans="1:21" ht="10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6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7"/>
        <v>42361.602476851855</v>
      </c>
      <c r="T2061" s="11">
        <f t="shared" si="198"/>
        <v>42400.915972222225</v>
      </c>
      <c r="U2061" s="6"/>
    </row>
    <row r="2062" spans="1:21" ht="10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6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7"/>
        <v>41783.642939814818</v>
      </c>
      <c r="T2062" s="11">
        <f t="shared" si="198"/>
        <v>41843.642939814818</v>
      </c>
      <c r="U2062" s="6"/>
    </row>
    <row r="2063" spans="1:21" ht="10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6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42705.764513888891</v>
      </c>
      <c r="T2063" s="11">
        <f t="shared" si="198"/>
        <v>42735.764513888891</v>
      </c>
      <c r="U2063" s="6"/>
    </row>
    <row r="2064" spans="1:21" ht="13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6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7"/>
        <v>42423.3830787037</v>
      </c>
      <c r="T2064" s="11">
        <f t="shared" si="198"/>
        <v>42453.341412037036</v>
      </c>
      <c r="U2064" s="6"/>
    </row>
    <row r="2065" spans="1:21" ht="7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6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7"/>
        <v>42472.73265046296</v>
      </c>
      <c r="T2065" s="11">
        <f t="shared" si="198"/>
        <v>42505.73265046296</v>
      </c>
      <c r="U2065" s="6"/>
    </row>
    <row r="2066" spans="1:21" ht="9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6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7"/>
        <v>41389.364849537036</v>
      </c>
      <c r="T2066" s="11">
        <f t="shared" si="198"/>
        <v>41425.5</v>
      </c>
      <c r="U2066" s="6"/>
    </row>
    <row r="2067" spans="1:21" ht="12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6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41603.333668981482</v>
      </c>
      <c r="T2067" s="11">
        <f t="shared" si="198"/>
        <v>41633.333668981482</v>
      </c>
      <c r="U2067" s="6"/>
    </row>
    <row r="2068" spans="1:21" ht="10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6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7"/>
        <v>41844.771793981483</v>
      </c>
      <c r="T2068" s="11">
        <f t="shared" si="198"/>
        <v>41874.771793981483</v>
      </c>
      <c r="U2068" s="6"/>
    </row>
    <row r="2069" spans="1:21" ht="7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6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7"/>
        <v>42115.853888888887</v>
      </c>
      <c r="T2069" s="11">
        <f t="shared" si="198"/>
        <v>42148.853888888887</v>
      </c>
      <c r="U2069" s="6"/>
    </row>
    <row r="2070" spans="1:21" ht="10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6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42633.841608796298</v>
      </c>
      <c r="T2070" s="11">
        <f t="shared" si="198"/>
        <v>42663.841608796298</v>
      </c>
      <c r="U2070" s="6"/>
    </row>
    <row r="2071" spans="1:21" ht="10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6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7"/>
        <v>42340.972118055557</v>
      </c>
      <c r="T2071" s="11">
        <f t="shared" si="198"/>
        <v>42371.972118055557</v>
      </c>
      <c r="U2071" s="6"/>
    </row>
    <row r="2072" spans="1:21" ht="10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6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7"/>
        <v>42519.6565162037</v>
      </c>
      <c r="T2072" s="11">
        <f t="shared" si="198"/>
        <v>42549.6565162037</v>
      </c>
      <c r="U2072" s="6"/>
    </row>
    <row r="2073" spans="1:21" ht="10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6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7"/>
        <v>42600.278749999998</v>
      </c>
      <c r="T2073" s="11">
        <f t="shared" si="198"/>
        <v>42645.278749999998</v>
      </c>
      <c r="U2073" s="6"/>
    </row>
    <row r="2074" spans="1:21" ht="10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6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7"/>
        <v>42467.581388888888</v>
      </c>
      <c r="T2074" s="11">
        <f t="shared" si="198"/>
        <v>42497.581388888888</v>
      </c>
      <c r="U2074" s="6"/>
    </row>
    <row r="2075" spans="1:21" ht="10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6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42087.668032407411</v>
      </c>
      <c r="T2075" s="11">
        <f t="shared" si="198"/>
        <v>42132.668032407411</v>
      </c>
      <c r="U2075" s="6"/>
    </row>
    <row r="2076" spans="1:21" ht="75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6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7"/>
        <v>42466.826180555552</v>
      </c>
      <c r="T2076" s="11">
        <f t="shared" si="198"/>
        <v>42496.826180555552</v>
      </c>
      <c r="U2076" s="6"/>
    </row>
    <row r="2077" spans="1:21" ht="9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6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7"/>
        <v>41450.681574074071</v>
      </c>
      <c r="T2077" s="11">
        <f t="shared" si="198"/>
        <v>41480.681574074071</v>
      </c>
      <c r="U2077" s="6"/>
    </row>
    <row r="2078" spans="1:21" ht="6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6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7"/>
        <v>41803.880659722221</v>
      </c>
      <c r="T2078" s="11">
        <f t="shared" si="198"/>
        <v>41843.880659722221</v>
      </c>
      <c r="U2078" s="6"/>
    </row>
    <row r="2079" spans="1:21" ht="90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6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42103.042546296296</v>
      </c>
      <c r="T2079" s="11">
        <f t="shared" si="198"/>
        <v>42160.875</v>
      </c>
      <c r="U2079" s="6"/>
    </row>
    <row r="2080" spans="1:21" ht="10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6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7"/>
        <v>42692.771493055552</v>
      </c>
      <c r="T2080" s="11">
        <f t="shared" si="198"/>
        <v>42722.771493055552</v>
      </c>
      <c r="U2080" s="6"/>
    </row>
    <row r="2081" spans="1:21" ht="10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6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7"/>
        <v>42150.71056712963</v>
      </c>
      <c r="T2081" s="11">
        <f t="shared" si="198"/>
        <v>42180.791666666672</v>
      </c>
      <c r="U2081" s="6"/>
    </row>
    <row r="2082" spans="1:21" ht="10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6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7"/>
        <v>42289.957175925927</v>
      </c>
      <c r="T2082" s="11">
        <f t="shared" si="198"/>
        <v>42319.998842592591</v>
      </c>
      <c r="U2082" s="6"/>
    </row>
    <row r="2083" spans="1:21" ht="10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6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7"/>
        <v>41004.156886574077</v>
      </c>
      <c r="T2083" s="11">
        <f t="shared" si="198"/>
        <v>41045.207638888889</v>
      </c>
      <c r="U2083" s="6"/>
    </row>
    <row r="2084" spans="1:21" ht="10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6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7"/>
        <v>40811.120324074072</v>
      </c>
      <c r="T2084" s="11">
        <f t="shared" si="198"/>
        <v>40871.161990740737</v>
      </c>
      <c r="U2084" s="6"/>
    </row>
    <row r="2085" spans="1:21" ht="10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6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7"/>
        <v>41034.72216435185</v>
      </c>
      <c r="T2085" s="11">
        <f t="shared" si="198"/>
        <v>41064.72216435185</v>
      </c>
      <c r="U2085" s="6"/>
    </row>
    <row r="2086" spans="1:21" ht="9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6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7"/>
        <v>41731.833124999997</v>
      </c>
      <c r="T2086" s="11">
        <f t="shared" si="198"/>
        <v>41763.290972222225</v>
      </c>
      <c r="U2086" s="6"/>
    </row>
    <row r="2087" spans="1:21" ht="10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6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7"/>
        <v>41075.835497685184</v>
      </c>
      <c r="T2087" s="11">
        <f t="shared" si="198"/>
        <v>41105.835497685184</v>
      </c>
      <c r="U2087" s="6"/>
    </row>
    <row r="2088" spans="1:21" ht="9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6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7"/>
        <v>40860.67050925926</v>
      </c>
      <c r="T2088" s="11">
        <f t="shared" si="198"/>
        <v>40891.207638888889</v>
      </c>
      <c r="U2088" s="6"/>
    </row>
    <row r="2089" spans="1:21" ht="10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6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7"/>
        <v>40764.204375000001</v>
      </c>
      <c r="T2089" s="11">
        <f t="shared" si="198"/>
        <v>40794.204375000001</v>
      </c>
      <c r="U2089" s="6"/>
    </row>
    <row r="2090" spans="1:21" ht="10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6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7"/>
        <v>40395.714722222219</v>
      </c>
      <c r="T2090" s="11">
        <f t="shared" si="198"/>
        <v>40432.165972222225</v>
      </c>
      <c r="U2090" s="6"/>
    </row>
    <row r="2091" spans="1:21" ht="6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6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7"/>
        <v>41453.076319444444</v>
      </c>
      <c r="T2091" s="11">
        <f t="shared" si="198"/>
        <v>41488.076319444444</v>
      </c>
      <c r="U2091" s="6"/>
    </row>
    <row r="2092" spans="1:21" ht="10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6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7"/>
        <v>41299.381423611114</v>
      </c>
      <c r="T2092" s="11">
        <f t="shared" si="198"/>
        <v>41329.381423611114</v>
      </c>
      <c r="U2092" s="6"/>
    </row>
    <row r="2093" spans="1:21" ht="12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6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7"/>
        <v>40555.322662037033</v>
      </c>
      <c r="T2093" s="11">
        <f t="shared" si="198"/>
        <v>40603.833333333336</v>
      </c>
      <c r="U2093" s="6"/>
    </row>
    <row r="2094" spans="1:21" ht="90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6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7"/>
        <v>40763.707546296297</v>
      </c>
      <c r="T2094" s="11">
        <f t="shared" si="198"/>
        <v>40823.707546296297</v>
      </c>
      <c r="U2094" s="6"/>
    </row>
    <row r="2095" spans="1:21" ht="90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6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7"/>
        <v>41205.854537037041</v>
      </c>
      <c r="T2095" s="11">
        <f t="shared" si="198"/>
        <v>41265.896203703705</v>
      </c>
      <c r="U2095" s="6"/>
    </row>
    <row r="2096" spans="1:21" ht="10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6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40939.02002314815</v>
      </c>
      <c r="T2096" s="11">
        <f t="shared" si="198"/>
        <v>40973.125</v>
      </c>
      <c r="U2096" s="6"/>
    </row>
    <row r="2097" spans="1:21" ht="10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6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7"/>
        <v>40758.733483796292</v>
      </c>
      <c r="T2097" s="11">
        <f t="shared" si="198"/>
        <v>40818.733483796292</v>
      </c>
      <c r="U2097" s="6"/>
    </row>
    <row r="2098" spans="1:21" ht="90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6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7"/>
        <v>41192.758506944447</v>
      </c>
      <c r="T2098" s="11">
        <f t="shared" si="198"/>
        <v>41208.165972222225</v>
      </c>
      <c r="U2098" s="6"/>
    </row>
    <row r="2099" spans="1:21" ht="10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6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7"/>
        <v>40818.58489583333</v>
      </c>
      <c r="T2099" s="11">
        <f t="shared" si="198"/>
        <v>40878.626562500001</v>
      </c>
      <c r="U2099" s="6"/>
    </row>
    <row r="2100" spans="1:21" ht="10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6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7"/>
        <v>40946.11383101852</v>
      </c>
      <c r="T2100" s="11">
        <f t="shared" si="198"/>
        <v>40976.11383101852</v>
      </c>
      <c r="U2100" s="6"/>
    </row>
    <row r="2101" spans="1:21" ht="3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6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7"/>
        <v>42173.746342592596</v>
      </c>
      <c r="T2101" s="11">
        <f t="shared" si="198"/>
        <v>42187.152777777781</v>
      </c>
      <c r="U2101" s="6"/>
    </row>
    <row r="2102" spans="1:21" ht="10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6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7"/>
        <v>41074.834965277776</v>
      </c>
      <c r="T2102" s="11">
        <f t="shared" si="198"/>
        <v>41090.165972222225</v>
      </c>
      <c r="U2102" s="6"/>
    </row>
    <row r="2103" spans="1:21" ht="9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6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7"/>
        <v>40892.149467592593</v>
      </c>
      <c r="T2103" s="11">
        <f t="shared" si="198"/>
        <v>40952.149467592593</v>
      </c>
      <c r="U2103" s="6"/>
    </row>
    <row r="2104" spans="1:21" ht="10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6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7"/>
        <v>40638.868611111109</v>
      </c>
      <c r="T2104" s="11">
        <f t="shared" si="198"/>
        <v>40668.868611111109</v>
      </c>
      <c r="U2104" s="6"/>
    </row>
    <row r="2105" spans="1:21" ht="45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6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7"/>
        <v>41192.754942129628</v>
      </c>
      <c r="T2105" s="11">
        <f t="shared" si="198"/>
        <v>41222.7966087963</v>
      </c>
      <c r="U2105" s="6"/>
    </row>
    <row r="2106" spans="1:21" ht="90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6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7"/>
        <v>41394.074467592596</v>
      </c>
      <c r="T2106" s="11">
        <f t="shared" si="198"/>
        <v>41425</v>
      </c>
      <c r="U2106" s="6"/>
    </row>
    <row r="2107" spans="1:21" ht="7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6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7"/>
        <v>41951.788807870369</v>
      </c>
      <c r="T2107" s="11">
        <f t="shared" si="198"/>
        <v>41964.166666666672</v>
      </c>
      <c r="U2107" s="6"/>
    </row>
    <row r="2108" spans="1:21" ht="9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6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7"/>
        <v>41270.21497685185</v>
      </c>
      <c r="T2108" s="11">
        <f t="shared" si="198"/>
        <v>41300.21497685185</v>
      </c>
      <c r="U2108" s="6"/>
    </row>
    <row r="2109" spans="1:21" ht="10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6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41934.71056712963</v>
      </c>
      <c r="T2109" s="11">
        <f t="shared" si="198"/>
        <v>41955.752233796295</v>
      </c>
      <c r="U2109" s="6"/>
    </row>
    <row r="2110" spans="1:21" ht="10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6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7"/>
        <v>41135.175694444442</v>
      </c>
      <c r="T2110" s="11">
        <f t="shared" si="198"/>
        <v>41162.163194444445</v>
      </c>
      <c r="U2110" s="6"/>
    </row>
    <row r="2111" spans="1:21" ht="7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6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7"/>
        <v>42160.708530092597</v>
      </c>
      <c r="T2111" s="11">
        <f t="shared" si="198"/>
        <v>42190.708530092597</v>
      </c>
      <c r="U2111" s="6"/>
    </row>
    <row r="2112" spans="1:21" ht="75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6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7"/>
        <v>41759.670937499999</v>
      </c>
      <c r="T2112" s="11">
        <f t="shared" si="198"/>
        <v>41787.207638888889</v>
      </c>
      <c r="U2112" s="6"/>
    </row>
    <row r="2113" spans="1:21" ht="10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6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7"/>
        <v>40703.197048611109</v>
      </c>
      <c r="T2113" s="11">
        <f t="shared" si="198"/>
        <v>40770.041666666664</v>
      </c>
      <c r="U2113" s="6"/>
    </row>
    <row r="2114" spans="1:21" ht="90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6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7"/>
        <v>41365.928159722222</v>
      </c>
      <c r="T2114" s="11">
        <f t="shared" si="198"/>
        <v>41379.928159722222</v>
      </c>
      <c r="U2114" s="6"/>
    </row>
    <row r="2115" spans="1:21" ht="45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6"/>
        <v>104.85714285714285</v>
      </c>
      <c r="P2115" s="5">
        <f t="shared" ref="P2115:P2178" si="199">IF(L2115=0, 0, E2115/L2115)</f>
        <v>68.598130841121488</v>
      </c>
      <c r="Q2115" t="str">
        <f t="shared" ref="Q2115:Q2178" si="200">LEFT(N2115, FIND("/", N2115)-1)</f>
        <v>music</v>
      </c>
      <c r="R2115" t="str">
        <f t="shared" ref="R2115:R2178" si="201">MID(N2115, LEN(Q2115)+2, LEN(N2115))</f>
        <v>indie rock</v>
      </c>
      <c r="S2115" s="11">
        <f t="shared" si="197"/>
        <v>41870.86546296296</v>
      </c>
      <c r="T2115" s="11">
        <f t="shared" si="198"/>
        <v>41905.86546296296</v>
      </c>
      <c r="U2115" s="6"/>
    </row>
    <row r="2116" spans="1:21" ht="10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02">(E2116/D2116)*100</f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197"/>
        <v>40458.815625000003</v>
      </c>
      <c r="T2116" s="11">
        <f t="shared" si="198"/>
        <v>40521.207638888889</v>
      </c>
      <c r="U2116" s="6"/>
    </row>
    <row r="2117" spans="1:21" ht="90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2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ref="S2117:S2180" si="203">(((J2117/60)/60)/24)+DATE(1970,1,1)</f>
        <v>40564.081030092595</v>
      </c>
      <c r="T2117" s="11">
        <f t="shared" ref="T2117:T2180" si="204">(((I2117/60)/60)/24)+DATE(1970,1,1)</f>
        <v>40594.081030092595</v>
      </c>
      <c r="U2117" s="6"/>
    </row>
    <row r="2118" spans="1:21" ht="9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2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3"/>
        <v>41136.777812500004</v>
      </c>
      <c r="T2118" s="11">
        <f t="shared" si="204"/>
        <v>41184.777812500004</v>
      </c>
      <c r="U2118" s="6"/>
    </row>
    <row r="2119" spans="1:21" ht="10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2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3"/>
        <v>42290.059594907405</v>
      </c>
      <c r="T2119" s="11">
        <f t="shared" si="204"/>
        <v>42304.207638888889</v>
      </c>
      <c r="U2119" s="6"/>
    </row>
    <row r="2120" spans="1:21" ht="6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2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3"/>
        <v>40718.839537037034</v>
      </c>
      <c r="T2120" s="11">
        <f t="shared" si="204"/>
        <v>40748.839537037034</v>
      </c>
      <c r="U2120" s="6"/>
    </row>
    <row r="2121" spans="1:21" ht="9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2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3"/>
        <v>41107.130150462966</v>
      </c>
      <c r="T2121" s="11">
        <f t="shared" si="204"/>
        <v>41137.130150462966</v>
      </c>
      <c r="U2121" s="6"/>
    </row>
    <row r="2122" spans="1:21" ht="7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2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3"/>
        <v>41591.964537037034</v>
      </c>
      <c r="T2122" s="11">
        <f t="shared" si="204"/>
        <v>41640.964537037034</v>
      </c>
      <c r="U2122" s="6"/>
    </row>
    <row r="2123" spans="1:21" ht="7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2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3"/>
        <v>42716.7424537037</v>
      </c>
      <c r="T2123" s="11">
        <f t="shared" si="204"/>
        <v>42746.7424537037</v>
      </c>
      <c r="U2123" s="6"/>
    </row>
    <row r="2124" spans="1:21" ht="7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2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3"/>
        <v>42712.300567129627</v>
      </c>
      <c r="T2124" s="11">
        <f t="shared" si="204"/>
        <v>42742.300567129627</v>
      </c>
      <c r="U2124" s="6"/>
    </row>
    <row r="2125" spans="1:21" ht="13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2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3"/>
        <v>40198.424849537041</v>
      </c>
      <c r="T2125" s="11">
        <f t="shared" si="204"/>
        <v>40252.290972222225</v>
      </c>
      <c r="U2125" s="6"/>
    </row>
    <row r="2126" spans="1:21" ht="12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2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3"/>
        <v>40464.028182870366</v>
      </c>
      <c r="T2126" s="11">
        <f t="shared" si="204"/>
        <v>40512.208333333336</v>
      </c>
      <c r="U2126" s="6"/>
    </row>
    <row r="2127" spans="1:21" ht="9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2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3"/>
        <v>42191.023530092592</v>
      </c>
      <c r="T2127" s="11">
        <f t="shared" si="204"/>
        <v>42221.023530092592</v>
      </c>
      <c r="U2127" s="6"/>
    </row>
    <row r="2128" spans="1:21" ht="90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2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3"/>
        <v>41951.973229166666</v>
      </c>
      <c r="T2128" s="11">
        <f t="shared" si="204"/>
        <v>41981.973229166666</v>
      </c>
      <c r="U2128" s="6"/>
    </row>
    <row r="2129" spans="1:21" ht="4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2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3"/>
        <v>42045.50535879629</v>
      </c>
      <c r="T2129" s="11">
        <f t="shared" si="204"/>
        <v>42075.463692129633</v>
      </c>
      <c r="U2129" s="6"/>
    </row>
    <row r="2130" spans="1:21" ht="10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2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3"/>
        <v>41843.772789351853</v>
      </c>
      <c r="T2130" s="11">
        <f t="shared" si="204"/>
        <v>41903.772789351853</v>
      </c>
      <c r="U2130" s="6"/>
    </row>
    <row r="2131" spans="1:21" ht="9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2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3"/>
        <v>42409.024305555555</v>
      </c>
      <c r="T2131" s="11">
        <f t="shared" si="204"/>
        <v>42439.024305555555</v>
      </c>
      <c r="U2131" s="6"/>
    </row>
    <row r="2132" spans="1:21" ht="6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2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3"/>
        <v>41832.086377314816</v>
      </c>
      <c r="T2132" s="11">
        <f t="shared" si="204"/>
        <v>41867.086377314816</v>
      </c>
      <c r="U2132" s="6"/>
    </row>
    <row r="2133" spans="1:21" ht="90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2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3"/>
        <v>42167.207071759258</v>
      </c>
      <c r="T2133" s="11">
        <f t="shared" si="204"/>
        <v>42197.207071759258</v>
      </c>
      <c r="U2133" s="6"/>
    </row>
    <row r="2134" spans="1:21" ht="10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2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3"/>
        <v>41643.487175925926</v>
      </c>
      <c r="T2134" s="11">
        <f t="shared" si="204"/>
        <v>41673.487175925926</v>
      </c>
      <c r="U2134" s="6"/>
    </row>
    <row r="2135" spans="1:21" ht="10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2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3"/>
        <v>40619.097210648149</v>
      </c>
      <c r="T2135" s="11">
        <f t="shared" si="204"/>
        <v>40657.290972222225</v>
      </c>
      <c r="U2135" s="6"/>
    </row>
    <row r="2136" spans="1:21" ht="10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2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3"/>
        <v>41361.886469907404</v>
      </c>
      <c r="T2136" s="11">
        <f t="shared" si="204"/>
        <v>41391.886469907404</v>
      </c>
      <c r="U2136" s="6"/>
    </row>
    <row r="2137" spans="1:21" ht="12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2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3"/>
        <v>41156.963344907403</v>
      </c>
      <c r="T2137" s="11">
        <f t="shared" si="204"/>
        <v>41186.963344907403</v>
      </c>
      <c r="U2137" s="6"/>
    </row>
    <row r="2138" spans="1:21" ht="90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2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3"/>
        <v>41536.509097222224</v>
      </c>
      <c r="T2138" s="11">
        <f t="shared" si="204"/>
        <v>41566.509097222224</v>
      </c>
      <c r="U2138" s="6"/>
    </row>
    <row r="2139" spans="1:21" ht="90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2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3"/>
        <v>41948.771168981482</v>
      </c>
      <c r="T2139" s="11">
        <f t="shared" si="204"/>
        <v>41978.771168981482</v>
      </c>
      <c r="U2139" s="6"/>
    </row>
    <row r="2140" spans="1:21" ht="7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2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3"/>
        <v>41557.013182870374</v>
      </c>
      <c r="T2140" s="11">
        <f t="shared" si="204"/>
        <v>41587.054849537039</v>
      </c>
      <c r="U2140" s="6"/>
    </row>
    <row r="2141" spans="1:21" ht="12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2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3"/>
        <v>42647.750092592592</v>
      </c>
      <c r="T2141" s="11">
        <f t="shared" si="204"/>
        <v>42677.750092592592</v>
      </c>
      <c r="U2141" s="6"/>
    </row>
    <row r="2142" spans="1:21" ht="10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2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3"/>
        <v>41255.833611111113</v>
      </c>
      <c r="T2142" s="11">
        <f t="shared" si="204"/>
        <v>41285.833611111113</v>
      </c>
      <c r="U2142" s="6"/>
    </row>
    <row r="2143" spans="1:21" ht="10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2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3"/>
        <v>41927.235636574071</v>
      </c>
      <c r="T2143" s="11">
        <f t="shared" si="204"/>
        <v>41957.277303240742</v>
      </c>
      <c r="U2143" s="6"/>
    </row>
    <row r="2144" spans="1:21" ht="10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2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3"/>
        <v>42340.701504629629</v>
      </c>
      <c r="T2144" s="11">
        <f t="shared" si="204"/>
        <v>42368.701504629629</v>
      </c>
      <c r="U2144" s="6"/>
    </row>
    <row r="2145" spans="1:21" ht="10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2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3"/>
        <v>40332.886712962965</v>
      </c>
      <c r="T2145" s="11">
        <f t="shared" si="204"/>
        <v>40380.791666666664</v>
      </c>
      <c r="U2145" s="6"/>
    </row>
    <row r="2146" spans="1:21" ht="9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2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3"/>
        <v>41499.546759259261</v>
      </c>
      <c r="T2146" s="11">
        <f t="shared" si="204"/>
        <v>41531.546759259261</v>
      </c>
      <c r="U2146" s="6"/>
    </row>
    <row r="2147" spans="1:21" ht="10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2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3"/>
        <v>41575.237430555557</v>
      </c>
      <c r="T2147" s="11">
        <f t="shared" si="204"/>
        <v>41605.279097222221</v>
      </c>
      <c r="U2147" s="6"/>
    </row>
    <row r="2148" spans="1:21" ht="10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2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3"/>
        <v>42397.679513888885</v>
      </c>
      <c r="T2148" s="11">
        <f t="shared" si="204"/>
        <v>42411.679513888885</v>
      </c>
      <c r="U2148" s="6"/>
    </row>
    <row r="2149" spans="1:21" ht="4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2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3"/>
        <v>41927.295694444445</v>
      </c>
      <c r="T2149" s="11">
        <f t="shared" si="204"/>
        <v>41959.337361111116</v>
      </c>
      <c r="U2149" s="6"/>
    </row>
    <row r="2150" spans="1:21" ht="9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2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3"/>
        <v>42066.733587962968</v>
      </c>
      <c r="T2150" s="11">
        <f t="shared" si="204"/>
        <v>42096.691921296297</v>
      </c>
      <c r="U2150" s="6"/>
    </row>
    <row r="2151" spans="1:21" ht="10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2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3"/>
        <v>40355.024953703702</v>
      </c>
      <c r="T2151" s="11">
        <f t="shared" si="204"/>
        <v>40390</v>
      </c>
      <c r="U2151" s="6"/>
    </row>
    <row r="2152" spans="1:21" ht="3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2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3"/>
        <v>42534.284710648149</v>
      </c>
      <c r="T2152" s="11">
        <f t="shared" si="204"/>
        <v>42564.284710648149</v>
      </c>
      <c r="U2152" s="6"/>
    </row>
    <row r="2153" spans="1:21" ht="9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2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3"/>
        <v>42520.847384259265</v>
      </c>
      <c r="T2153" s="11">
        <f t="shared" si="204"/>
        <v>42550.847384259265</v>
      </c>
      <c r="U2153" s="6"/>
    </row>
    <row r="2154" spans="1:21" ht="10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2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3"/>
        <v>41683.832280092596</v>
      </c>
      <c r="T2154" s="11">
        <f t="shared" si="204"/>
        <v>41713.790613425925</v>
      </c>
      <c r="U2154" s="6"/>
    </row>
    <row r="2155" spans="1:21" ht="12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2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3"/>
        <v>41974.911087962959</v>
      </c>
      <c r="T2155" s="11">
        <f t="shared" si="204"/>
        <v>42014.332638888889</v>
      </c>
      <c r="U2155" s="6"/>
    </row>
    <row r="2156" spans="1:21" ht="6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2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3"/>
        <v>41647.632256944446</v>
      </c>
      <c r="T2156" s="11">
        <f t="shared" si="204"/>
        <v>41667.632256944446</v>
      </c>
      <c r="U2156" s="6"/>
    </row>
    <row r="2157" spans="1:21" ht="9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2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3"/>
        <v>42430.747511574074</v>
      </c>
      <c r="T2157" s="11">
        <f t="shared" si="204"/>
        <v>42460.70584490741</v>
      </c>
      <c r="U2157" s="6"/>
    </row>
    <row r="2158" spans="1:21" ht="7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2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3"/>
        <v>41488.85423611111</v>
      </c>
      <c r="T2158" s="11">
        <f t="shared" si="204"/>
        <v>41533.85423611111</v>
      </c>
      <c r="U2158" s="6"/>
    </row>
    <row r="2159" spans="1:21" ht="45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2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3"/>
        <v>42694.98128472222</v>
      </c>
      <c r="T2159" s="11">
        <f t="shared" si="204"/>
        <v>42727.332638888889</v>
      </c>
      <c r="U2159" s="6"/>
    </row>
    <row r="2160" spans="1:21" ht="10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2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3"/>
        <v>41264.853865740741</v>
      </c>
      <c r="T2160" s="11">
        <f t="shared" si="204"/>
        <v>41309.853865740741</v>
      </c>
      <c r="U2160" s="6"/>
    </row>
    <row r="2161" spans="1:21" ht="12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2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3"/>
        <v>40710.731180555551</v>
      </c>
      <c r="T2161" s="11">
        <f t="shared" si="204"/>
        <v>40740.731180555551</v>
      </c>
      <c r="U2161" s="6"/>
    </row>
    <row r="2162" spans="1:21" ht="7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2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3"/>
        <v>41018.711863425924</v>
      </c>
      <c r="T2162" s="11">
        <f t="shared" si="204"/>
        <v>41048.711863425924</v>
      </c>
      <c r="U2162" s="6"/>
    </row>
    <row r="2163" spans="1:21" ht="45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2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3"/>
        <v>42240.852534722217</v>
      </c>
      <c r="T2163" s="11">
        <f t="shared" si="204"/>
        <v>42270.852534722217</v>
      </c>
      <c r="U2163" s="6"/>
    </row>
    <row r="2164" spans="1:21" ht="12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2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3"/>
        <v>41813.766099537039</v>
      </c>
      <c r="T2164" s="11">
        <f t="shared" si="204"/>
        <v>41844.766099537039</v>
      </c>
      <c r="U2164" s="6"/>
    </row>
    <row r="2165" spans="1:21" ht="90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2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3"/>
        <v>42111.899537037039</v>
      </c>
      <c r="T2165" s="11">
        <f t="shared" si="204"/>
        <v>42163.159722222219</v>
      </c>
      <c r="U2165" s="6"/>
    </row>
    <row r="2166" spans="1:21" ht="6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2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3"/>
        <v>42515.71775462963</v>
      </c>
      <c r="T2166" s="11">
        <f t="shared" si="204"/>
        <v>42546.165972222225</v>
      </c>
      <c r="U2166" s="6"/>
    </row>
    <row r="2167" spans="1:21" ht="10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2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3"/>
        <v>42438.667071759264</v>
      </c>
      <c r="T2167" s="11">
        <f t="shared" si="204"/>
        <v>42468.625405092593</v>
      </c>
      <c r="U2167" s="6"/>
    </row>
    <row r="2168" spans="1:21" ht="12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2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3"/>
        <v>41933.838171296295</v>
      </c>
      <c r="T2168" s="11">
        <f t="shared" si="204"/>
        <v>41978.879837962959</v>
      </c>
      <c r="U2168" s="6"/>
    </row>
    <row r="2169" spans="1:21" ht="6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2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3"/>
        <v>41153.066400462965</v>
      </c>
      <c r="T2169" s="11">
        <f t="shared" si="204"/>
        <v>41167.066400462965</v>
      </c>
      <c r="U2169" s="6"/>
    </row>
    <row r="2170" spans="1:21" ht="7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2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3"/>
        <v>42745.600243055553</v>
      </c>
      <c r="T2170" s="11">
        <f t="shared" si="204"/>
        <v>42776.208333333328</v>
      </c>
      <c r="U2170" s="6"/>
    </row>
    <row r="2171" spans="1:21" ht="10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2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3"/>
        <v>42793.700821759259</v>
      </c>
      <c r="T2171" s="11">
        <f t="shared" si="204"/>
        <v>42796.700821759259</v>
      </c>
      <c r="U2171" s="6"/>
    </row>
    <row r="2172" spans="1:21" ht="9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2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3"/>
        <v>42198.750254629631</v>
      </c>
      <c r="T2172" s="11">
        <f t="shared" si="204"/>
        <v>42238.750254629631</v>
      </c>
      <c r="U2172" s="6"/>
    </row>
    <row r="2173" spans="1:21" ht="9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2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3"/>
        <v>42141.95711805555</v>
      </c>
      <c r="T2173" s="11">
        <f t="shared" si="204"/>
        <v>42177.208333333328</v>
      </c>
      <c r="U2173" s="6"/>
    </row>
    <row r="2174" spans="1:21" ht="90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2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3"/>
        <v>42082.580092592587</v>
      </c>
      <c r="T2174" s="11">
        <f t="shared" si="204"/>
        <v>42112.580092592587</v>
      </c>
      <c r="U2174" s="6"/>
    </row>
    <row r="2175" spans="1:21" ht="10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2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3"/>
        <v>41495.692627314813</v>
      </c>
      <c r="T2175" s="11">
        <f t="shared" si="204"/>
        <v>41527.165972222225</v>
      </c>
      <c r="U2175" s="6"/>
    </row>
    <row r="2176" spans="1:21" ht="9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2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3"/>
        <v>42465.542905092589</v>
      </c>
      <c r="T2176" s="11">
        <f t="shared" si="204"/>
        <v>42495.542905092589</v>
      </c>
      <c r="U2176" s="6"/>
    </row>
    <row r="2177" spans="1:21" ht="9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2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3"/>
        <v>42565.009097222224</v>
      </c>
      <c r="T2177" s="11">
        <f t="shared" si="204"/>
        <v>42572.009097222224</v>
      </c>
      <c r="U2177" s="6"/>
    </row>
    <row r="2178" spans="1:21" ht="90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2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3"/>
        <v>42096.633206018523</v>
      </c>
      <c r="T2178" s="11">
        <f t="shared" si="204"/>
        <v>42126.633206018523</v>
      </c>
      <c r="U2178" s="6"/>
    </row>
    <row r="2179" spans="1:21" ht="10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2"/>
        <v>100.12</v>
      </c>
      <c r="P2179" s="5">
        <f t="shared" ref="P2179:P2242" si="205">IF(L2179=0, 0, E2179/L2179)</f>
        <v>65.868421052631575</v>
      </c>
      <c r="Q2179" t="str">
        <f t="shared" ref="Q2179:Q2242" si="206">LEFT(N2179, FIND("/", N2179)-1)</f>
        <v>music</v>
      </c>
      <c r="R2179" t="str">
        <f t="shared" ref="R2179:R2242" si="207">MID(N2179, LEN(Q2179)+2, LEN(N2179))</f>
        <v>rock</v>
      </c>
      <c r="S2179" s="11">
        <f t="shared" si="203"/>
        <v>42502.250775462962</v>
      </c>
      <c r="T2179" s="11">
        <f t="shared" si="204"/>
        <v>42527.250775462962</v>
      </c>
      <c r="U2179" s="6"/>
    </row>
    <row r="2180" spans="1:21" ht="90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08">(E2180/D2180)*100</f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3"/>
        <v>42723.63653935185</v>
      </c>
      <c r="T2180" s="11">
        <f t="shared" si="204"/>
        <v>42753.63653935185</v>
      </c>
      <c r="U2180" s="6"/>
    </row>
    <row r="2181" spans="1:21" ht="7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8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ref="S2181:S2244" si="209">(((J2181/60)/60)/24)+DATE(1970,1,1)</f>
        <v>42075.171203703707</v>
      </c>
      <c r="T2181" s="11">
        <f t="shared" ref="T2181:T2244" si="210">(((I2181/60)/60)/24)+DATE(1970,1,1)</f>
        <v>42105.171203703707</v>
      </c>
      <c r="U2181" s="6"/>
    </row>
    <row r="2182" spans="1:21" ht="9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8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9"/>
        <v>42279.669768518521</v>
      </c>
      <c r="T2182" s="11">
        <f t="shared" si="210"/>
        <v>42321.711435185185</v>
      </c>
      <c r="U2182" s="6"/>
    </row>
    <row r="2183" spans="1:21" ht="12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8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9"/>
        <v>42773.005243055552</v>
      </c>
      <c r="T2183" s="11">
        <f t="shared" si="210"/>
        <v>42787.005243055552</v>
      </c>
      <c r="U2183" s="6"/>
    </row>
    <row r="2184" spans="1:21" ht="9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8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9"/>
        <v>41879.900752314818</v>
      </c>
      <c r="T2184" s="11">
        <f t="shared" si="210"/>
        <v>41914.900752314818</v>
      </c>
      <c r="U2184" s="6"/>
    </row>
    <row r="2185" spans="1:21" ht="10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8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9"/>
        <v>42745.365474537044</v>
      </c>
      <c r="T2185" s="11">
        <f t="shared" si="210"/>
        <v>42775.208333333328</v>
      </c>
      <c r="U2185" s="6"/>
    </row>
    <row r="2186" spans="1:21" ht="10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8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9"/>
        <v>42380.690289351856</v>
      </c>
      <c r="T2186" s="11">
        <f t="shared" si="210"/>
        <v>42394.666666666672</v>
      </c>
      <c r="U2186" s="6"/>
    </row>
    <row r="2187" spans="1:21" ht="10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8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9"/>
        <v>41319.349988425929</v>
      </c>
      <c r="T2187" s="11">
        <f t="shared" si="210"/>
        <v>41359.349988425929</v>
      </c>
      <c r="U2187" s="6"/>
    </row>
    <row r="2188" spans="1:21" ht="9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8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9"/>
        <v>42583.615081018521</v>
      </c>
      <c r="T2188" s="11">
        <f t="shared" si="210"/>
        <v>42620.083333333328</v>
      </c>
      <c r="U2188" s="6"/>
    </row>
    <row r="2189" spans="1:21" ht="10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8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9"/>
        <v>42068.209097222221</v>
      </c>
      <c r="T2189" s="11">
        <f t="shared" si="210"/>
        <v>42097.165972222225</v>
      </c>
      <c r="U2189" s="6"/>
    </row>
    <row r="2190" spans="1:21" ht="9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8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9"/>
        <v>42633.586122685185</v>
      </c>
      <c r="T2190" s="11">
        <f t="shared" si="210"/>
        <v>42668.708333333328</v>
      </c>
      <c r="U2190" s="6"/>
    </row>
    <row r="2191" spans="1:21" ht="10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8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9"/>
        <v>42467.788194444445</v>
      </c>
      <c r="T2191" s="11">
        <f t="shared" si="210"/>
        <v>42481.916666666672</v>
      </c>
      <c r="U2191" s="6"/>
    </row>
    <row r="2192" spans="1:21" ht="10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8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9"/>
        <v>42417.625046296293</v>
      </c>
      <c r="T2192" s="11">
        <f t="shared" si="210"/>
        <v>42452.290972222225</v>
      </c>
      <c r="U2192" s="6"/>
    </row>
    <row r="2193" spans="1:21" ht="12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8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9"/>
        <v>42768.833645833336</v>
      </c>
      <c r="T2193" s="11">
        <f t="shared" si="210"/>
        <v>42780.833645833336</v>
      </c>
      <c r="U2193" s="6"/>
    </row>
    <row r="2194" spans="1:21" ht="10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8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9"/>
        <v>42691.8512037037</v>
      </c>
      <c r="T2194" s="11">
        <f t="shared" si="210"/>
        <v>42719.958333333328</v>
      </c>
      <c r="U2194" s="6"/>
    </row>
    <row r="2195" spans="1:21" ht="10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8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9"/>
        <v>42664.405925925923</v>
      </c>
      <c r="T2195" s="11">
        <f t="shared" si="210"/>
        <v>42695.207638888889</v>
      </c>
      <c r="U2195" s="6"/>
    </row>
    <row r="2196" spans="1:21" ht="10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8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9"/>
        <v>42425.757986111115</v>
      </c>
      <c r="T2196" s="11">
        <f t="shared" si="210"/>
        <v>42455.716319444444</v>
      </c>
      <c r="U2196" s="6"/>
    </row>
    <row r="2197" spans="1:21" ht="6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8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9"/>
        <v>42197.771990740745</v>
      </c>
      <c r="T2197" s="11">
        <f t="shared" si="210"/>
        <v>42227.771990740745</v>
      </c>
      <c r="U2197" s="6"/>
    </row>
    <row r="2198" spans="1:21" ht="45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8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9"/>
        <v>42675.487291666665</v>
      </c>
      <c r="T2198" s="11">
        <f t="shared" si="210"/>
        <v>42706.291666666672</v>
      </c>
      <c r="U2198" s="6"/>
    </row>
    <row r="2199" spans="1:21" ht="90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8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9"/>
        <v>42033.584016203706</v>
      </c>
      <c r="T2199" s="11">
        <f t="shared" si="210"/>
        <v>42063.584016203706</v>
      </c>
      <c r="U2199" s="6"/>
    </row>
    <row r="2200" spans="1:21" ht="10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8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9"/>
        <v>42292.513888888891</v>
      </c>
      <c r="T2200" s="11">
        <f t="shared" si="210"/>
        <v>42322.555555555555</v>
      </c>
      <c r="U2200" s="6"/>
    </row>
    <row r="2201" spans="1:21" ht="45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8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9"/>
        <v>42262.416643518518</v>
      </c>
      <c r="T2201" s="11">
        <f t="shared" si="210"/>
        <v>42292.416643518518</v>
      </c>
      <c r="U2201" s="6"/>
    </row>
    <row r="2202" spans="1:21" ht="10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8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9"/>
        <v>42163.625787037032</v>
      </c>
      <c r="T2202" s="11">
        <f t="shared" si="210"/>
        <v>42191.125</v>
      </c>
      <c r="U2202" s="6"/>
    </row>
    <row r="2203" spans="1:21" ht="10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8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9"/>
        <v>41276.846817129634</v>
      </c>
      <c r="T2203" s="11">
        <f t="shared" si="210"/>
        <v>41290.846817129634</v>
      </c>
      <c r="U2203" s="6"/>
    </row>
    <row r="2204" spans="1:21" ht="7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8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9"/>
        <v>41184.849166666667</v>
      </c>
      <c r="T2204" s="11">
        <f t="shared" si="210"/>
        <v>41214.849166666667</v>
      </c>
      <c r="U2204" s="6"/>
    </row>
    <row r="2205" spans="1:21" ht="10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8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9"/>
        <v>42241.85974537037</v>
      </c>
      <c r="T2205" s="11">
        <f t="shared" si="210"/>
        <v>42271.85974537037</v>
      </c>
      <c r="U2205" s="6"/>
    </row>
    <row r="2206" spans="1:21" ht="9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8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9"/>
        <v>41312.311562499999</v>
      </c>
      <c r="T2206" s="11">
        <f t="shared" si="210"/>
        <v>41342.311562499999</v>
      </c>
      <c r="U2206" s="6"/>
    </row>
    <row r="2207" spans="1:21" ht="9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8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9"/>
        <v>41031.82163194444</v>
      </c>
      <c r="T2207" s="11">
        <f t="shared" si="210"/>
        <v>41061.82163194444</v>
      </c>
      <c r="U2207" s="6"/>
    </row>
    <row r="2208" spans="1:21" ht="10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8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9"/>
        <v>40997.257222222222</v>
      </c>
      <c r="T2208" s="11">
        <f t="shared" si="210"/>
        <v>41015.257222222222</v>
      </c>
      <c r="U2208" s="6"/>
    </row>
    <row r="2209" spans="1:21" ht="90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8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9"/>
        <v>41564.194131944445</v>
      </c>
      <c r="T2209" s="11">
        <f t="shared" si="210"/>
        <v>41594.235798611109</v>
      </c>
      <c r="U2209" s="6"/>
    </row>
    <row r="2210" spans="1:21" ht="10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8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9"/>
        <v>40946.882245370369</v>
      </c>
      <c r="T2210" s="11">
        <f t="shared" si="210"/>
        <v>41006.166666666664</v>
      </c>
      <c r="U2210" s="6"/>
    </row>
    <row r="2211" spans="1:21" ht="7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8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9"/>
        <v>41732.479675925926</v>
      </c>
      <c r="T2211" s="11">
        <f t="shared" si="210"/>
        <v>41743.958333333336</v>
      </c>
      <c r="U2211" s="6"/>
    </row>
    <row r="2212" spans="1:21" ht="10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8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9"/>
        <v>40956.066087962965</v>
      </c>
      <c r="T2212" s="11">
        <f t="shared" si="210"/>
        <v>41013.73333333333</v>
      </c>
      <c r="U2212" s="6"/>
    </row>
    <row r="2213" spans="1:21" ht="12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8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9"/>
        <v>41716.785011574073</v>
      </c>
      <c r="T2213" s="11">
        <f t="shared" si="210"/>
        <v>41739.290972222225</v>
      </c>
      <c r="U2213" s="6"/>
    </row>
    <row r="2214" spans="1:21" ht="12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8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9"/>
        <v>41548.747418981482</v>
      </c>
      <c r="T2214" s="11">
        <f t="shared" si="210"/>
        <v>41582.041666666664</v>
      </c>
      <c r="U2214" s="6"/>
    </row>
    <row r="2215" spans="1:21" ht="120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8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9"/>
        <v>42109.826145833329</v>
      </c>
      <c r="T2215" s="11">
        <f t="shared" si="210"/>
        <v>42139.826145833329</v>
      </c>
      <c r="U2215" s="6"/>
    </row>
    <row r="2216" spans="1:21" ht="9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8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9"/>
        <v>41646.792222222226</v>
      </c>
      <c r="T2216" s="11">
        <f t="shared" si="210"/>
        <v>41676.792222222226</v>
      </c>
      <c r="U2216" s="6"/>
    </row>
    <row r="2217" spans="1:21" ht="6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8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9"/>
        <v>40958.717268518521</v>
      </c>
      <c r="T2217" s="11">
        <f t="shared" si="210"/>
        <v>40981.290972222225</v>
      </c>
      <c r="U2217" s="6"/>
    </row>
    <row r="2218" spans="1:21" ht="10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8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9"/>
        <v>42194.751678240747</v>
      </c>
      <c r="T2218" s="11">
        <f t="shared" si="210"/>
        <v>42208.751678240747</v>
      </c>
      <c r="U2218" s="6"/>
    </row>
    <row r="2219" spans="1:21" ht="10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8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9"/>
        <v>42299.776770833334</v>
      </c>
      <c r="T2219" s="11">
        <f t="shared" si="210"/>
        <v>42310.333333333328</v>
      </c>
      <c r="U2219" s="6"/>
    </row>
    <row r="2220" spans="1:21" ht="90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8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9"/>
        <v>41127.812303240738</v>
      </c>
      <c r="T2220" s="11">
        <f t="shared" si="210"/>
        <v>41150</v>
      </c>
      <c r="U2220" s="6"/>
    </row>
    <row r="2221" spans="1:21" ht="90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8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9"/>
        <v>42205.718888888892</v>
      </c>
      <c r="T2221" s="11">
        <f t="shared" si="210"/>
        <v>42235.718888888892</v>
      </c>
      <c r="U2221" s="6"/>
    </row>
    <row r="2222" spans="1:21" ht="90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8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9"/>
        <v>41452.060601851852</v>
      </c>
      <c r="T2222" s="11">
        <f t="shared" si="210"/>
        <v>41482.060601851852</v>
      </c>
      <c r="U2222" s="6"/>
    </row>
    <row r="2223" spans="1:21" ht="10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8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9"/>
        <v>42452.666770833333</v>
      </c>
      <c r="T2223" s="11">
        <f t="shared" si="210"/>
        <v>42483</v>
      </c>
      <c r="U2223" s="6"/>
    </row>
    <row r="2224" spans="1:21" ht="10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8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9"/>
        <v>40906.787581018521</v>
      </c>
      <c r="T2224" s="11">
        <f t="shared" si="210"/>
        <v>40936.787581018521</v>
      </c>
      <c r="U2224" s="6"/>
    </row>
    <row r="2225" spans="1:21" ht="12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8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9"/>
        <v>42152.640833333338</v>
      </c>
      <c r="T2225" s="11">
        <f t="shared" si="210"/>
        <v>42182.640833333338</v>
      </c>
      <c r="U2225" s="6"/>
    </row>
    <row r="2226" spans="1:21" ht="10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8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9"/>
        <v>42644.667534722219</v>
      </c>
      <c r="T2226" s="11">
        <f t="shared" si="210"/>
        <v>42672.791666666672</v>
      </c>
      <c r="U2226" s="6"/>
    </row>
    <row r="2227" spans="1:21" ht="10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8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9"/>
        <v>41873.79184027778</v>
      </c>
      <c r="T2227" s="11">
        <f t="shared" si="210"/>
        <v>41903.79184027778</v>
      </c>
      <c r="U2227" s="6"/>
    </row>
    <row r="2228" spans="1:21" ht="10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8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9"/>
        <v>42381.79886574074</v>
      </c>
      <c r="T2228" s="11">
        <f t="shared" si="210"/>
        <v>42412.207638888889</v>
      </c>
      <c r="U2228" s="6"/>
    </row>
    <row r="2229" spans="1:21" ht="10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8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9"/>
        <v>41561.807349537034</v>
      </c>
      <c r="T2229" s="11">
        <f t="shared" si="210"/>
        <v>41591.849016203705</v>
      </c>
      <c r="U2229" s="6"/>
    </row>
    <row r="2230" spans="1:21" ht="10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8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9"/>
        <v>42202.278194444443</v>
      </c>
      <c r="T2230" s="11">
        <f t="shared" si="210"/>
        <v>42232.278194444443</v>
      </c>
      <c r="U2230" s="6"/>
    </row>
    <row r="2231" spans="1:21" ht="10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8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41484.664247685185</v>
      </c>
      <c r="T2231" s="11">
        <f t="shared" si="210"/>
        <v>41520.166666666664</v>
      </c>
      <c r="U2231" s="6"/>
    </row>
    <row r="2232" spans="1:21" ht="10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8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9"/>
        <v>41724.881099537037</v>
      </c>
      <c r="T2232" s="11">
        <f t="shared" si="210"/>
        <v>41754.881099537037</v>
      </c>
      <c r="U2232" s="6"/>
    </row>
    <row r="2233" spans="1:21" ht="10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8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9"/>
        <v>41423.910891203705</v>
      </c>
      <c r="T2233" s="11">
        <f t="shared" si="210"/>
        <v>41450.208333333336</v>
      </c>
      <c r="U2233" s="6"/>
    </row>
    <row r="2234" spans="1:21" ht="10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8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9"/>
        <v>41806.794074074074</v>
      </c>
      <c r="T2234" s="11">
        <f t="shared" si="210"/>
        <v>41839.125</v>
      </c>
      <c r="U2234" s="6"/>
    </row>
    <row r="2235" spans="1:21" ht="90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8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9"/>
        <v>42331.378923611104</v>
      </c>
      <c r="T2235" s="11">
        <f t="shared" si="210"/>
        <v>42352</v>
      </c>
      <c r="U2235" s="6"/>
    </row>
    <row r="2236" spans="1:21" ht="10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8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9"/>
        <v>42710.824618055558</v>
      </c>
      <c r="T2236" s="11">
        <f t="shared" si="210"/>
        <v>42740.824618055558</v>
      </c>
      <c r="U2236" s="6"/>
    </row>
    <row r="2237" spans="1:21" ht="7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8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9"/>
        <v>42062.022118055553</v>
      </c>
      <c r="T2237" s="11">
        <f t="shared" si="210"/>
        <v>42091.980451388896</v>
      </c>
      <c r="U2237" s="6"/>
    </row>
    <row r="2238" spans="1:21" ht="9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8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9"/>
        <v>42371.617164351846</v>
      </c>
      <c r="T2238" s="11">
        <f t="shared" si="210"/>
        <v>42401.617164351846</v>
      </c>
      <c r="U2238" s="6"/>
    </row>
    <row r="2239" spans="1:21" ht="12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8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9"/>
        <v>41915.003275462965</v>
      </c>
      <c r="T2239" s="11">
        <f t="shared" si="210"/>
        <v>41955.332638888889</v>
      </c>
      <c r="U2239" s="6"/>
    </row>
    <row r="2240" spans="1:21" ht="75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8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9"/>
        <v>42774.621712962966</v>
      </c>
      <c r="T2240" s="11">
        <f t="shared" si="210"/>
        <v>42804.621712962966</v>
      </c>
      <c r="U2240" s="6"/>
    </row>
    <row r="2241" spans="1:21" ht="75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8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9"/>
        <v>41572.958495370374</v>
      </c>
      <c r="T2241" s="11">
        <f t="shared" si="210"/>
        <v>41609.168055555558</v>
      </c>
      <c r="U2241" s="6"/>
    </row>
    <row r="2242" spans="1:21" ht="10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8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9"/>
        <v>42452.825740740736</v>
      </c>
      <c r="T2242" s="11">
        <f t="shared" si="210"/>
        <v>42482.825740740736</v>
      </c>
      <c r="U2242" s="6"/>
    </row>
    <row r="2243" spans="1:21" ht="10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08"/>
        <v>806.4</v>
      </c>
      <c r="P2243" s="5">
        <f t="shared" ref="P2243:P2306" si="211">IF(L2243=0, 0, E2243/L2243)</f>
        <v>49.472392638036808</v>
      </c>
      <c r="Q2243" t="str">
        <f t="shared" ref="Q2243:Q2306" si="212">LEFT(N2243, FIND("/", N2243)-1)</f>
        <v>games</v>
      </c>
      <c r="R2243" t="str">
        <f t="shared" ref="R2243:R2306" si="213">MID(N2243, LEN(Q2243)+2, LEN(N2243))</f>
        <v>tabletop games</v>
      </c>
      <c r="S2243" s="11">
        <f t="shared" si="209"/>
        <v>42766.827546296292</v>
      </c>
      <c r="T2243" s="11">
        <f t="shared" si="210"/>
        <v>42796.827546296292</v>
      </c>
      <c r="U2243" s="6"/>
    </row>
    <row r="2244" spans="1:21" ht="75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14">(E2244/D2244)*100</f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09"/>
        <v>41569.575613425928</v>
      </c>
      <c r="T2244" s="11">
        <f t="shared" si="210"/>
        <v>41605.126388888886</v>
      </c>
      <c r="U2244" s="6"/>
    </row>
    <row r="2245" spans="1:21" ht="10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4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ref="S2245:S2308" si="215">(((J2245/60)/60)/24)+DATE(1970,1,1)</f>
        <v>42800.751041666663</v>
      </c>
      <c r="T2245" s="11">
        <f t="shared" ref="T2245:T2308" si="216">(((I2245/60)/60)/24)+DATE(1970,1,1)</f>
        <v>42807.125</v>
      </c>
      <c r="U2245" s="6"/>
    </row>
    <row r="2246" spans="1:21" ht="9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4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5"/>
        <v>42647.818819444445</v>
      </c>
      <c r="T2246" s="11">
        <f t="shared" si="216"/>
        <v>42659.854166666672</v>
      </c>
      <c r="U2246" s="6"/>
    </row>
    <row r="2247" spans="1:21" ht="10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4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5"/>
        <v>41660.708530092597</v>
      </c>
      <c r="T2247" s="11">
        <f t="shared" si="216"/>
        <v>41691.75</v>
      </c>
      <c r="U2247" s="6"/>
    </row>
    <row r="2248" spans="1:21" ht="10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4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5"/>
        <v>42221.79178240741</v>
      </c>
      <c r="T2248" s="11">
        <f t="shared" si="216"/>
        <v>42251.79178240741</v>
      </c>
      <c r="U2248" s="6"/>
    </row>
    <row r="2249" spans="1:21" ht="7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4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5"/>
        <v>42200.666261574079</v>
      </c>
      <c r="T2249" s="11">
        <f t="shared" si="216"/>
        <v>42214.666261574079</v>
      </c>
      <c r="U2249" s="6"/>
    </row>
    <row r="2250" spans="1:21" ht="10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4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5"/>
        <v>42688.875902777778</v>
      </c>
      <c r="T2250" s="11">
        <f t="shared" si="216"/>
        <v>42718.875902777778</v>
      </c>
      <c r="U2250" s="6"/>
    </row>
    <row r="2251" spans="1:21" ht="9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4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5"/>
        <v>41336.703298611108</v>
      </c>
      <c r="T2251" s="11">
        <f t="shared" si="216"/>
        <v>41366.661631944444</v>
      </c>
      <c r="U2251" s="6"/>
    </row>
    <row r="2252" spans="1:21" ht="10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4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5"/>
        <v>42677.005474537036</v>
      </c>
      <c r="T2252" s="11">
        <f t="shared" si="216"/>
        <v>42707.0471412037</v>
      </c>
      <c r="U2252" s="6"/>
    </row>
    <row r="2253" spans="1:21" ht="90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4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5"/>
        <v>41846.34579861111</v>
      </c>
      <c r="T2253" s="11">
        <f t="shared" si="216"/>
        <v>41867.34579861111</v>
      </c>
      <c r="U2253" s="6"/>
    </row>
    <row r="2254" spans="1:21" ht="9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4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5"/>
        <v>42573.327986111108</v>
      </c>
      <c r="T2254" s="11">
        <f t="shared" si="216"/>
        <v>42588.327986111108</v>
      </c>
      <c r="U2254" s="6"/>
    </row>
    <row r="2255" spans="1:21" ht="12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4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5"/>
        <v>42296.631331018521</v>
      </c>
      <c r="T2255" s="11">
        <f t="shared" si="216"/>
        <v>42326.672997685186</v>
      </c>
      <c r="U2255" s="6"/>
    </row>
    <row r="2256" spans="1:21" ht="9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4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5"/>
        <v>42752.647777777776</v>
      </c>
      <c r="T2256" s="11">
        <f t="shared" si="216"/>
        <v>42759.647777777776</v>
      </c>
      <c r="U2256" s="6"/>
    </row>
    <row r="2257" spans="1:21" ht="6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4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5"/>
        <v>42467.951979166668</v>
      </c>
      <c r="T2257" s="11">
        <f t="shared" si="216"/>
        <v>42497.951979166668</v>
      </c>
      <c r="U2257" s="6"/>
    </row>
    <row r="2258" spans="1:21" ht="90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4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5"/>
        <v>42682.451921296291</v>
      </c>
      <c r="T2258" s="11">
        <f t="shared" si="216"/>
        <v>42696.451921296291</v>
      </c>
      <c r="U2258" s="6"/>
    </row>
    <row r="2259" spans="1:21" ht="12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4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5"/>
        <v>42505.936678240745</v>
      </c>
      <c r="T2259" s="11">
        <f t="shared" si="216"/>
        <v>42540.958333333328</v>
      </c>
      <c r="U2259" s="6"/>
    </row>
    <row r="2260" spans="1:21" ht="6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4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5"/>
        <v>42136.75100694444</v>
      </c>
      <c r="T2260" s="11">
        <f t="shared" si="216"/>
        <v>42166.75100694444</v>
      </c>
      <c r="U2260" s="6"/>
    </row>
    <row r="2261" spans="1:21" ht="9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4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5"/>
        <v>42702.804814814815</v>
      </c>
      <c r="T2261" s="11">
        <f t="shared" si="216"/>
        <v>42712.804814814815</v>
      </c>
      <c r="U2261" s="6"/>
    </row>
    <row r="2262" spans="1:21" ht="10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4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5"/>
        <v>41695.016782407409</v>
      </c>
      <c r="T2262" s="11">
        <f t="shared" si="216"/>
        <v>41724.975115740745</v>
      </c>
      <c r="U2262" s="6"/>
    </row>
    <row r="2263" spans="1:21" ht="10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4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5"/>
        <v>42759.724768518514</v>
      </c>
      <c r="T2263" s="11">
        <f t="shared" si="216"/>
        <v>42780.724768518514</v>
      </c>
      <c r="U2263" s="6"/>
    </row>
    <row r="2264" spans="1:21" ht="7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4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5"/>
        <v>41926.585162037038</v>
      </c>
      <c r="T2264" s="11">
        <f t="shared" si="216"/>
        <v>41961</v>
      </c>
      <c r="U2264" s="6"/>
    </row>
    <row r="2265" spans="1:21" ht="10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4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5"/>
        <v>42014.832326388889</v>
      </c>
      <c r="T2265" s="11">
        <f t="shared" si="216"/>
        <v>42035.832326388889</v>
      </c>
      <c r="U2265" s="6"/>
    </row>
    <row r="2266" spans="1:21" ht="10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4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5"/>
        <v>42496.582337962958</v>
      </c>
      <c r="T2266" s="11">
        <f t="shared" si="216"/>
        <v>42513.125</v>
      </c>
      <c r="U2266" s="6"/>
    </row>
    <row r="2267" spans="1:21" ht="10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4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42689.853090277778</v>
      </c>
      <c r="T2267" s="11">
        <f t="shared" si="216"/>
        <v>42696.853090277778</v>
      </c>
      <c r="U2267" s="6"/>
    </row>
    <row r="2268" spans="1:21" ht="9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4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5"/>
        <v>42469.874907407408</v>
      </c>
      <c r="T2268" s="11">
        <f t="shared" si="216"/>
        <v>42487.083333333328</v>
      </c>
      <c r="U2268" s="6"/>
    </row>
    <row r="2269" spans="1:21" ht="10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4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5"/>
        <v>41968.829826388886</v>
      </c>
      <c r="T2269" s="11">
        <f t="shared" si="216"/>
        <v>41994.041666666672</v>
      </c>
      <c r="U2269" s="6"/>
    </row>
    <row r="2270" spans="1:21" ht="10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4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5"/>
        <v>42776.082349537035</v>
      </c>
      <c r="T2270" s="11">
        <f t="shared" si="216"/>
        <v>42806.082349537035</v>
      </c>
      <c r="U2270" s="6"/>
    </row>
    <row r="2271" spans="1:21" ht="90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4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5"/>
        <v>42776.704432870371</v>
      </c>
      <c r="T2271" s="11">
        <f t="shared" si="216"/>
        <v>42801.208333333328</v>
      </c>
      <c r="U2271" s="6"/>
    </row>
    <row r="2272" spans="1:21" ht="10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4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5"/>
        <v>42725.869363425925</v>
      </c>
      <c r="T2272" s="11">
        <f t="shared" si="216"/>
        <v>42745.915972222225</v>
      </c>
      <c r="U2272" s="6"/>
    </row>
    <row r="2273" spans="1:21" ht="9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4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5"/>
        <v>42684.000046296293</v>
      </c>
      <c r="T2273" s="11">
        <f t="shared" si="216"/>
        <v>42714.000046296293</v>
      </c>
      <c r="U2273" s="6"/>
    </row>
    <row r="2274" spans="1:21" ht="90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4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5"/>
        <v>42315.699490740735</v>
      </c>
      <c r="T2274" s="11">
        <f t="shared" si="216"/>
        <v>42345.699490740735</v>
      </c>
      <c r="U2274" s="6"/>
    </row>
    <row r="2275" spans="1:21" ht="12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4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5"/>
        <v>42781.549097222218</v>
      </c>
      <c r="T2275" s="11">
        <f t="shared" si="216"/>
        <v>42806.507430555561</v>
      </c>
      <c r="U2275" s="6"/>
    </row>
    <row r="2276" spans="1:21" ht="12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4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5"/>
        <v>41663.500659722224</v>
      </c>
      <c r="T2276" s="11">
        <f t="shared" si="216"/>
        <v>41693.500659722224</v>
      </c>
      <c r="U2276" s="6"/>
    </row>
    <row r="2277" spans="1:21" ht="90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4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5"/>
        <v>41965.616655092599</v>
      </c>
      <c r="T2277" s="11">
        <f t="shared" si="216"/>
        <v>41995.616655092599</v>
      </c>
      <c r="U2277" s="6"/>
    </row>
    <row r="2278" spans="1:21" ht="10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4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5"/>
        <v>41614.651493055557</v>
      </c>
      <c r="T2278" s="11">
        <f t="shared" si="216"/>
        <v>41644.651493055557</v>
      </c>
      <c r="U2278" s="6"/>
    </row>
    <row r="2279" spans="1:21" ht="10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4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5"/>
        <v>40936.678506944445</v>
      </c>
      <c r="T2279" s="11">
        <f t="shared" si="216"/>
        <v>40966.678506944445</v>
      </c>
      <c r="U2279" s="6"/>
    </row>
    <row r="2280" spans="1:21" ht="7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4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42338.709108796291</v>
      </c>
      <c r="T2280" s="11">
        <f t="shared" si="216"/>
        <v>42372.957638888889</v>
      </c>
      <c r="U2280" s="6"/>
    </row>
    <row r="2281" spans="1:21" ht="12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4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5"/>
        <v>42020.806701388887</v>
      </c>
      <c r="T2281" s="11">
        <f t="shared" si="216"/>
        <v>42039.166666666672</v>
      </c>
      <c r="U2281" s="6"/>
    </row>
    <row r="2282" spans="1:21" ht="12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4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5"/>
        <v>42234.624895833331</v>
      </c>
      <c r="T2282" s="11">
        <f t="shared" si="216"/>
        <v>42264.624895833331</v>
      </c>
      <c r="U2282" s="6"/>
    </row>
    <row r="2283" spans="1:21" ht="10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4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5"/>
        <v>40687.285844907405</v>
      </c>
      <c r="T2283" s="11">
        <f t="shared" si="216"/>
        <v>40749.284722222219</v>
      </c>
      <c r="U2283" s="6"/>
    </row>
    <row r="2284" spans="1:21" ht="7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4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5"/>
        <v>42323.17460648148</v>
      </c>
      <c r="T2284" s="11">
        <f t="shared" si="216"/>
        <v>42383.17460648148</v>
      </c>
      <c r="U2284" s="6"/>
    </row>
    <row r="2285" spans="1:21" ht="9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4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5"/>
        <v>40978.125046296293</v>
      </c>
      <c r="T2285" s="11">
        <f t="shared" si="216"/>
        <v>41038.083379629628</v>
      </c>
      <c r="U2285" s="6"/>
    </row>
    <row r="2286" spans="1:21" ht="45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4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5"/>
        <v>40585.796817129631</v>
      </c>
      <c r="T2286" s="11">
        <f t="shared" si="216"/>
        <v>40614.166666666664</v>
      </c>
      <c r="U2286" s="6"/>
    </row>
    <row r="2287" spans="1:21" ht="10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4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5"/>
        <v>41059.185682870368</v>
      </c>
      <c r="T2287" s="11">
        <f t="shared" si="216"/>
        <v>41089.185682870368</v>
      </c>
      <c r="U2287" s="6"/>
    </row>
    <row r="2288" spans="1:21" ht="90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4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5"/>
        <v>41494.963587962964</v>
      </c>
      <c r="T2288" s="11">
        <f t="shared" si="216"/>
        <v>41523.165972222225</v>
      </c>
      <c r="U2288" s="6"/>
    </row>
    <row r="2289" spans="1:21" ht="9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4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5"/>
        <v>41792.667361111111</v>
      </c>
      <c r="T2289" s="11">
        <f t="shared" si="216"/>
        <v>41813.667361111111</v>
      </c>
      <c r="U2289" s="6"/>
    </row>
    <row r="2290" spans="1:21" ht="10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4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5"/>
        <v>41067.827418981484</v>
      </c>
      <c r="T2290" s="11">
        <f t="shared" si="216"/>
        <v>41086.75</v>
      </c>
      <c r="U2290" s="6"/>
    </row>
    <row r="2291" spans="1:21" ht="10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4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5"/>
        <v>41571.998379629629</v>
      </c>
      <c r="T2291" s="11">
        <f t="shared" si="216"/>
        <v>41614.973611111112</v>
      </c>
      <c r="U2291" s="6"/>
    </row>
    <row r="2292" spans="1:21" ht="10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4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5"/>
        <v>40070.253819444442</v>
      </c>
      <c r="T2292" s="11">
        <f t="shared" si="216"/>
        <v>40148.708333333336</v>
      </c>
      <c r="U2292" s="6"/>
    </row>
    <row r="2293" spans="1:21" ht="10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4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5"/>
        <v>40987.977060185185</v>
      </c>
      <c r="T2293" s="11">
        <f t="shared" si="216"/>
        <v>41022.166666666664</v>
      </c>
      <c r="U2293" s="6"/>
    </row>
    <row r="2294" spans="1:21" ht="10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4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5"/>
        <v>40987.697638888887</v>
      </c>
      <c r="T2294" s="11">
        <f t="shared" si="216"/>
        <v>41017.697638888887</v>
      </c>
      <c r="U2294" s="6"/>
    </row>
    <row r="2295" spans="1:21" ht="6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4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5"/>
        <v>41151.708321759259</v>
      </c>
      <c r="T2295" s="11">
        <f t="shared" si="216"/>
        <v>41177.165972222225</v>
      </c>
      <c r="U2295" s="6"/>
    </row>
    <row r="2296" spans="1:21" ht="10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4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5"/>
        <v>41264.72314814815</v>
      </c>
      <c r="T2296" s="11">
        <f t="shared" si="216"/>
        <v>41294.72314814815</v>
      </c>
      <c r="U2296" s="6"/>
    </row>
    <row r="2297" spans="1:21" ht="10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4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5"/>
        <v>41270.954351851848</v>
      </c>
      <c r="T2297" s="11">
        <f t="shared" si="216"/>
        <v>41300.954351851848</v>
      </c>
      <c r="U2297" s="6"/>
    </row>
    <row r="2298" spans="1:21" ht="90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4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5"/>
        <v>40927.731782407405</v>
      </c>
      <c r="T2298" s="11">
        <f t="shared" si="216"/>
        <v>40962.731782407405</v>
      </c>
      <c r="U2298" s="6"/>
    </row>
    <row r="2299" spans="1:21" ht="75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4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5"/>
        <v>40948.042233796295</v>
      </c>
      <c r="T2299" s="11">
        <f t="shared" si="216"/>
        <v>40982.165972222225</v>
      </c>
      <c r="U2299" s="6"/>
    </row>
    <row r="2300" spans="1:21" ht="9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4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5"/>
        <v>41694.84065972222</v>
      </c>
      <c r="T2300" s="11">
        <f t="shared" si="216"/>
        <v>41724.798993055556</v>
      </c>
      <c r="U2300" s="6"/>
    </row>
    <row r="2301" spans="1:21" ht="7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4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5"/>
        <v>40565.032511574071</v>
      </c>
      <c r="T2301" s="11">
        <f t="shared" si="216"/>
        <v>40580.032511574071</v>
      </c>
      <c r="U2301" s="6"/>
    </row>
    <row r="2302" spans="1:21" ht="10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4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5"/>
        <v>41074.727037037039</v>
      </c>
      <c r="T2302" s="11">
        <f t="shared" si="216"/>
        <v>41088.727037037039</v>
      </c>
      <c r="U2302" s="6"/>
    </row>
    <row r="2303" spans="1:21" ht="6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4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5"/>
        <v>41416.146944444445</v>
      </c>
      <c r="T2303" s="11">
        <f t="shared" si="216"/>
        <v>41446.146944444445</v>
      </c>
      <c r="U2303" s="6"/>
    </row>
    <row r="2304" spans="1:21" ht="90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4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5"/>
        <v>41605.868449074071</v>
      </c>
      <c r="T2304" s="11">
        <f t="shared" si="216"/>
        <v>41639.291666666664</v>
      </c>
      <c r="U2304" s="6"/>
    </row>
    <row r="2305" spans="1:21" ht="10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4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5"/>
        <v>40850.111064814817</v>
      </c>
      <c r="T2305" s="11">
        <f t="shared" si="216"/>
        <v>40890.152731481481</v>
      </c>
      <c r="U2305" s="6"/>
    </row>
    <row r="2306" spans="1:21" ht="90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4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5"/>
        <v>40502.815868055557</v>
      </c>
      <c r="T2306" s="11">
        <f t="shared" si="216"/>
        <v>40544.207638888889</v>
      </c>
      <c r="U2306" s="6"/>
    </row>
    <row r="2307" spans="1:21" ht="10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4"/>
        <v>101.22777777777779</v>
      </c>
      <c r="P2307" s="5">
        <f t="shared" ref="P2307:P2370" si="217">IF(L2307=0, 0, E2307/L2307)</f>
        <v>109.10778443113773</v>
      </c>
      <c r="Q2307" t="str">
        <f t="shared" ref="Q2307:Q2370" si="218">LEFT(N2307, FIND("/", N2307)-1)</f>
        <v>music</v>
      </c>
      <c r="R2307" t="str">
        <f t="shared" ref="R2307:R2370" si="219">MID(N2307, LEN(Q2307)+2, LEN(N2307))</f>
        <v>indie rock</v>
      </c>
      <c r="S2307" s="11">
        <f t="shared" si="215"/>
        <v>41834.695277777777</v>
      </c>
      <c r="T2307" s="11">
        <f t="shared" si="216"/>
        <v>41859.75</v>
      </c>
      <c r="U2307" s="6"/>
    </row>
    <row r="2308" spans="1:21" ht="10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20">(E2308/D2308)*100</f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15"/>
        <v>40948.16815972222</v>
      </c>
      <c r="T2308" s="11">
        <f t="shared" si="216"/>
        <v>40978.16815972222</v>
      </c>
      <c r="U2308" s="6"/>
    </row>
    <row r="2309" spans="1:21" ht="90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0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ref="S2309:S2372" si="221">(((J2309/60)/60)/24)+DATE(1970,1,1)</f>
        <v>41004.802465277775</v>
      </c>
      <c r="T2309" s="11">
        <f t="shared" ref="T2309:T2372" si="222">(((I2309/60)/60)/24)+DATE(1970,1,1)</f>
        <v>41034.802407407406</v>
      </c>
      <c r="U2309" s="6"/>
    </row>
    <row r="2310" spans="1:21" ht="10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0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1"/>
        <v>41851.962916666671</v>
      </c>
      <c r="T2310" s="11">
        <f t="shared" si="222"/>
        <v>41880.041666666664</v>
      </c>
      <c r="U2310" s="6"/>
    </row>
    <row r="2311" spans="1:21" ht="90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0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1"/>
        <v>41307.987696759257</v>
      </c>
      <c r="T2311" s="11">
        <f t="shared" si="222"/>
        <v>41342.987696759257</v>
      </c>
      <c r="U2311" s="6"/>
    </row>
    <row r="2312" spans="1:21" ht="12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0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1"/>
        <v>41324.79415509259</v>
      </c>
      <c r="T2312" s="11">
        <f t="shared" si="222"/>
        <v>41354.752488425926</v>
      </c>
      <c r="U2312" s="6"/>
    </row>
    <row r="2313" spans="1:21" ht="9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0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1"/>
        <v>41736.004502314812</v>
      </c>
      <c r="T2313" s="11">
        <f t="shared" si="222"/>
        <v>41766.004502314812</v>
      </c>
      <c r="U2313" s="6"/>
    </row>
    <row r="2314" spans="1:21" ht="9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0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1"/>
        <v>41716.632847222223</v>
      </c>
      <c r="T2314" s="11">
        <f t="shared" si="222"/>
        <v>41747.958333333336</v>
      </c>
      <c r="U2314" s="6"/>
    </row>
    <row r="2315" spans="1:21" ht="6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0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1"/>
        <v>41002.958634259259</v>
      </c>
      <c r="T2315" s="11">
        <f t="shared" si="222"/>
        <v>41032.958634259259</v>
      </c>
      <c r="U2315" s="6"/>
    </row>
    <row r="2316" spans="1:21" ht="10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0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1"/>
        <v>41037.551585648151</v>
      </c>
      <c r="T2316" s="11">
        <f t="shared" si="222"/>
        <v>41067.551585648151</v>
      </c>
      <c r="U2316" s="6"/>
    </row>
    <row r="2317" spans="1:21" ht="7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0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1"/>
        <v>41004.72619212963</v>
      </c>
      <c r="T2317" s="11">
        <f t="shared" si="222"/>
        <v>41034.72619212963</v>
      </c>
      <c r="U2317" s="6"/>
    </row>
    <row r="2318" spans="1:21" ht="12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0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1"/>
        <v>40079.725115740745</v>
      </c>
      <c r="T2318" s="11">
        <f t="shared" si="222"/>
        <v>40156.76666666667</v>
      </c>
      <c r="U2318" s="6"/>
    </row>
    <row r="2319" spans="1:21" ht="10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0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1"/>
        <v>40192.542233796295</v>
      </c>
      <c r="T2319" s="11">
        <f t="shared" si="222"/>
        <v>40224.208333333336</v>
      </c>
      <c r="U2319" s="6"/>
    </row>
    <row r="2320" spans="1:21" ht="12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0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1"/>
        <v>40050.643680555557</v>
      </c>
      <c r="T2320" s="11">
        <f t="shared" si="222"/>
        <v>40082.165972222225</v>
      </c>
      <c r="U2320" s="6"/>
    </row>
    <row r="2321" spans="1:21" ht="9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0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1"/>
        <v>41593.082002314812</v>
      </c>
      <c r="T2321" s="11">
        <f t="shared" si="222"/>
        <v>41623.082002314812</v>
      </c>
      <c r="U2321" s="6"/>
    </row>
    <row r="2322" spans="1:21" ht="10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0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1"/>
        <v>41696.817129629628</v>
      </c>
      <c r="T2322" s="11">
        <f t="shared" si="222"/>
        <v>41731.775462962964</v>
      </c>
      <c r="U2322" s="6"/>
    </row>
    <row r="2323" spans="1:21" ht="10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0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1"/>
        <v>42799.260428240741</v>
      </c>
      <c r="T2323" s="11">
        <f t="shared" si="222"/>
        <v>42829.21876157407</v>
      </c>
      <c r="U2323" s="6"/>
    </row>
    <row r="2324" spans="1:21" ht="9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0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1"/>
        <v>42804.895474537043</v>
      </c>
      <c r="T2324" s="11">
        <f t="shared" si="222"/>
        <v>42834.853807870371</v>
      </c>
      <c r="U2324" s="6"/>
    </row>
    <row r="2325" spans="1:21" ht="9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0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1"/>
        <v>42807.755173611105</v>
      </c>
      <c r="T2325" s="11">
        <f t="shared" si="222"/>
        <v>42814.755173611105</v>
      </c>
      <c r="U2325" s="6"/>
    </row>
    <row r="2326" spans="1:21" ht="7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0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1"/>
        <v>42790.885243055556</v>
      </c>
      <c r="T2326" s="11">
        <f t="shared" si="222"/>
        <v>42820.843576388885</v>
      </c>
      <c r="U2326" s="6"/>
    </row>
    <row r="2327" spans="1:21" ht="10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0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1"/>
        <v>42794.022349537037</v>
      </c>
      <c r="T2327" s="11">
        <f t="shared" si="222"/>
        <v>42823.980682870373</v>
      </c>
      <c r="U2327" s="6"/>
    </row>
    <row r="2328" spans="1:21" ht="10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0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1"/>
        <v>42804.034120370372</v>
      </c>
      <c r="T2328" s="11">
        <f t="shared" si="222"/>
        <v>42855.708333333328</v>
      </c>
      <c r="U2328" s="6"/>
    </row>
    <row r="2329" spans="1:21" ht="9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0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1"/>
        <v>41842.917129629634</v>
      </c>
      <c r="T2329" s="11">
        <f t="shared" si="222"/>
        <v>41877.917129629634</v>
      </c>
      <c r="U2329" s="6"/>
    </row>
    <row r="2330" spans="1:21" ht="10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0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1"/>
        <v>42139.781678240746</v>
      </c>
      <c r="T2330" s="11">
        <f t="shared" si="222"/>
        <v>42169.781678240746</v>
      </c>
      <c r="U2330" s="6"/>
    </row>
    <row r="2331" spans="1:21" ht="90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0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1"/>
        <v>41807.624374999999</v>
      </c>
      <c r="T2331" s="11">
        <f t="shared" si="222"/>
        <v>41837.624374999999</v>
      </c>
      <c r="U2331" s="6"/>
    </row>
    <row r="2332" spans="1:21" ht="10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0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1"/>
        <v>42332.89980324074</v>
      </c>
      <c r="T2332" s="11">
        <f t="shared" si="222"/>
        <v>42363</v>
      </c>
      <c r="U2332" s="6"/>
    </row>
    <row r="2333" spans="1:21" ht="7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0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1"/>
        <v>41839.005671296298</v>
      </c>
      <c r="T2333" s="11">
        <f t="shared" si="222"/>
        <v>41869.005671296298</v>
      </c>
      <c r="U2333" s="6"/>
    </row>
    <row r="2334" spans="1:21" ht="12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0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1"/>
        <v>42011.628136574072</v>
      </c>
      <c r="T2334" s="11">
        <f t="shared" si="222"/>
        <v>42041.628136574072</v>
      </c>
      <c r="U2334" s="6"/>
    </row>
    <row r="2335" spans="1:21" ht="10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0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1"/>
        <v>41767.650347222225</v>
      </c>
      <c r="T2335" s="11">
        <f t="shared" si="222"/>
        <v>41788.743055555555</v>
      </c>
      <c r="U2335" s="6"/>
    </row>
    <row r="2336" spans="1:21" ht="9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0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1"/>
        <v>41918.670115740737</v>
      </c>
      <c r="T2336" s="11">
        <f t="shared" si="222"/>
        <v>41948.731944444444</v>
      </c>
      <c r="U2336" s="6"/>
    </row>
    <row r="2337" spans="1:21" ht="10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0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1"/>
        <v>41771.572256944448</v>
      </c>
      <c r="T2337" s="11">
        <f t="shared" si="222"/>
        <v>41801.572256944448</v>
      </c>
      <c r="U2337" s="6"/>
    </row>
    <row r="2338" spans="1:21" ht="10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0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1"/>
        <v>41666.924710648149</v>
      </c>
      <c r="T2338" s="11">
        <f t="shared" si="222"/>
        <v>41706.924710648149</v>
      </c>
      <c r="U2338" s="6"/>
    </row>
    <row r="2339" spans="1:21" ht="6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0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1"/>
        <v>41786.640543981484</v>
      </c>
      <c r="T2339" s="11">
        <f t="shared" si="222"/>
        <v>41816.640543981484</v>
      </c>
      <c r="U2339" s="6"/>
    </row>
    <row r="2340" spans="1:21" ht="10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0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1"/>
        <v>41789.896805555552</v>
      </c>
      <c r="T2340" s="11">
        <f t="shared" si="222"/>
        <v>41819.896805555552</v>
      </c>
      <c r="U2340" s="6"/>
    </row>
    <row r="2341" spans="1:21" ht="10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0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1"/>
        <v>42692.79987268518</v>
      </c>
      <c r="T2341" s="11">
        <f t="shared" si="222"/>
        <v>42723.332638888889</v>
      </c>
      <c r="U2341" s="6"/>
    </row>
    <row r="2342" spans="1:21" ht="90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0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1"/>
        <v>42643.642800925925</v>
      </c>
      <c r="T2342" s="11">
        <f t="shared" si="222"/>
        <v>42673.642800925925</v>
      </c>
      <c r="U2342" s="6"/>
    </row>
    <row r="2343" spans="1:21" ht="9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0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1"/>
        <v>42167.813703703709</v>
      </c>
      <c r="T2343" s="11">
        <f t="shared" si="222"/>
        <v>42197.813703703709</v>
      </c>
      <c r="U2343" s="6"/>
    </row>
    <row r="2344" spans="1:21" ht="12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0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1"/>
        <v>41897.702199074076</v>
      </c>
      <c r="T2344" s="11">
        <f t="shared" si="222"/>
        <v>41918.208333333336</v>
      </c>
      <c r="U2344" s="6"/>
    </row>
    <row r="2345" spans="1:21" ht="10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0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1"/>
        <v>42327.825289351851</v>
      </c>
      <c r="T2345" s="11">
        <f t="shared" si="222"/>
        <v>42377.82430555555</v>
      </c>
      <c r="U2345" s="6"/>
    </row>
    <row r="2346" spans="1:21" ht="12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0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1"/>
        <v>42515.727650462963</v>
      </c>
      <c r="T2346" s="11">
        <f t="shared" si="222"/>
        <v>42545.727650462963</v>
      </c>
      <c r="U2346" s="6"/>
    </row>
    <row r="2347" spans="1:21" ht="10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0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1"/>
        <v>42060.001805555556</v>
      </c>
      <c r="T2347" s="11">
        <f t="shared" si="222"/>
        <v>42094.985416666663</v>
      </c>
      <c r="U2347" s="6"/>
    </row>
    <row r="2348" spans="1:21" ht="90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0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1"/>
        <v>42615.79896990741</v>
      </c>
      <c r="T2348" s="11">
        <f t="shared" si="222"/>
        <v>42660.79896990741</v>
      </c>
      <c r="U2348" s="6"/>
    </row>
    <row r="2349" spans="1:21" ht="9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0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1"/>
        <v>42577.607361111113</v>
      </c>
      <c r="T2349" s="11">
        <f t="shared" si="222"/>
        <v>42607.607361111113</v>
      </c>
      <c r="U2349" s="6"/>
    </row>
    <row r="2350" spans="1:21" ht="10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0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1"/>
        <v>42360.932152777779</v>
      </c>
      <c r="T2350" s="11">
        <f t="shared" si="222"/>
        <v>42420.932152777779</v>
      </c>
      <c r="U2350" s="6"/>
    </row>
    <row r="2351" spans="1:21" ht="10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0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1"/>
        <v>42198.775787037041</v>
      </c>
      <c r="T2351" s="11">
        <f t="shared" si="222"/>
        <v>42227.775787037041</v>
      </c>
      <c r="U2351" s="6"/>
    </row>
    <row r="2352" spans="1:21" ht="9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0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1"/>
        <v>42708.842245370368</v>
      </c>
      <c r="T2352" s="11">
        <f t="shared" si="222"/>
        <v>42738.842245370368</v>
      </c>
      <c r="U2352" s="6"/>
    </row>
    <row r="2353" spans="1:21" ht="45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0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1"/>
        <v>42094.101145833338</v>
      </c>
      <c r="T2353" s="11">
        <f t="shared" si="222"/>
        <v>42124.101145833338</v>
      </c>
      <c r="U2353" s="6"/>
    </row>
    <row r="2354" spans="1:21" ht="9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0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1"/>
        <v>42101.633703703701</v>
      </c>
      <c r="T2354" s="11">
        <f t="shared" si="222"/>
        <v>42161.633703703701</v>
      </c>
      <c r="U2354" s="6"/>
    </row>
    <row r="2355" spans="1:21" ht="10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0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1"/>
        <v>42103.676180555558</v>
      </c>
      <c r="T2355" s="11">
        <f t="shared" si="222"/>
        <v>42115.676180555558</v>
      </c>
      <c r="U2355" s="6"/>
    </row>
    <row r="2356" spans="1:21" ht="7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0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1"/>
        <v>41954.722916666666</v>
      </c>
      <c r="T2356" s="11">
        <f t="shared" si="222"/>
        <v>42014.722916666666</v>
      </c>
      <c r="U2356" s="6"/>
    </row>
    <row r="2357" spans="1:21" ht="10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0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1"/>
        <v>42096.918240740735</v>
      </c>
      <c r="T2357" s="11">
        <f t="shared" si="222"/>
        <v>42126.918240740735</v>
      </c>
      <c r="U2357" s="6"/>
    </row>
    <row r="2358" spans="1:21" ht="6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0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1"/>
        <v>42130.78361111111</v>
      </c>
      <c r="T2358" s="11">
        <f t="shared" si="222"/>
        <v>42160.78361111111</v>
      </c>
      <c r="U2358" s="6"/>
    </row>
    <row r="2359" spans="1:21" ht="9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0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1"/>
        <v>42264.620115740734</v>
      </c>
      <c r="T2359" s="11">
        <f t="shared" si="222"/>
        <v>42294.620115740734</v>
      </c>
      <c r="U2359" s="6"/>
    </row>
    <row r="2360" spans="1:21" ht="9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0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1"/>
        <v>41978.930972222224</v>
      </c>
      <c r="T2360" s="11">
        <f t="shared" si="222"/>
        <v>42035.027083333334</v>
      </c>
      <c r="U2360" s="6"/>
    </row>
    <row r="2361" spans="1:21" ht="9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0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1"/>
        <v>42159.649583333332</v>
      </c>
      <c r="T2361" s="11">
        <f t="shared" si="222"/>
        <v>42219.649583333332</v>
      </c>
      <c r="U2361" s="6"/>
    </row>
    <row r="2362" spans="1:21" ht="10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0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1"/>
        <v>42377.70694444445</v>
      </c>
      <c r="T2362" s="11">
        <f t="shared" si="222"/>
        <v>42407.70694444445</v>
      </c>
      <c r="U2362" s="6"/>
    </row>
    <row r="2363" spans="1:21" ht="10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0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1"/>
        <v>42466.858888888892</v>
      </c>
      <c r="T2363" s="11">
        <f t="shared" si="222"/>
        <v>42490.916666666672</v>
      </c>
      <c r="U2363" s="6"/>
    </row>
    <row r="2364" spans="1:21" ht="9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0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1"/>
        <v>41954.688310185185</v>
      </c>
      <c r="T2364" s="11">
        <f t="shared" si="222"/>
        <v>41984.688310185185</v>
      </c>
      <c r="U2364" s="6"/>
    </row>
    <row r="2365" spans="1:21" ht="10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0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1"/>
        <v>42322.011574074073</v>
      </c>
      <c r="T2365" s="11">
        <f t="shared" si="222"/>
        <v>42367.011574074073</v>
      </c>
      <c r="U2365" s="6"/>
    </row>
    <row r="2366" spans="1:21" ht="7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0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1"/>
        <v>42248.934675925921</v>
      </c>
      <c r="T2366" s="11">
        <f t="shared" si="222"/>
        <v>42303.934675925921</v>
      </c>
      <c r="U2366" s="6"/>
    </row>
    <row r="2367" spans="1:21" ht="9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0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1"/>
        <v>42346.736400462964</v>
      </c>
      <c r="T2367" s="11">
        <f t="shared" si="222"/>
        <v>42386.958333333328</v>
      </c>
      <c r="U2367" s="6"/>
    </row>
    <row r="2368" spans="1:21" ht="9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0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1"/>
        <v>42268.531631944439</v>
      </c>
      <c r="T2368" s="11">
        <f t="shared" si="222"/>
        <v>42298.531631944439</v>
      </c>
      <c r="U2368" s="6"/>
    </row>
    <row r="2369" spans="1:21" ht="10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0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1"/>
        <v>42425.970092592594</v>
      </c>
      <c r="T2369" s="11">
        <f t="shared" si="222"/>
        <v>42485.928425925929</v>
      </c>
      <c r="U2369" s="6"/>
    </row>
    <row r="2370" spans="1:21" ht="12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0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1"/>
        <v>42063.721817129626</v>
      </c>
      <c r="T2370" s="11">
        <f t="shared" si="222"/>
        <v>42108.680150462969</v>
      </c>
      <c r="U2370" s="6"/>
    </row>
    <row r="2371" spans="1:21" ht="10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0"/>
        <v>0</v>
      </c>
      <c r="P2371" s="5">
        <f t="shared" ref="P2371:P2434" si="223">IF(L2371=0, 0, E2371/L2371)</f>
        <v>0</v>
      </c>
      <c r="Q2371" t="str">
        <f t="shared" ref="Q2371:Q2434" si="224">LEFT(N2371, FIND("/", N2371)-1)</f>
        <v>technology</v>
      </c>
      <c r="R2371" t="str">
        <f t="shared" ref="R2371:R2434" si="225">MID(N2371, LEN(Q2371)+2, LEN(N2371))</f>
        <v>web</v>
      </c>
      <c r="S2371" s="11">
        <f t="shared" si="221"/>
        <v>42380.812627314815</v>
      </c>
      <c r="T2371" s="11">
        <f t="shared" si="222"/>
        <v>42410.812627314815</v>
      </c>
      <c r="U2371" s="6"/>
    </row>
    <row r="2372" spans="1:21" ht="10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26">(E2372/D2372)*100</f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1"/>
        <v>41961.18913194444</v>
      </c>
      <c r="T2372" s="11">
        <f t="shared" si="222"/>
        <v>41991.18913194444</v>
      </c>
      <c r="U2372" s="6"/>
    </row>
    <row r="2373" spans="1:21" ht="10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6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ref="S2373:S2436" si="227">(((J2373/60)/60)/24)+DATE(1970,1,1)</f>
        <v>42150.777731481481</v>
      </c>
      <c r="T2373" s="11">
        <f t="shared" ref="T2373:T2436" si="228">(((I2373/60)/60)/24)+DATE(1970,1,1)</f>
        <v>42180.777731481481</v>
      </c>
      <c r="U2373" s="6"/>
    </row>
    <row r="2374" spans="1:21" ht="10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6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7"/>
        <v>42088.069108796291</v>
      </c>
      <c r="T2374" s="11">
        <f t="shared" si="228"/>
        <v>42118.069108796291</v>
      </c>
      <c r="U2374" s="6"/>
    </row>
    <row r="2375" spans="1:21" ht="6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6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7"/>
        <v>42215.662314814821</v>
      </c>
      <c r="T2375" s="11">
        <f t="shared" si="228"/>
        <v>42245.662314814821</v>
      </c>
      <c r="U2375" s="6"/>
    </row>
    <row r="2376" spans="1:21" ht="10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6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7"/>
        <v>42017.843287037031</v>
      </c>
      <c r="T2376" s="11">
        <f t="shared" si="228"/>
        <v>42047.843287037031</v>
      </c>
      <c r="U2376" s="6"/>
    </row>
    <row r="2377" spans="1:21" ht="10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6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7"/>
        <v>42592.836076388892</v>
      </c>
      <c r="T2377" s="11">
        <f t="shared" si="228"/>
        <v>42622.836076388892</v>
      </c>
      <c r="U2377" s="6"/>
    </row>
    <row r="2378" spans="1:21" ht="9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6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7"/>
        <v>42318.925532407404</v>
      </c>
      <c r="T2378" s="11">
        <f t="shared" si="228"/>
        <v>42348.925532407404</v>
      </c>
      <c r="U2378" s="6"/>
    </row>
    <row r="2379" spans="1:21" ht="10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6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7"/>
        <v>42669.870173611111</v>
      </c>
      <c r="T2379" s="11">
        <f t="shared" si="228"/>
        <v>42699.911840277782</v>
      </c>
      <c r="U2379" s="6"/>
    </row>
    <row r="2380" spans="1:21" ht="7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6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7"/>
        <v>42213.013078703705</v>
      </c>
      <c r="T2380" s="11">
        <f t="shared" si="228"/>
        <v>42242.013078703705</v>
      </c>
      <c r="U2380" s="6"/>
    </row>
    <row r="2381" spans="1:21" ht="7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6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7"/>
        <v>42237.016388888893</v>
      </c>
      <c r="T2381" s="11">
        <f t="shared" si="228"/>
        <v>42282.016388888893</v>
      </c>
      <c r="U2381" s="6"/>
    </row>
    <row r="2382" spans="1:21" ht="90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6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7"/>
        <v>42248.793310185181</v>
      </c>
      <c r="T2382" s="11">
        <f t="shared" si="228"/>
        <v>42278.793310185181</v>
      </c>
      <c r="U2382" s="6"/>
    </row>
    <row r="2383" spans="1:21" ht="7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6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7"/>
        <v>42074.935740740737</v>
      </c>
      <c r="T2383" s="11">
        <f t="shared" si="228"/>
        <v>42104.935740740737</v>
      </c>
      <c r="U2383" s="6"/>
    </row>
    <row r="2384" spans="1:21" ht="10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6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7"/>
        <v>42195.187534722223</v>
      </c>
      <c r="T2384" s="11">
        <f t="shared" si="228"/>
        <v>42220.187534722223</v>
      </c>
      <c r="U2384" s="6"/>
    </row>
    <row r="2385" spans="1:21" ht="10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6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7"/>
        <v>42027.056793981479</v>
      </c>
      <c r="T2385" s="11">
        <f t="shared" si="228"/>
        <v>42057.056793981479</v>
      </c>
      <c r="U2385" s="6"/>
    </row>
    <row r="2386" spans="1:21" ht="12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6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7"/>
        <v>41927.067627314813</v>
      </c>
      <c r="T2386" s="11">
        <f t="shared" si="228"/>
        <v>41957.109293981484</v>
      </c>
      <c r="U2386" s="6"/>
    </row>
    <row r="2387" spans="1:21" ht="9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6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7"/>
        <v>42191.70175925926</v>
      </c>
      <c r="T2387" s="11">
        <f t="shared" si="228"/>
        <v>42221.70175925926</v>
      </c>
      <c r="U2387" s="6"/>
    </row>
    <row r="2388" spans="1:21" ht="9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6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7"/>
        <v>41954.838240740741</v>
      </c>
      <c r="T2388" s="11">
        <f t="shared" si="228"/>
        <v>42014.838240740741</v>
      </c>
      <c r="U2388" s="6"/>
    </row>
    <row r="2389" spans="1:21" ht="10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6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7"/>
        <v>42528.626620370371</v>
      </c>
      <c r="T2389" s="11">
        <f t="shared" si="228"/>
        <v>42573.626620370371</v>
      </c>
      <c r="U2389" s="6"/>
    </row>
    <row r="2390" spans="1:21" ht="10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6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7"/>
        <v>41989.853692129633</v>
      </c>
      <c r="T2390" s="11">
        <f t="shared" si="228"/>
        <v>42019.811805555553</v>
      </c>
      <c r="U2390" s="6"/>
    </row>
    <row r="2391" spans="1:21" ht="12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6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7"/>
        <v>42179.653379629628</v>
      </c>
      <c r="T2391" s="11">
        <f t="shared" si="228"/>
        <v>42210.915972222225</v>
      </c>
      <c r="U2391" s="6"/>
    </row>
    <row r="2392" spans="1:21" ht="10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6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7"/>
        <v>41968.262314814812</v>
      </c>
      <c r="T2392" s="11">
        <f t="shared" si="228"/>
        <v>42008.262314814812</v>
      </c>
      <c r="U2392" s="6"/>
    </row>
    <row r="2393" spans="1:21" ht="6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6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7"/>
        <v>42064.794490740736</v>
      </c>
      <c r="T2393" s="11">
        <f t="shared" si="228"/>
        <v>42094.752824074079</v>
      </c>
      <c r="U2393" s="6"/>
    </row>
    <row r="2394" spans="1:21" ht="10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6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7"/>
        <v>42276.120636574073</v>
      </c>
      <c r="T2394" s="11">
        <f t="shared" si="228"/>
        <v>42306.120636574073</v>
      </c>
      <c r="U2394" s="6"/>
    </row>
    <row r="2395" spans="1:21" ht="10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6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7"/>
        <v>42194.648344907408</v>
      </c>
      <c r="T2395" s="11">
        <f t="shared" si="228"/>
        <v>42224.648344907408</v>
      </c>
      <c r="U2395" s="6"/>
    </row>
    <row r="2396" spans="1:21" ht="10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6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7"/>
        <v>42031.362187499995</v>
      </c>
      <c r="T2396" s="11">
        <f t="shared" si="228"/>
        <v>42061.362187499995</v>
      </c>
      <c r="U2396" s="6"/>
    </row>
    <row r="2397" spans="1:21" ht="90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6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7"/>
        <v>42717.121377314819</v>
      </c>
      <c r="T2397" s="11">
        <f t="shared" si="228"/>
        <v>42745.372916666667</v>
      </c>
      <c r="U2397" s="6"/>
    </row>
    <row r="2398" spans="1:21" ht="10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6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7"/>
        <v>42262.849050925928</v>
      </c>
      <c r="T2398" s="11">
        <f t="shared" si="228"/>
        <v>42292.849050925928</v>
      </c>
      <c r="U2398" s="6"/>
    </row>
    <row r="2399" spans="1:21" ht="12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6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7"/>
        <v>41976.88490740741</v>
      </c>
      <c r="T2399" s="11">
        <f t="shared" si="228"/>
        <v>42006.88490740741</v>
      </c>
      <c r="U2399" s="6"/>
    </row>
    <row r="2400" spans="1:21" ht="12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6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7"/>
        <v>42157.916481481487</v>
      </c>
      <c r="T2400" s="11">
        <f t="shared" si="228"/>
        <v>42187.916481481487</v>
      </c>
      <c r="U2400" s="6"/>
    </row>
    <row r="2401" spans="1:21" ht="9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6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7"/>
        <v>41956.853078703702</v>
      </c>
      <c r="T2401" s="11">
        <f t="shared" si="228"/>
        <v>41991.853078703702</v>
      </c>
      <c r="U2401" s="6"/>
    </row>
    <row r="2402" spans="1:21" ht="10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6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7"/>
        <v>42444.268101851849</v>
      </c>
      <c r="T2402" s="11">
        <f t="shared" si="228"/>
        <v>42474.268101851849</v>
      </c>
      <c r="U2402" s="6"/>
    </row>
    <row r="2403" spans="1:21" ht="10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6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7"/>
        <v>42374.822870370372</v>
      </c>
      <c r="T2403" s="11">
        <f t="shared" si="228"/>
        <v>42434.822870370372</v>
      </c>
      <c r="U2403" s="6"/>
    </row>
    <row r="2404" spans="1:21" ht="45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6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7"/>
        <v>42107.679756944446</v>
      </c>
      <c r="T2404" s="11">
        <f t="shared" si="228"/>
        <v>42137.679756944446</v>
      </c>
      <c r="U2404" s="6"/>
    </row>
    <row r="2405" spans="1:21" ht="9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6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7"/>
        <v>42399.882615740738</v>
      </c>
      <c r="T2405" s="11">
        <f t="shared" si="228"/>
        <v>42459.840949074074</v>
      </c>
      <c r="U2405" s="6"/>
    </row>
    <row r="2406" spans="1:21" ht="10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6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7"/>
        <v>42342.03943287037</v>
      </c>
      <c r="T2406" s="11">
        <f t="shared" si="228"/>
        <v>42372.03943287037</v>
      </c>
      <c r="U2406" s="6"/>
    </row>
    <row r="2407" spans="1:21" ht="7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6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7"/>
        <v>42595.585358796292</v>
      </c>
      <c r="T2407" s="11">
        <f t="shared" si="228"/>
        <v>42616.585358796292</v>
      </c>
      <c r="U2407" s="6"/>
    </row>
    <row r="2408" spans="1:21" ht="10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6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7"/>
        <v>41983.110995370371</v>
      </c>
      <c r="T2408" s="11">
        <f t="shared" si="228"/>
        <v>42023.110995370371</v>
      </c>
      <c r="U2408" s="6"/>
    </row>
    <row r="2409" spans="1:21" ht="10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6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7"/>
        <v>42082.575555555552</v>
      </c>
      <c r="T2409" s="11">
        <f t="shared" si="228"/>
        <v>42105.25</v>
      </c>
      <c r="U2409" s="6"/>
    </row>
    <row r="2410" spans="1:21" ht="7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6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7"/>
        <v>41919.140706018516</v>
      </c>
      <c r="T2410" s="11">
        <f t="shared" si="228"/>
        <v>41949.182372685187</v>
      </c>
      <c r="U2410" s="6"/>
    </row>
    <row r="2411" spans="1:21" ht="7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6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7"/>
        <v>42204.875868055555</v>
      </c>
      <c r="T2411" s="11">
        <f t="shared" si="228"/>
        <v>42234.875868055555</v>
      </c>
      <c r="U2411" s="6"/>
    </row>
    <row r="2412" spans="1:21" ht="9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6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7"/>
        <v>42224.408275462964</v>
      </c>
      <c r="T2412" s="11">
        <f t="shared" si="228"/>
        <v>42254.408275462964</v>
      </c>
      <c r="U2412" s="6"/>
    </row>
    <row r="2413" spans="1:21" ht="10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6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7"/>
        <v>42211.732430555552</v>
      </c>
      <c r="T2413" s="11">
        <f t="shared" si="228"/>
        <v>42241.732430555552</v>
      </c>
      <c r="U2413" s="6"/>
    </row>
    <row r="2414" spans="1:21" ht="10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6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7"/>
        <v>42655.736956018518</v>
      </c>
      <c r="T2414" s="11">
        <f t="shared" si="228"/>
        <v>42700.778622685189</v>
      </c>
      <c r="U2414" s="6"/>
    </row>
    <row r="2415" spans="1:21" ht="10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6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7"/>
        <v>41760.10974537037</v>
      </c>
      <c r="T2415" s="11">
        <f t="shared" si="228"/>
        <v>41790.979166666664</v>
      </c>
      <c r="U2415" s="6"/>
    </row>
    <row r="2416" spans="1:21" ht="10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6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7"/>
        <v>42198.695138888885</v>
      </c>
      <c r="T2416" s="11">
        <f t="shared" si="228"/>
        <v>42238.165972222225</v>
      </c>
      <c r="U2416" s="6"/>
    </row>
    <row r="2417" spans="1:21" ht="9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6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7"/>
        <v>42536.862800925926</v>
      </c>
      <c r="T2417" s="11">
        <f t="shared" si="228"/>
        <v>42566.862800925926</v>
      </c>
      <c r="U2417" s="6"/>
    </row>
    <row r="2418" spans="1:21" ht="10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6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7"/>
        <v>42019.737766203703</v>
      </c>
      <c r="T2418" s="11">
        <f t="shared" si="228"/>
        <v>42077.625</v>
      </c>
      <c r="U2418" s="6"/>
    </row>
    <row r="2419" spans="1:21" ht="10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6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7"/>
        <v>41831.884108796294</v>
      </c>
      <c r="T2419" s="11">
        <f t="shared" si="228"/>
        <v>41861.884108796294</v>
      </c>
      <c r="U2419" s="6"/>
    </row>
    <row r="2420" spans="1:21" ht="3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6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7"/>
        <v>42027.856990740736</v>
      </c>
      <c r="T2420" s="11">
        <f t="shared" si="228"/>
        <v>42087.815324074079</v>
      </c>
      <c r="U2420" s="6"/>
    </row>
    <row r="2421" spans="1:21" ht="12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6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7"/>
        <v>41993.738298611104</v>
      </c>
      <c r="T2421" s="11">
        <f t="shared" si="228"/>
        <v>42053.738298611104</v>
      </c>
      <c r="U2421" s="6"/>
    </row>
    <row r="2422" spans="1:21" ht="7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6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7"/>
        <v>41893.028877314813</v>
      </c>
      <c r="T2422" s="11">
        <f t="shared" si="228"/>
        <v>41953.070543981477</v>
      </c>
      <c r="U2422" s="6"/>
    </row>
    <row r="2423" spans="1:21" ht="45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6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7"/>
        <v>42026.687453703707</v>
      </c>
      <c r="T2423" s="11">
        <f t="shared" si="228"/>
        <v>42056.687453703707</v>
      </c>
      <c r="U2423" s="6"/>
    </row>
    <row r="2424" spans="1:21" ht="6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6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7"/>
        <v>42044.724953703699</v>
      </c>
      <c r="T2424" s="11">
        <f t="shared" si="228"/>
        <v>42074.683287037042</v>
      </c>
      <c r="U2424" s="6"/>
    </row>
    <row r="2425" spans="1:21" ht="9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6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7"/>
        <v>41974.704745370371</v>
      </c>
      <c r="T2425" s="11">
        <f t="shared" si="228"/>
        <v>42004.704745370371</v>
      </c>
      <c r="U2425" s="6"/>
    </row>
    <row r="2426" spans="1:21" ht="6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6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7"/>
        <v>41909.892453703702</v>
      </c>
      <c r="T2426" s="11">
        <f t="shared" si="228"/>
        <v>41939.892453703702</v>
      </c>
      <c r="U2426" s="6"/>
    </row>
    <row r="2427" spans="1:21" ht="10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6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7"/>
        <v>42502.913761574076</v>
      </c>
      <c r="T2427" s="11">
        <f t="shared" si="228"/>
        <v>42517.919444444444</v>
      </c>
      <c r="U2427" s="6"/>
    </row>
    <row r="2428" spans="1:21" ht="90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6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7"/>
        <v>42164.170046296291</v>
      </c>
      <c r="T2428" s="11">
        <f t="shared" si="228"/>
        <v>42224.170046296291</v>
      </c>
      <c r="U2428" s="6"/>
    </row>
    <row r="2429" spans="1:21" ht="6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6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7"/>
        <v>42412.318668981476</v>
      </c>
      <c r="T2429" s="11">
        <f t="shared" si="228"/>
        <v>42452.277002314819</v>
      </c>
      <c r="U2429" s="6"/>
    </row>
    <row r="2430" spans="1:21" ht="7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6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7"/>
        <v>42045.784155092595</v>
      </c>
      <c r="T2430" s="11">
        <f t="shared" si="228"/>
        <v>42075.742488425924</v>
      </c>
      <c r="U2430" s="6"/>
    </row>
    <row r="2431" spans="1:21" ht="10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6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7"/>
        <v>42734.879236111112</v>
      </c>
      <c r="T2431" s="11">
        <f t="shared" si="228"/>
        <v>42771.697222222225</v>
      </c>
      <c r="U2431" s="6"/>
    </row>
    <row r="2432" spans="1:21" ht="10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6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7"/>
        <v>42382.130833333329</v>
      </c>
      <c r="T2432" s="11">
        <f t="shared" si="228"/>
        <v>42412.130833333329</v>
      </c>
      <c r="U2432" s="6"/>
    </row>
    <row r="2433" spans="1:21" ht="6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6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7"/>
        <v>42489.099687499998</v>
      </c>
      <c r="T2433" s="11">
        <f t="shared" si="228"/>
        <v>42549.099687499998</v>
      </c>
      <c r="U2433" s="6"/>
    </row>
    <row r="2434" spans="1:21" ht="9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6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7"/>
        <v>42041.218715277777</v>
      </c>
      <c r="T2434" s="11">
        <f t="shared" si="228"/>
        <v>42071.218715277777</v>
      </c>
      <c r="U2434" s="6"/>
    </row>
    <row r="2435" spans="1:21" ht="10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6"/>
        <v>0</v>
      </c>
      <c r="P2435" s="5">
        <f t="shared" ref="P2435:P2498" si="229">IF(L2435=0, 0, E2435/L2435)</f>
        <v>0</v>
      </c>
      <c r="Q2435" t="str">
        <f t="shared" ref="Q2435:Q2498" si="230">LEFT(N2435, FIND("/", N2435)-1)</f>
        <v>food</v>
      </c>
      <c r="R2435" t="str">
        <f t="shared" ref="R2435:R2498" si="231">MID(N2435, LEN(Q2435)+2, LEN(N2435))</f>
        <v>food trucks</v>
      </c>
      <c r="S2435" s="11">
        <f t="shared" si="227"/>
        <v>42397.89980324074</v>
      </c>
      <c r="T2435" s="11">
        <f t="shared" si="228"/>
        <v>42427.89980324074</v>
      </c>
      <c r="U2435" s="6"/>
    </row>
    <row r="2436" spans="1:21" ht="10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32">(E2436/D2436)*100</f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27"/>
        <v>42180.18604166666</v>
      </c>
      <c r="T2436" s="11">
        <f t="shared" si="228"/>
        <v>42220.18604166666</v>
      </c>
      <c r="U2436" s="6"/>
    </row>
    <row r="2437" spans="1:21" ht="10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2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ref="S2437:S2500" si="233">(((J2437/60)/60)/24)+DATE(1970,1,1)</f>
        <v>42252.277615740735</v>
      </c>
      <c r="T2437" s="11">
        <f t="shared" ref="T2437:T2500" si="234">(((I2437/60)/60)/24)+DATE(1970,1,1)</f>
        <v>42282.277615740735</v>
      </c>
      <c r="U2437" s="6"/>
    </row>
    <row r="2438" spans="1:21" ht="12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2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3"/>
        <v>42338.615393518514</v>
      </c>
      <c r="T2438" s="11">
        <f t="shared" si="234"/>
        <v>42398.615393518514</v>
      </c>
      <c r="U2438" s="6"/>
    </row>
    <row r="2439" spans="1:21" ht="90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2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3"/>
        <v>42031.965138888889</v>
      </c>
      <c r="T2439" s="11">
        <f t="shared" si="234"/>
        <v>42080.75</v>
      </c>
      <c r="U2439" s="6"/>
    </row>
    <row r="2440" spans="1:21" ht="9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2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3"/>
        <v>42285.91506944444</v>
      </c>
      <c r="T2440" s="11">
        <f t="shared" si="234"/>
        <v>42345.956736111111</v>
      </c>
      <c r="U2440" s="6"/>
    </row>
    <row r="2441" spans="1:21" ht="12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2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3"/>
        <v>42265.818622685183</v>
      </c>
      <c r="T2441" s="11">
        <f t="shared" si="234"/>
        <v>42295.818622685183</v>
      </c>
      <c r="U2441" s="6"/>
    </row>
    <row r="2442" spans="1:21" ht="6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2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3"/>
        <v>42383.899456018517</v>
      </c>
      <c r="T2442" s="11">
        <f t="shared" si="234"/>
        <v>42413.899456018517</v>
      </c>
      <c r="U2442" s="6"/>
    </row>
    <row r="2443" spans="1:21" ht="45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2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3"/>
        <v>42187.125625000001</v>
      </c>
      <c r="T2443" s="11">
        <f t="shared" si="234"/>
        <v>42208.207638888889</v>
      </c>
      <c r="U2443" s="6"/>
    </row>
    <row r="2444" spans="1:21" ht="75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2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3"/>
        <v>42052.666990740734</v>
      </c>
      <c r="T2444" s="11">
        <f t="shared" si="234"/>
        <v>42082.625324074077</v>
      </c>
      <c r="U2444" s="6"/>
    </row>
    <row r="2445" spans="1:21" ht="10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2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3"/>
        <v>41836.625254629631</v>
      </c>
      <c r="T2445" s="11">
        <f t="shared" si="234"/>
        <v>41866.625254629631</v>
      </c>
      <c r="U2445" s="6"/>
    </row>
    <row r="2446" spans="1:21" ht="10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2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3"/>
        <v>42485.754525462966</v>
      </c>
      <c r="T2446" s="11">
        <f t="shared" si="234"/>
        <v>42515.754525462966</v>
      </c>
      <c r="U2446" s="6"/>
    </row>
    <row r="2447" spans="1:21" ht="10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2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3"/>
        <v>42243.190057870372</v>
      </c>
      <c r="T2447" s="11">
        <f t="shared" si="234"/>
        <v>42273.190057870372</v>
      </c>
      <c r="U2447" s="6"/>
    </row>
    <row r="2448" spans="1:21" ht="12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2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3"/>
        <v>42670.602673611109</v>
      </c>
      <c r="T2448" s="11">
        <f t="shared" si="234"/>
        <v>42700.64434027778</v>
      </c>
      <c r="U2448" s="6"/>
    </row>
    <row r="2449" spans="1:21" ht="10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2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3"/>
        <v>42654.469826388886</v>
      </c>
      <c r="T2449" s="11">
        <f t="shared" si="234"/>
        <v>42686.166666666672</v>
      </c>
      <c r="U2449" s="6"/>
    </row>
    <row r="2450" spans="1:21" ht="12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2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3"/>
        <v>42607.316122685181</v>
      </c>
      <c r="T2450" s="11">
        <f t="shared" si="234"/>
        <v>42613.233333333337</v>
      </c>
      <c r="U2450" s="6"/>
    </row>
    <row r="2451" spans="1:21" ht="10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2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3"/>
        <v>41943.142534722225</v>
      </c>
      <c r="T2451" s="11">
        <f t="shared" si="234"/>
        <v>41973.184201388889</v>
      </c>
      <c r="U2451" s="6"/>
    </row>
    <row r="2452" spans="1:21" ht="10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2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3"/>
        <v>41902.07240740741</v>
      </c>
      <c r="T2452" s="11">
        <f t="shared" si="234"/>
        <v>41940.132638888892</v>
      </c>
      <c r="U2452" s="6"/>
    </row>
    <row r="2453" spans="1:21" ht="10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2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3"/>
        <v>42779.908449074079</v>
      </c>
      <c r="T2453" s="11">
        <f t="shared" si="234"/>
        <v>42799.908449074079</v>
      </c>
      <c r="U2453" s="6"/>
    </row>
    <row r="2454" spans="1:21" ht="10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2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3"/>
        <v>42338.84375</v>
      </c>
      <c r="T2454" s="11">
        <f t="shared" si="234"/>
        <v>42367.958333333328</v>
      </c>
      <c r="U2454" s="6"/>
    </row>
    <row r="2455" spans="1:21" ht="10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2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3"/>
        <v>42738.692233796297</v>
      </c>
      <c r="T2455" s="11">
        <f t="shared" si="234"/>
        <v>42768.692233796297</v>
      </c>
      <c r="U2455" s="6"/>
    </row>
    <row r="2456" spans="1:21" ht="9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2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3"/>
        <v>42770.201481481476</v>
      </c>
      <c r="T2456" s="11">
        <f t="shared" si="234"/>
        <v>42805.201481481476</v>
      </c>
      <c r="U2456" s="6"/>
    </row>
    <row r="2457" spans="1:21" ht="90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2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3"/>
        <v>42452.781828703708</v>
      </c>
      <c r="T2457" s="11">
        <f t="shared" si="234"/>
        <v>42480.781828703708</v>
      </c>
      <c r="U2457" s="6"/>
    </row>
    <row r="2458" spans="1:21" ht="90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2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3"/>
        <v>42761.961099537039</v>
      </c>
      <c r="T2458" s="11">
        <f t="shared" si="234"/>
        <v>42791.961099537039</v>
      </c>
      <c r="U2458" s="6"/>
    </row>
    <row r="2459" spans="1:21" ht="90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2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3"/>
        <v>42423.602500000001</v>
      </c>
      <c r="T2459" s="11">
        <f t="shared" si="234"/>
        <v>42453.560833333337</v>
      </c>
      <c r="U2459" s="6"/>
    </row>
    <row r="2460" spans="1:21" ht="10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2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3"/>
        <v>42495.871736111112</v>
      </c>
      <c r="T2460" s="11">
        <f t="shared" si="234"/>
        <v>42530.791666666672</v>
      </c>
      <c r="U2460" s="6"/>
    </row>
    <row r="2461" spans="1:21" ht="12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2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3"/>
        <v>42407.637557870374</v>
      </c>
      <c r="T2461" s="11">
        <f t="shared" si="234"/>
        <v>42452.595891203702</v>
      </c>
      <c r="U2461" s="6"/>
    </row>
    <row r="2462" spans="1:21" ht="10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2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3"/>
        <v>42704.187118055561</v>
      </c>
      <c r="T2462" s="11">
        <f t="shared" si="234"/>
        <v>42738.178472222222</v>
      </c>
      <c r="U2462" s="6"/>
    </row>
    <row r="2463" spans="1:21" ht="10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2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3"/>
        <v>40784.012696759259</v>
      </c>
      <c r="T2463" s="11">
        <f t="shared" si="234"/>
        <v>40817.125</v>
      </c>
      <c r="U2463" s="6"/>
    </row>
    <row r="2464" spans="1:21" ht="10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2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3"/>
        <v>41089.186296296299</v>
      </c>
      <c r="T2464" s="11">
        <f t="shared" si="234"/>
        <v>41109.186296296299</v>
      </c>
      <c r="U2464" s="6"/>
    </row>
    <row r="2465" spans="1:21" ht="45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2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3"/>
        <v>41341.111400462964</v>
      </c>
      <c r="T2465" s="11">
        <f t="shared" si="234"/>
        <v>41380.791666666664</v>
      </c>
      <c r="U2465" s="6"/>
    </row>
    <row r="2466" spans="1:21" ht="90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2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3"/>
        <v>42248.90042824074</v>
      </c>
      <c r="T2466" s="11">
        <f t="shared" si="234"/>
        <v>42277.811805555553</v>
      </c>
      <c r="U2466" s="6"/>
    </row>
    <row r="2467" spans="1:21" ht="7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2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3"/>
        <v>41145.719305555554</v>
      </c>
      <c r="T2467" s="11">
        <f t="shared" si="234"/>
        <v>41175.719305555554</v>
      </c>
      <c r="U2467" s="6"/>
    </row>
    <row r="2468" spans="1:21" ht="10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2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3"/>
        <v>41373.102465277778</v>
      </c>
      <c r="T2468" s="11">
        <f t="shared" si="234"/>
        <v>41403.102465277778</v>
      </c>
      <c r="U2468" s="6"/>
    </row>
    <row r="2469" spans="1:21" ht="7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2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3"/>
        <v>41025.874201388891</v>
      </c>
      <c r="T2469" s="11">
        <f t="shared" si="234"/>
        <v>41039.708333333336</v>
      </c>
      <c r="U2469" s="6"/>
    </row>
    <row r="2470" spans="1:21" ht="7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2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3"/>
        <v>41174.154178240737</v>
      </c>
      <c r="T2470" s="11">
        <f t="shared" si="234"/>
        <v>41210.208333333336</v>
      </c>
      <c r="U2470" s="6"/>
    </row>
    <row r="2471" spans="1:21" ht="10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2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3"/>
        <v>40557.429733796293</v>
      </c>
      <c r="T2471" s="11">
        <f t="shared" si="234"/>
        <v>40582.429733796293</v>
      </c>
      <c r="U2471" s="6"/>
    </row>
    <row r="2472" spans="1:21" ht="9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2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3"/>
        <v>41023.07471064815</v>
      </c>
      <c r="T2472" s="11">
        <f t="shared" si="234"/>
        <v>41053.07471064815</v>
      </c>
      <c r="U2472" s="6"/>
    </row>
    <row r="2473" spans="1:21" ht="10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2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3"/>
        <v>40893.992962962962</v>
      </c>
      <c r="T2473" s="11">
        <f t="shared" si="234"/>
        <v>40933.992962962962</v>
      </c>
      <c r="U2473" s="6"/>
    </row>
    <row r="2474" spans="1:21" ht="12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2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3"/>
        <v>40354.11550925926</v>
      </c>
      <c r="T2474" s="11">
        <f t="shared" si="234"/>
        <v>40425.043749999997</v>
      </c>
      <c r="U2474" s="6"/>
    </row>
    <row r="2475" spans="1:21" ht="90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2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3"/>
        <v>41193.748483796298</v>
      </c>
      <c r="T2475" s="11">
        <f t="shared" si="234"/>
        <v>41223.790150462963</v>
      </c>
      <c r="U2475" s="6"/>
    </row>
    <row r="2476" spans="1:21" ht="12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2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3"/>
        <v>40417.011296296296</v>
      </c>
      <c r="T2476" s="11">
        <f t="shared" si="234"/>
        <v>40462.011296296296</v>
      </c>
      <c r="U2476" s="6"/>
    </row>
    <row r="2477" spans="1:21" ht="75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2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3"/>
        <v>40310.287673611114</v>
      </c>
      <c r="T2477" s="11">
        <f t="shared" si="234"/>
        <v>40369.916666666664</v>
      </c>
      <c r="U2477" s="6"/>
    </row>
    <row r="2478" spans="1:21" ht="9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2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3"/>
        <v>41913.328356481477</v>
      </c>
      <c r="T2478" s="11">
        <f t="shared" si="234"/>
        <v>41946.370023148149</v>
      </c>
      <c r="U2478" s="6"/>
    </row>
    <row r="2479" spans="1:21" ht="6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2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3"/>
        <v>41088.691493055558</v>
      </c>
      <c r="T2479" s="11">
        <f t="shared" si="234"/>
        <v>41133.691493055558</v>
      </c>
      <c r="U2479" s="6"/>
    </row>
    <row r="2480" spans="1:21" ht="10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2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3"/>
        <v>41257.950381944444</v>
      </c>
      <c r="T2480" s="11">
        <f t="shared" si="234"/>
        <v>41287.950381944444</v>
      </c>
      <c r="U2480" s="6"/>
    </row>
    <row r="2481" spans="1:21" ht="7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2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3"/>
        <v>41107.726782407408</v>
      </c>
      <c r="T2481" s="11">
        <f t="shared" si="234"/>
        <v>41118.083333333336</v>
      </c>
      <c r="U2481" s="6"/>
    </row>
    <row r="2482" spans="1:21" ht="10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2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3"/>
        <v>42227.936157407406</v>
      </c>
      <c r="T2482" s="11">
        <f t="shared" si="234"/>
        <v>42287.936157407406</v>
      </c>
      <c r="U2482" s="6"/>
    </row>
    <row r="2483" spans="1:21" ht="10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2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3"/>
        <v>40999.645925925928</v>
      </c>
      <c r="T2483" s="11">
        <f t="shared" si="234"/>
        <v>41029.645925925928</v>
      </c>
      <c r="U2483" s="6"/>
    </row>
    <row r="2484" spans="1:21" ht="10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2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3"/>
        <v>40711.782210648147</v>
      </c>
      <c r="T2484" s="11">
        <f t="shared" si="234"/>
        <v>40756.782210648147</v>
      </c>
      <c r="U2484" s="6"/>
    </row>
    <row r="2485" spans="1:21" ht="7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2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3"/>
        <v>40970.750034722223</v>
      </c>
      <c r="T2485" s="11">
        <f t="shared" si="234"/>
        <v>41030.708368055559</v>
      </c>
      <c r="U2485" s="6"/>
    </row>
    <row r="2486" spans="1:21" ht="12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2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3"/>
        <v>40771.916701388887</v>
      </c>
      <c r="T2486" s="11">
        <f t="shared" si="234"/>
        <v>40801.916701388887</v>
      </c>
      <c r="U2486" s="6"/>
    </row>
    <row r="2487" spans="1:21" ht="10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2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3"/>
        <v>40793.998599537037</v>
      </c>
      <c r="T2487" s="11">
        <f t="shared" si="234"/>
        <v>40828.998599537037</v>
      </c>
      <c r="U2487" s="6"/>
    </row>
    <row r="2488" spans="1:21" ht="10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2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40991.708055555559</v>
      </c>
      <c r="T2488" s="11">
        <f t="shared" si="234"/>
        <v>41021.708055555559</v>
      </c>
      <c r="U2488" s="6"/>
    </row>
    <row r="2489" spans="1:21" ht="90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2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3"/>
        <v>41026.083298611113</v>
      </c>
      <c r="T2489" s="11">
        <f t="shared" si="234"/>
        <v>41056.083298611113</v>
      </c>
      <c r="U2489" s="6"/>
    </row>
    <row r="2490" spans="1:21" ht="12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2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3"/>
        <v>40833.633194444446</v>
      </c>
      <c r="T2490" s="11">
        <f t="shared" si="234"/>
        <v>40863.674861111111</v>
      </c>
      <c r="U2490" s="6"/>
    </row>
    <row r="2491" spans="1:21" ht="9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2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3"/>
        <v>41373.690266203703</v>
      </c>
      <c r="T2491" s="11">
        <f t="shared" si="234"/>
        <v>41403.690266203703</v>
      </c>
      <c r="U2491" s="6"/>
    </row>
    <row r="2492" spans="1:21" ht="90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2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3"/>
        <v>41023.227731481478</v>
      </c>
      <c r="T2492" s="11">
        <f t="shared" si="234"/>
        <v>41083.227731481478</v>
      </c>
      <c r="U2492" s="6"/>
    </row>
    <row r="2493" spans="1:21" ht="10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2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3"/>
        <v>40542.839282407411</v>
      </c>
      <c r="T2493" s="11">
        <f t="shared" si="234"/>
        <v>40559.07708333333</v>
      </c>
      <c r="U2493" s="6"/>
    </row>
    <row r="2494" spans="1:21" ht="6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2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3"/>
        <v>41024.985972222225</v>
      </c>
      <c r="T2494" s="11">
        <f t="shared" si="234"/>
        <v>41076.415972222225</v>
      </c>
      <c r="U2494" s="6"/>
    </row>
    <row r="2495" spans="1:21" ht="10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2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3"/>
        <v>41348.168287037035</v>
      </c>
      <c r="T2495" s="11">
        <f t="shared" si="234"/>
        <v>41393.168287037035</v>
      </c>
      <c r="U2495" s="6"/>
    </row>
    <row r="2496" spans="1:21" ht="10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2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3"/>
        <v>41022.645185185182</v>
      </c>
      <c r="T2496" s="11">
        <f t="shared" si="234"/>
        <v>41052.645185185182</v>
      </c>
      <c r="U2496" s="6"/>
    </row>
    <row r="2497" spans="1:21" ht="10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2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3"/>
        <v>41036.946469907409</v>
      </c>
      <c r="T2497" s="11">
        <f t="shared" si="234"/>
        <v>41066.946469907409</v>
      </c>
      <c r="U2497" s="6"/>
    </row>
    <row r="2498" spans="1:21" ht="6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2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3"/>
        <v>41327.996435185189</v>
      </c>
      <c r="T2498" s="11">
        <f t="shared" si="234"/>
        <v>41362.954768518517</v>
      </c>
      <c r="U2498" s="6"/>
    </row>
    <row r="2499" spans="1:21" ht="9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2"/>
        <v>112.7715</v>
      </c>
      <c r="P2499" s="5">
        <f t="shared" ref="P2499:P2562" si="235">IF(L2499=0, 0, E2499/L2499)</f>
        <v>80.551071428571419</v>
      </c>
      <c r="Q2499" t="str">
        <f t="shared" ref="Q2499:Q2562" si="236">LEFT(N2499, FIND("/", N2499)-1)</f>
        <v>music</v>
      </c>
      <c r="R2499" t="str">
        <f t="shared" ref="R2499:R2562" si="237">MID(N2499, LEN(Q2499)+2, LEN(N2499))</f>
        <v>indie rock</v>
      </c>
      <c r="S2499" s="11">
        <f t="shared" si="233"/>
        <v>40730.878912037035</v>
      </c>
      <c r="T2499" s="11">
        <f t="shared" si="234"/>
        <v>40760.878912037035</v>
      </c>
      <c r="U2499" s="6"/>
    </row>
    <row r="2500" spans="1:21" ht="10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38">(E2500/D2500)*100</f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3"/>
        <v>42017.967442129629</v>
      </c>
      <c r="T2500" s="11">
        <f t="shared" si="234"/>
        <v>42031.967442129629</v>
      </c>
      <c r="U2500" s="6"/>
    </row>
    <row r="2501" spans="1:21" ht="10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8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ref="S2501:S2564" si="239">(((J2501/60)/60)/24)+DATE(1970,1,1)</f>
        <v>41226.648576388885</v>
      </c>
      <c r="T2501" s="11">
        <f t="shared" ref="T2501:T2564" si="240">(((I2501/60)/60)/24)+DATE(1970,1,1)</f>
        <v>41274.75</v>
      </c>
      <c r="U2501" s="6"/>
    </row>
    <row r="2502" spans="1:21" ht="10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8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9"/>
        <v>41053.772858796299</v>
      </c>
      <c r="T2502" s="11">
        <f t="shared" si="240"/>
        <v>41083.772858796299</v>
      </c>
      <c r="U2502" s="6"/>
    </row>
    <row r="2503" spans="1:21" ht="10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8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9"/>
        <v>42244.776666666665</v>
      </c>
      <c r="T2503" s="11">
        <f t="shared" si="240"/>
        <v>42274.776666666665</v>
      </c>
      <c r="U2503" s="6"/>
    </row>
    <row r="2504" spans="1:21" ht="10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8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9"/>
        <v>41858.825439814813</v>
      </c>
      <c r="T2504" s="11">
        <f t="shared" si="240"/>
        <v>41903.825439814813</v>
      </c>
      <c r="U2504" s="6"/>
    </row>
    <row r="2505" spans="1:21" ht="10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8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9"/>
        <v>42498.899398148147</v>
      </c>
      <c r="T2505" s="11">
        <f t="shared" si="240"/>
        <v>42528.879166666666</v>
      </c>
      <c r="U2505" s="6"/>
    </row>
    <row r="2506" spans="1:21" ht="6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8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9"/>
        <v>41928.015439814815</v>
      </c>
      <c r="T2506" s="11">
        <f t="shared" si="240"/>
        <v>41958.057106481487</v>
      </c>
      <c r="U2506" s="6"/>
    </row>
    <row r="2507" spans="1:21" ht="12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8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9"/>
        <v>42047.05574074074</v>
      </c>
      <c r="T2507" s="11">
        <f t="shared" si="240"/>
        <v>42077.014074074075</v>
      </c>
      <c r="U2507" s="6"/>
    </row>
    <row r="2508" spans="1:21" ht="10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8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9"/>
        <v>42258.297094907408</v>
      </c>
      <c r="T2508" s="11">
        <f t="shared" si="240"/>
        <v>42280.875</v>
      </c>
      <c r="U2508" s="6"/>
    </row>
    <row r="2509" spans="1:21" ht="3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8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9"/>
        <v>42105.072962962964</v>
      </c>
      <c r="T2509" s="11">
        <f t="shared" si="240"/>
        <v>42135.072962962964</v>
      </c>
      <c r="U2509" s="6"/>
    </row>
    <row r="2510" spans="1:21" ht="10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8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9"/>
        <v>41835.951782407406</v>
      </c>
      <c r="T2510" s="11">
        <f t="shared" si="240"/>
        <v>41865.951782407406</v>
      </c>
      <c r="U2510" s="6"/>
    </row>
    <row r="2511" spans="1:21" ht="12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8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9"/>
        <v>42058.809594907405</v>
      </c>
      <c r="T2511" s="11">
        <f t="shared" si="240"/>
        <v>42114.767928240741</v>
      </c>
      <c r="U2511" s="6"/>
    </row>
    <row r="2512" spans="1:21" ht="10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8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9"/>
        <v>42078.997361111105</v>
      </c>
      <c r="T2512" s="11">
        <f t="shared" si="240"/>
        <v>42138.997361111105</v>
      </c>
      <c r="U2512" s="6"/>
    </row>
    <row r="2513" spans="1:21" ht="90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8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9"/>
        <v>42371.446909722217</v>
      </c>
      <c r="T2513" s="11">
        <f t="shared" si="240"/>
        <v>42401.446909722217</v>
      </c>
      <c r="U2513" s="6"/>
    </row>
    <row r="2514" spans="1:21" ht="9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8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9"/>
        <v>41971.876863425925</v>
      </c>
      <c r="T2514" s="11">
        <f t="shared" si="240"/>
        <v>41986.876863425925</v>
      </c>
      <c r="U2514" s="6"/>
    </row>
    <row r="2515" spans="1:21" ht="10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8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9"/>
        <v>42732.00681712963</v>
      </c>
      <c r="T2515" s="11">
        <f t="shared" si="240"/>
        <v>42792.00681712963</v>
      </c>
      <c r="U2515" s="6"/>
    </row>
    <row r="2516" spans="1:21" ht="9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8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9"/>
        <v>41854.389780092592</v>
      </c>
      <c r="T2516" s="11">
        <f t="shared" si="240"/>
        <v>41871.389780092592</v>
      </c>
      <c r="U2516" s="6"/>
    </row>
    <row r="2517" spans="1:21" ht="10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8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9"/>
        <v>42027.839733796296</v>
      </c>
      <c r="T2517" s="11">
        <f t="shared" si="240"/>
        <v>42057.839733796296</v>
      </c>
      <c r="U2517" s="6"/>
    </row>
    <row r="2518" spans="1:21" ht="9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8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9"/>
        <v>41942.653379629628</v>
      </c>
      <c r="T2518" s="11">
        <f t="shared" si="240"/>
        <v>41972.6950462963</v>
      </c>
      <c r="U2518" s="6"/>
    </row>
    <row r="2519" spans="1:21" ht="10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8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9"/>
        <v>42052.802430555559</v>
      </c>
      <c r="T2519" s="11">
        <f t="shared" si="240"/>
        <v>42082.760763888888</v>
      </c>
      <c r="U2519" s="6"/>
    </row>
    <row r="2520" spans="1:21" ht="90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8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9"/>
        <v>41926.680879629632</v>
      </c>
      <c r="T2520" s="11">
        <f t="shared" si="240"/>
        <v>41956.722546296296</v>
      </c>
      <c r="U2520" s="6"/>
    </row>
    <row r="2521" spans="1:21" ht="7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8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9"/>
        <v>41809.155138888891</v>
      </c>
      <c r="T2521" s="11">
        <f t="shared" si="240"/>
        <v>41839.155138888891</v>
      </c>
      <c r="U2521" s="6"/>
    </row>
    <row r="2522" spans="1:21" ht="12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8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9"/>
        <v>42612.600520833337</v>
      </c>
      <c r="T2522" s="11">
        <f t="shared" si="240"/>
        <v>42658.806249999994</v>
      </c>
      <c r="U2522" s="6"/>
    </row>
    <row r="2523" spans="1:21" ht="12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8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9"/>
        <v>42269.967835648145</v>
      </c>
      <c r="T2523" s="11">
        <f t="shared" si="240"/>
        <v>42290.967835648145</v>
      </c>
      <c r="U2523" s="6"/>
    </row>
    <row r="2524" spans="1:21" ht="12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8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9"/>
        <v>42460.573611111111</v>
      </c>
      <c r="T2524" s="11">
        <f t="shared" si="240"/>
        <v>42482.619444444441</v>
      </c>
      <c r="U2524" s="6"/>
    </row>
    <row r="2525" spans="1:21" ht="10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8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9"/>
        <v>41930.975601851853</v>
      </c>
      <c r="T2525" s="11">
        <f t="shared" si="240"/>
        <v>41961.017268518524</v>
      </c>
      <c r="U2525" s="6"/>
    </row>
    <row r="2526" spans="1:21" ht="7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8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9"/>
        <v>41961.807372685187</v>
      </c>
      <c r="T2526" s="11">
        <f t="shared" si="240"/>
        <v>41994.1875</v>
      </c>
      <c r="U2526" s="6"/>
    </row>
    <row r="2527" spans="1:21" ht="9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8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9"/>
        <v>41058.844571759262</v>
      </c>
      <c r="T2527" s="11">
        <f t="shared" si="240"/>
        <v>41088.844571759262</v>
      </c>
      <c r="U2527" s="6"/>
    </row>
    <row r="2528" spans="1:21" ht="10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8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9"/>
        <v>41953.091134259259</v>
      </c>
      <c r="T2528" s="11">
        <f t="shared" si="240"/>
        <v>41981.207638888889</v>
      </c>
      <c r="U2528" s="6"/>
    </row>
    <row r="2529" spans="1:21" ht="7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8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9"/>
        <v>41546.75105324074</v>
      </c>
      <c r="T2529" s="11">
        <f t="shared" si="240"/>
        <v>41565.165972222225</v>
      </c>
      <c r="U2529" s="6"/>
    </row>
    <row r="2530" spans="1:21" ht="9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8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9"/>
        <v>42217.834525462968</v>
      </c>
      <c r="T2530" s="11">
        <f t="shared" si="240"/>
        <v>42236.458333333328</v>
      </c>
      <c r="U2530" s="6"/>
    </row>
    <row r="2531" spans="1:21" ht="45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8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9"/>
        <v>40948.080729166664</v>
      </c>
      <c r="T2531" s="11">
        <f t="shared" si="240"/>
        <v>40993.0390625</v>
      </c>
      <c r="U2531" s="6"/>
    </row>
    <row r="2532" spans="1:21" ht="10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8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9"/>
        <v>42081.864641203705</v>
      </c>
      <c r="T2532" s="11">
        <f t="shared" si="240"/>
        <v>42114.201388888891</v>
      </c>
      <c r="U2532" s="6"/>
    </row>
    <row r="2533" spans="1:21" ht="12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8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9"/>
        <v>42208.680023148147</v>
      </c>
      <c r="T2533" s="11">
        <f t="shared" si="240"/>
        <v>42231.165972222225</v>
      </c>
      <c r="U2533" s="6"/>
    </row>
    <row r="2534" spans="1:21" ht="10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8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9"/>
        <v>41107.849143518521</v>
      </c>
      <c r="T2534" s="11">
        <f t="shared" si="240"/>
        <v>41137.849143518521</v>
      </c>
      <c r="U2534" s="6"/>
    </row>
    <row r="2535" spans="1:21" ht="10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8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9"/>
        <v>41304.751284722224</v>
      </c>
      <c r="T2535" s="11">
        <f t="shared" si="240"/>
        <v>41334.750787037039</v>
      </c>
      <c r="U2535" s="6"/>
    </row>
    <row r="2536" spans="1:21" ht="13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8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9"/>
        <v>40127.700370370374</v>
      </c>
      <c r="T2536" s="11">
        <f t="shared" si="240"/>
        <v>40179.25</v>
      </c>
      <c r="U2536" s="6"/>
    </row>
    <row r="2537" spans="1:21" ht="3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8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9"/>
        <v>41943.791030092594</v>
      </c>
      <c r="T2537" s="11">
        <f t="shared" si="240"/>
        <v>41974.832696759258</v>
      </c>
      <c r="U2537" s="6"/>
    </row>
    <row r="2538" spans="1:21" ht="10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8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9"/>
        <v>41464.106087962966</v>
      </c>
      <c r="T2538" s="11">
        <f t="shared" si="240"/>
        <v>41485.106087962966</v>
      </c>
      <c r="U2538" s="6"/>
    </row>
    <row r="2539" spans="1:21" ht="10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8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9"/>
        <v>40696.648784722223</v>
      </c>
      <c r="T2539" s="11">
        <f t="shared" si="240"/>
        <v>40756.648784722223</v>
      </c>
      <c r="U2539" s="6"/>
    </row>
    <row r="2540" spans="1:21" ht="7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8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9"/>
        <v>41298.509965277779</v>
      </c>
      <c r="T2540" s="11">
        <f t="shared" si="240"/>
        <v>41329.207638888889</v>
      </c>
      <c r="U2540" s="6"/>
    </row>
    <row r="2541" spans="1:21" ht="10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8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9"/>
        <v>41977.902222222227</v>
      </c>
      <c r="T2541" s="11">
        <f t="shared" si="240"/>
        <v>42037.902222222227</v>
      </c>
      <c r="U2541" s="6"/>
    </row>
    <row r="2542" spans="1:21" ht="12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8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9"/>
        <v>40785.675011574072</v>
      </c>
      <c r="T2542" s="11">
        <f t="shared" si="240"/>
        <v>40845.675011574072</v>
      </c>
      <c r="U2542" s="6"/>
    </row>
    <row r="2543" spans="1:21" ht="12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8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9"/>
        <v>41483.449282407404</v>
      </c>
      <c r="T2543" s="11">
        <f t="shared" si="240"/>
        <v>41543.449282407404</v>
      </c>
      <c r="U2543" s="6"/>
    </row>
    <row r="2544" spans="1:21" ht="90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8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9"/>
        <v>41509.426585648151</v>
      </c>
      <c r="T2544" s="11">
        <f t="shared" si="240"/>
        <v>41548.165972222225</v>
      </c>
      <c r="U2544" s="6"/>
    </row>
    <row r="2545" spans="1:21" ht="12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8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9"/>
        <v>40514.107615740737</v>
      </c>
      <c r="T2545" s="11">
        <f t="shared" si="240"/>
        <v>40545.125</v>
      </c>
      <c r="U2545" s="6"/>
    </row>
    <row r="2546" spans="1:21" ht="7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8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9"/>
        <v>41068.520474537036</v>
      </c>
      <c r="T2546" s="11">
        <f t="shared" si="240"/>
        <v>41098.520474537036</v>
      </c>
      <c r="U2546" s="6"/>
    </row>
    <row r="2547" spans="1:21" ht="9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8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9"/>
        <v>42027.13817129629</v>
      </c>
      <c r="T2547" s="11">
        <f t="shared" si="240"/>
        <v>42062.020833333328</v>
      </c>
      <c r="U2547" s="6"/>
    </row>
    <row r="2548" spans="1:21" ht="7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8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9"/>
        <v>41524.858553240738</v>
      </c>
      <c r="T2548" s="11">
        <f t="shared" si="240"/>
        <v>41552.208333333336</v>
      </c>
      <c r="U2548" s="6"/>
    </row>
    <row r="2549" spans="1:21" ht="10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8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9"/>
        <v>40973.773182870369</v>
      </c>
      <c r="T2549" s="11">
        <f t="shared" si="240"/>
        <v>41003.731516203705</v>
      </c>
      <c r="U2549" s="6"/>
    </row>
    <row r="2550" spans="1:21" ht="10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8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9"/>
        <v>42618.625428240746</v>
      </c>
      <c r="T2550" s="11">
        <f t="shared" si="240"/>
        <v>42643.185416666667</v>
      </c>
      <c r="U2550" s="6"/>
    </row>
    <row r="2551" spans="1:21" ht="90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8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9"/>
        <v>41390.757754629631</v>
      </c>
      <c r="T2551" s="11">
        <f t="shared" si="240"/>
        <v>41425.708333333336</v>
      </c>
      <c r="U2551" s="6"/>
    </row>
    <row r="2552" spans="1:21" ht="10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8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9"/>
        <v>42228.634328703702</v>
      </c>
      <c r="T2552" s="11">
        <f t="shared" si="240"/>
        <v>42285.165972222225</v>
      </c>
      <c r="U2552" s="6"/>
    </row>
    <row r="2553" spans="1:21" ht="9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8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9"/>
        <v>40961.252141203702</v>
      </c>
      <c r="T2553" s="11">
        <f t="shared" si="240"/>
        <v>40989.866666666669</v>
      </c>
      <c r="U2553" s="6"/>
    </row>
    <row r="2554" spans="1:21" ht="10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8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9"/>
        <v>42769.809965277775</v>
      </c>
      <c r="T2554" s="11">
        <f t="shared" si="240"/>
        <v>42799.809965277775</v>
      </c>
      <c r="U2554" s="6"/>
    </row>
    <row r="2555" spans="1:21" ht="9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8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9"/>
        <v>41113.199155092596</v>
      </c>
      <c r="T2555" s="11">
        <f t="shared" si="240"/>
        <v>41173.199155092596</v>
      </c>
      <c r="U2555" s="6"/>
    </row>
    <row r="2556" spans="1:21" ht="12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8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9"/>
        <v>42125.078275462962</v>
      </c>
      <c r="T2556" s="11">
        <f t="shared" si="240"/>
        <v>42156.165972222225</v>
      </c>
      <c r="U2556" s="6"/>
    </row>
    <row r="2557" spans="1:21" ht="12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8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9"/>
        <v>41026.655011574076</v>
      </c>
      <c r="T2557" s="11">
        <f t="shared" si="240"/>
        <v>41057.655011574076</v>
      </c>
      <c r="U2557" s="6"/>
    </row>
    <row r="2558" spans="1:21" ht="10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8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9"/>
        <v>41222.991400462961</v>
      </c>
      <c r="T2558" s="11">
        <f t="shared" si="240"/>
        <v>41267.991400462961</v>
      </c>
      <c r="U2558" s="6"/>
    </row>
    <row r="2559" spans="1:21" ht="75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8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9"/>
        <v>41744.745208333334</v>
      </c>
      <c r="T2559" s="11">
        <f t="shared" si="240"/>
        <v>41774.745208333334</v>
      </c>
      <c r="U2559" s="6"/>
    </row>
    <row r="2560" spans="1:21" ht="7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8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9"/>
        <v>42093.860023148154</v>
      </c>
      <c r="T2560" s="11">
        <f t="shared" si="240"/>
        <v>42125.582638888889</v>
      </c>
      <c r="U2560" s="6"/>
    </row>
    <row r="2561" spans="1:21" ht="12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8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9"/>
        <v>40829.873657407406</v>
      </c>
      <c r="T2561" s="11">
        <f t="shared" si="240"/>
        <v>40862.817361111112</v>
      </c>
      <c r="U2561" s="6"/>
    </row>
    <row r="2562" spans="1:21" ht="12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8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9"/>
        <v>42039.951087962967</v>
      </c>
      <c r="T2562" s="11">
        <f t="shared" si="240"/>
        <v>42069.951087962967</v>
      </c>
      <c r="U2562" s="6"/>
    </row>
    <row r="2563" spans="1:21" ht="10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38"/>
        <v>0</v>
      </c>
      <c r="P2563" s="5">
        <f t="shared" ref="P2563:P2626" si="241">IF(L2563=0, 0, E2563/L2563)</f>
        <v>0</v>
      </c>
      <c r="Q2563" t="str">
        <f t="shared" ref="Q2563:Q2626" si="242">LEFT(N2563, FIND("/", N2563)-1)</f>
        <v>food</v>
      </c>
      <c r="R2563" t="str">
        <f t="shared" ref="R2563:R2626" si="243">MID(N2563, LEN(Q2563)+2, LEN(N2563))</f>
        <v>food trucks</v>
      </c>
      <c r="S2563" s="11">
        <f t="shared" si="239"/>
        <v>42260.528807870374</v>
      </c>
      <c r="T2563" s="11">
        <f t="shared" si="240"/>
        <v>42290.528807870374</v>
      </c>
      <c r="U2563" s="6"/>
    </row>
    <row r="2564" spans="1:21" ht="10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44">(E2564/D2564)*100</f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39"/>
        <v>42594.524756944447</v>
      </c>
      <c r="T2564" s="11">
        <f t="shared" si="240"/>
        <v>42654.524756944447</v>
      </c>
      <c r="U2564" s="6"/>
    </row>
    <row r="2565" spans="1:21" ht="6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4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ref="S2565:S2628" si="245">(((J2565/60)/60)/24)+DATE(1970,1,1)</f>
        <v>42155.139479166668</v>
      </c>
      <c r="T2565" s="11">
        <f t="shared" ref="T2565:T2628" si="246">(((I2565/60)/60)/24)+DATE(1970,1,1)</f>
        <v>42215.139479166668</v>
      </c>
      <c r="U2565" s="6"/>
    </row>
    <row r="2566" spans="1:21" ht="90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4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5"/>
        <v>41822.040497685186</v>
      </c>
      <c r="T2566" s="11">
        <f t="shared" si="246"/>
        <v>41852.040497685186</v>
      </c>
      <c r="U2566" s="6"/>
    </row>
    <row r="2567" spans="1:21" ht="90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4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5"/>
        <v>42440.650335648148</v>
      </c>
      <c r="T2567" s="11">
        <f t="shared" si="246"/>
        <v>42499.868055555555</v>
      </c>
      <c r="U2567" s="6"/>
    </row>
    <row r="2568" spans="1:21" ht="9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4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5"/>
        <v>41842.980879629627</v>
      </c>
      <c r="T2568" s="11">
        <f t="shared" si="246"/>
        <v>41872.980879629627</v>
      </c>
      <c r="U2568" s="6"/>
    </row>
    <row r="2569" spans="1:21" ht="10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4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5"/>
        <v>42087.878912037035</v>
      </c>
      <c r="T2569" s="11">
        <f t="shared" si="246"/>
        <v>42117.878912037035</v>
      </c>
      <c r="U2569" s="6"/>
    </row>
    <row r="2570" spans="1:21" ht="12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4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5"/>
        <v>42584.666597222225</v>
      </c>
      <c r="T2570" s="11">
        <f t="shared" si="246"/>
        <v>42614.666597222225</v>
      </c>
      <c r="U2570" s="6"/>
    </row>
    <row r="2571" spans="1:21" ht="9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4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5"/>
        <v>42234.105462962965</v>
      </c>
      <c r="T2571" s="11">
        <f t="shared" si="246"/>
        <v>42264.105462962965</v>
      </c>
      <c r="U2571" s="6"/>
    </row>
    <row r="2572" spans="1:21" ht="10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4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5"/>
        <v>42744.903182870374</v>
      </c>
      <c r="T2572" s="11">
        <f t="shared" si="246"/>
        <v>42774.903182870374</v>
      </c>
      <c r="U2572" s="6"/>
    </row>
    <row r="2573" spans="1:21" ht="10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4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5"/>
        <v>42449.341678240744</v>
      </c>
      <c r="T2573" s="11">
        <f t="shared" si="246"/>
        <v>42509.341678240744</v>
      </c>
      <c r="U2573" s="6"/>
    </row>
    <row r="2574" spans="1:21" ht="9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4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5"/>
        <v>42077.119409722218</v>
      </c>
      <c r="T2574" s="11">
        <f t="shared" si="246"/>
        <v>42107.119409722218</v>
      </c>
      <c r="U2574" s="6"/>
    </row>
    <row r="2575" spans="1:21" ht="10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4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5"/>
        <v>41829.592002314814</v>
      </c>
      <c r="T2575" s="11">
        <f t="shared" si="246"/>
        <v>41874.592002314814</v>
      </c>
      <c r="U2575" s="6"/>
    </row>
    <row r="2576" spans="1:21" ht="10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4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5"/>
        <v>42487.825752314813</v>
      </c>
      <c r="T2576" s="11">
        <f t="shared" si="246"/>
        <v>42508.825752314813</v>
      </c>
      <c r="U2576" s="6"/>
    </row>
    <row r="2577" spans="1:21" ht="12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4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5"/>
        <v>41986.108726851846</v>
      </c>
      <c r="T2577" s="11">
        <f t="shared" si="246"/>
        <v>42016.108726851846</v>
      </c>
      <c r="U2577" s="6"/>
    </row>
    <row r="2578" spans="1:21" ht="6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4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5"/>
        <v>42060.00980324074</v>
      </c>
      <c r="T2578" s="11">
        <f t="shared" si="246"/>
        <v>42104.968136574069</v>
      </c>
      <c r="U2578" s="6"/>
    </row>
    <row r="2579" spans="1:21" ht="10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4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5"/>
        <v>41830.820567129631</v>
      </c>
      <c r="T2579" s="11">
        <f t="shared" si="246"/>
        <v>41855.820567129631</v>
      </c>
      <c r="U2579" s="6"/>
    </row>
    <row r="2580" spans="1:21" ht="12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4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5"/>
        <v>42238.022905092599</v>
      </c>
      <c r="T2580" s="11">
        <f t="shared" si="246"/>
        <v>42286.708333333328</v>
      </c>
      <c r="U2580" s="6"/>
    </row>
    <row r="2581" spans="1:21" ht="90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4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5"/>
        <v>41837.829895833333</v>
      </c>
      <c r="T2581" s="11">
        <f t="shared" si="246"/>
        <v>41897.829895833333</v>
      </c>
      <c r="U2581" s="6"/>
    </row>
    <row r="2582" spans="1:21" ht="90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4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5"/>
        <v>42110.326423611114</v>
      </c>
      <c r="T2582" s="11">
        <f t="shared" si="246"/>
        <v>42140.125</v>
      </c>
      <c r="U2582" s="6"/>
    </row>
    <row r="2583" spans="1:21" ht="90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4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5"/>
        <v>42294.628449074073</v>
      </c>
      <c r="T2583" s="11">
        <f t="shared" si="246"/>
        <v>42324.670115740737</v>
      </c>
      <c r="U2583" s="6"/>
    </row>
    <row r="2584" spans="1:21" ht="45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4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5"/>
        <v>42642.988819444443</v>
      </c>
      <c r="T2584" s="11">
        <f t="shared" si="246"/>
        <v>42672.988819444443</v>
      </c>
      <c r="U2584" s="6"/>
    </row>
    <row r="2585" spans="1:21" ht="7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4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5"/>
        <v>42019.76944444445</v>
      </c>
      <c r="T2585" s="11">
        <f t="shared" si="246"/>
        <v>42079.727777777778</v>
      </c>
      <c r="U2585" s="6"/>
    </row>
    <row r="2586" spans="1:21" ht="7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4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5"/>
        <v>42140.173252314817</v>
      </c>
      <c r="T2586" s="11">
        <f t="shared" si="246"/>
        <v>42170.173252314817</v>
      </c>
      <c r="U2586" s="6"/>
    </row>
    <row r="2587" spans="1:21" ht="10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4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5"/>
        <v>41795.963333333333</v>
      </c>
      <c r="T2587" s="11">
        <f t="shared" si="246"/>
        <v>41825.963333333333</v>
      </c>
      <c r="U2587" s="6"/>
    </row>
    <row r="2588" spans="1:21" ht="75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4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5"/>
        <v>42333.330277777779</v>
      </c>
      <c r="T2588" s="11">
        <f t="shared" si="246"/>
        <v>42363.330277777779</v>
      </c>
      <c r="U2588" s="6"/>
    </row>
    <row r="2589" spans="1:21" ht="10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4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5"/>
        <v>42338.675381944442</v>
      </c>
      <c r="T2589" s="11">
        <f t="shared" si="246"/>
        <v>42368.675381944442</v>
      </c>
      <c r="U2589" s="6"/>
    </row>
    <row r="2590" spans="1:21" ht="10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4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5"/>
        <v>42042.676226851851</v>
      </c>
      <c r="T2590" s="11">
        <f t="shared" si="246"/>
        <v>42094.551388888889</v>
      </c>
      <c r="U2590" s="6"/>
    </row>
    <row r="2591" spans="1:21" ht="10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4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5"/>
        <v>42422.536192129628</v>
      </c>
      <c r="T2591" s="11">
        <f t="shared" si="246"/>
        <v>42452.494525462964</v>
      </c>
      <c r="U2591" s="6"/>
    </row>
    <row r="2592" spans="1:21" ht="10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4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5"/>
        <v>42388.589085648149</v>
      </c>
      <c r="T2592" s="11">
        <f t="shared" si="246"/>
        <v>42395.589085648149</v>
      </c>
      <c r="U2592" s="6"/>
    </row>
    <row r="2593" spans="1:21" ht="9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4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5"/>
        <v>42382.906527777777</v>
      </c>
      <c r="T2593" s="11">
        <f t="shared" si="246"/>
        <v>42442.864861111113</v>
      </c>
      <c r="U2593" s="6"/>
    </row>
    <row r="2594" spans="1:21" ht="12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4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5"/>
        <v>41887.801168981481</v>
      </c>
      <c r="T2594" s="11">
        <f t="shared" si="246"/>
        <v>41917.801168981481</v>
      </c>
      <c r="U2594" s="6"/>
    </row>
    <row r="2595" spans="1:21" ht="10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4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5"/>
        <v>42089.84520833334</v>
      </c>
      <c r="T2595" s="11">
        <f t="shared" si="246"/>
        <v>42119.84520833334</v>
      </c>
      <c r="U2595" s="6"/>
    </row>
    <row r="2596" spans="1:21" ht="10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4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5"/>
        <v>41828.967916666668</v>
      </c>
      <c r="T2596" s="11">
        <f t="shared" si="246"/>
        <v>41858.967916666668</v>
      </c>
      <c r="U2596" s="6"/>
    </row>
    <row r="2597" spans="1:21" ht="6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4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5"/>
        <v>42760.244212962964</v>
      </c>
      <c r="T2597" s="11">
        <f t="shared" si="246"/>
        <v>42790.244212962964</v>
      </c>
      <c r="U2597" s="6"/>
    </row>
    <row r="2598" spans="1:21" ht="10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4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5"/>
        <v>41828.664456018516</v>
      </c>
      <c r="T2598" s="11">
        <f t="shared" si="246"/>
        <v>41858.664456018516</v>
      </c>
      <c r="U2598" s="6"/>
    </row>
    <row r="2599" spans="1:21" ht="10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4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5"/>
        <v>42510.341631944444</v>
      </c>
      <c r="T2599" s="11">
        <f t="shared" si="246"/>
        <v>42540.341631944444</v>
      </c>
      <c r="U2599" s="6"/>
    </row>
    <row r="2600" spans="1:21" ht="7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4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5"/>
        <v>42240.840289351851</v>
      </c>
      <c r="T2600" s="11">
        <f t="shared" si="246"/>
        <v>42270.840289351851</v>
      </c>
      <c r="U2600" s="6"/>
    </row>
    <row r="2601" spans="1:21" ht="7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4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5"/>
        <v>41809.754016203704</v>
      </c>
      <c r="T2601" s="11">
        <f t="shared" si="246"/>
        <v>41854.754016203704</v>
      </c>
      <c r="U2601" s="6"/>
    </row>
    <row r="2602" spans="1:21" ht="7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4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5"/>
        <v>42394.900462962964</v>
      </c>
      <c r="T2602" s="11">
        <f t="shared" si="246"/>
        <v>42454.858796296292</v>
      </c>
      <c r="U2602" s="6"/>
    </row>
    <row r="2603" spans="1:21" ht="10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4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5"/>
        <v>41150.902187499996</v>
      </c>
      <c r="T2603" s="11">
        <f t="shared" si="246"/>
        <v>41165.165972222225</v>
      </c>
      <c r="U2603" s="6"/>
    </row>
    <row r="2604" spans="1:21" ht="90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4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5"/>
        <v>41915.747314814813</v>
      </c>
      <c r="T2604" s="11">
        <f t="shared" si="246"/>
        <v>41955.888888888891</v>
      </c>
      <c r="U2604" s="6"/>
    </row>
    <row r="2605" spans="1:21" ht="6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4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5"/>
        <v>41617.912662037037</v>
      </c>
      <c r="T2605" s="11">
        <f t="shared" si="246"/>
        <v>41631.912662037037</v>
      </c>
      <c r="U2605" s="6"/>
    </row>
    <row r="2606" spans="1:21" ht="10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4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5"/>
        <v>40998.051192129627</v>
      </c>
      <c r="T2606" s="11">
        <f t="shared" si="246"/>
        <v>41028.051192129627</v>
      </c>
      <c r="U2606" s="6"/>
    </row>
    <row r="2607" spans="1:21" ht="9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4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5"/>
        <v>42508.541550925926</v>
      </c>
      <c r="T2607" s="11">
        <f t="shared" si="246"/>
        <v>42538.541550925926</v>
      </c>
      <c r="U2607" s="6"/>
    </row>
    <row r="2608" spans="1:21" ht="10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4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5"/>
        <v>41726.712754629632</v>
      </c>
      <c r="T2608" s="11">
        <f t="shared" si="246"/>
        <v>41758.712754629632</v>
      </c>
      <c r="U2608" s="6"/>
    </row>
    <row r="2609" spans="1:21" ht="10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4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5"/>
        <v>42184.874675925923</v>
      </c>
      <c r="T2609" s="11">
        <f t="shared" si="246"/>
        <v>42228.083333333328</v>
      </c>
      <c r="U2609" s="6"/>
    </row>
    <row r="2610" spans="1:21" ht="90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4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5"/>
        <v>42767.801712962959</v>
      </c>
      <c r="T2610" s="11">
        <f t="shared" si="246"/>
        <v>42809</v>
      </c>
      <c r="U2610" s="6"/>
    </row>
    <row r="2611" spans="1:21" ht="10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4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41075.237858796296</v>
      </c>
      <c r="T2611" s="11">
        <f t="shared" si="246"/>
        <v>41105.237858796296</v>
      </c>
      <c r="U2611" s="6"/>
    </row>
    <row r="2612" spans="1:21" ht="7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4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5"/>
        <v>42564.881076388891</v>
      </c>
      <c r="T2612" s="11">
        <f t="shared" si="246"/>
        <v>42604.290972222225</v>
      </c>
      <c r="U2612" s="6"/>
    </row>
    <row r="2613" spans="1:21" ht="10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4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5"/>
        <v>42704.335810185185</v>
      </c>
      <c r="T2613" s="11">
        <f t="shared" si="246"/>
        <v>42737.957638888889</v>
      </c>
      <c r="U2613" s="6"/>
    </row>
    <row r="2614" spans="1:21" ht="10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4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5"/>
        <v>41982.143171296295</v>
      </c>
      <c r="T2614" s="11">
        <f t="shared" si="246"/>
        <v>42013.143171296295</v>
      </c>
      <c r="U2614" s="6"/>
    </row>
    <row r="2615" spans="1:21" ht="10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4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5"/>
        <v>41143.81821759259</v>
      </c>
      <c r="T2615" s="11">
        <f t="shared" si="246"/>
        <v>41173.81821759259</v>
      </c>
      <c r="U2615" s="6"/>
    </row>
    <row r="2616" spans="1:21" ht="12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4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5"/>
        <v>41730.708472222221</v>
      </c>
      <c r="T2616" s="11">
        <f t="shared" si="246"/>
        <v>41759.208333333336</v>
      </c>
      <c r="U2616" s="6"/>
    </row>
    <row r="2617" spans="1:21" ht="10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4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5"/>
        <v>42453.49726851852</v>
      </c>
      <c r="T2617" s="11">
        <f t="shared" si="246"/>
        <v>42490.5</v>
      </c>
      <c r="U2617" s="6"/>
    </row>
    <row r="2618" spans="1:21" ht="10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4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5"/>
        <v>42211.99454861111</v>
      </c>
      <c r="T2618" s="11">
        <f t="shared" si="246"/>
        <v>42241.99454861111</v>
      </c>
      <c r="U2618" s="6"/>
    </row>
    <row r="2619" spans="1:21" ht="12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4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5"/>
        <v>41902.874432870369</v>
      </c>
      <c r="T2619" s="11">
        <f t="shared" si="246"/>
        <v>41932.874432870369</v>
      </c>
      <c r="U2619" s="6"/>
    </row>
    <row r="2620" spans="1:21" ht="6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4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5"/>
        <v>42279.792372685188</v>
      </c>
      <c r="T2620" s="11">
        <f t="shared" si="246"/>
        <v>42339.834039351852</v>
      </c>
      <c r="U2620" s="6"/>
    </row>
    <row r="2621" spans="1:21" ht="12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4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5"/>
        <v>42273.884305555555</v>
      </c>
      <c r="T2621" s="11">
        <f t="shared" si="246"/>
        <v>42300.458333333328</v>
      </c>
      <c r="U2621" s="6"/>
    </row>
    <row r="2622" spans="1:21" ht="9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4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5"/>
        <v>42251.16715277778</v>
      </c>
      <c r="T2622" s="11">
        <f t="shared" si="246"/>
        <v>42288.041666666672</v>
      </c>
      <c r="U2622" s="6"/>
    </row>
    <row r="2623" spans="1:21" ht="10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4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5"/>
        <v>42115.74754629629</v>
      </c>
      <c r="T2623" s="11">
        <f t="shared" si="246"/>
        <v>42145.74754629629</v>
      </c>
      <c r="U2623" s="6"/>
    </row>
    <row r="2624" spans="1:21" ht="10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4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5"/>
        <v>42689.74324074074</v>
      </c>
      <c r="T2624" s="11">
        <f t="shared" si="246"/>
        <v>42734.74324074074</v>
      </c>
      <c r="U2624" s="6"/>
    </row>
    <row r="2625" spans="1:21" ht="10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4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5"/>
        <v>42692.256550925929</v>
      </c>
      <c r="T2625" s="11">
        <f t="shared" si="246"/>
        <v>42706.256550925929</v>
      </c>
      <c r="U2625" s="6"/>
    </row>
    <row r="2626" spans="1:21" ht="9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4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5"/>
        <v>41144.42155092593</v>
      </c>
      <c r="T2626" s="11">
        <f t="shared" si="246"/>
        <v>41165.42155092593</v>
      </c>
      <c r="U2626" s="6"/>
    </row>
    <row r="2627" spans="1:21" ht="10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4"/>
        <v>956</v>
      </c>
      <c r="P2627" s="5">
        <f t="shared" ref="P2627:P2690" si="247">IF(L2627=0, 0, E2627/L2627)</f>
        <v>27.576923076923077</v>
      </c>
      <c r="Q2627" t="str">
        <f t="shared" ref="Q2627:Q2690" si="248">LEFT(N2627, FIND("/", N2627)-1)</f>
        <v>technology</v>
      </c>
      <c r="R2627" t="str">
        <f t="shared" ref="R2627:R2690" si="249">MID(N2627, LEN(Q2627)+2, LEN(N2627))</f>
        <v>space exploration</v>
      </c>
      <c r="S2627" s="11">
        <f t="shared" si="245"/>
        <v>42658.810277777782</v>
      </c>
      <c r="T2627" s="11">
        <f t="shared" si="246"/>
        <v>42683.851944444439</v>
      </c>
      <c r="U2627" s="6"/>
    </row>
    <row r="2628" spans="1:21" ht="9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50">(E2628/D2628)*100</f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45"/>
        <v>42128.628113425926</v>
      </c>
      <c r="T2628" s="11">
        <f t="shared" si="246"/>
        <v>42158.628113425926</v>
      </c>
      <c r="U2628" s="6"/>
    </row>
    <row r="2629" spans="1:21" ht="10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0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ref="S2629:S2692" si="251">(((J2629/60)/60)/24)+DATE(1970,1,1)</f>
        <v>42304.829409722224</v>
      </c>
      <c r="T2629" s="11">
        <f t="shared" ref="T2629:T2692" si="252">(((I2629/60)/60)/24)+DATE(1970,1,1)</f>
        <v>42334.871076388896</v>
      </c>
      <c r="U2629" s="6"/>
    </row>
    <row r="2630" spans="1:21" ht="7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0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1"/>
        <v>41953.966053240743</v>
      </c>
      <c r="T2630" s="11">
        <f t="shared" si="252"/>
        <v>41973.966053240743</v>
      </c>
      <c r="U2630" s="6"/>
    </row>
    <row r="2631" spans="1:21" ht="6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0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1"/>
        <v>42108.538449074069</v>
      </c>
      <c r="T2631" s="11">
        <f t="shared" si="252"/>
        <v>42138.538449074069</v>
      </c>
      <c r="U2631" s="6"/>
    </row>
    <row r="2632" spans="1:21" ht="10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0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1"/>
        <v>42524.105462962965</v>
      </c>
      <c r="T2632" s="11">
        <f t="shared" si="252"/>
        <v>42551.416666666672</v>
      </c>
      <c r="U2632" s="6"/>
    </row>
    <row r="2633" spans="1:21" ht="7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0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1"/>
        <v>42218.169293981482</v>
      </c>
      <c r="T2633" s="11">
        <f t="shared" si="252"/>
        <v>42246.169293981482</v>
      </c>
      <c r="U2633" s="6"/>
    </row>
    <row r="2634" spans="1:21" ht="9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0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1"/>
        <v>42494.061793981484</v>
      </c>
      <c r="T2634" s="11">
        <f t="shared" si="252"/>
        <v>42519.061793981484</v>
      </c>
      <c r="U2634" s="6"/>
    </row>
    <row r="2635" spans="1:21" ht="10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0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1"/>
        <v>41667.823287037041</v>
      </c>
      <c r="T2635" s="11">
        <f t="shared" si="252"/>
        <v>41697.958333333336</v>
      </c>
      <c r="U2635" s="6"/>
    </row>
    <row r="2636" spans="1:21" ht="90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0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1"/>
        <v>42612.656493055561</v>
      </c>
      <c r="T2636" s="11">
        <f t="shared" si="252"/>
        <v>42642.656493055561</v>
      </c>
      <c r="U2636" s="6"/>
    </row>
    <row r="2637" spans="1:21" ht="12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0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1"/>
        <v>42037.950937500005</v>
      </c>
      <c r="T2637" s="11">
        <f t="shared" si="252"/>
        <v>42072.909270833334</v>
      </c>
      <c r="U2637" s="6"/>
    </row>
    <row r="2638" spans="1:21" ht="12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0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1"/>
        <v>42636.614745370374</v>
      </c>
      <c r="T2638" s="11">
        <f t="shared" si="252"/>
        <v>42659.041666666672</v>
      </c>
      <c r="U2638" s="6"/>
    </row>
    <row r="2639" spans="1:21" ht="7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0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1"/>
        <v>42639.549479166672</v>
      </c>
      <c r="T2639" s="11">
        <f t="shared" si="252"/>
        <v>42655.549479166672</v>
      </c>
      <c r="U2639" s="6"/>
    </row>
    <row r="2640" spans="1:21" ht="90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0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1"/>
        <v>41989.913136574076</v>
      </c>
      <c r="T2640" s="11">
        <f t="shared" si="252"/>
        <v>42019.913136574076</v>
      </c>
      <c r="U2640" s="6"/>
    </row>
    <row r="2641" spans="1:21" ht="10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0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1"/>
        <v>42024.86513888889</v>
      </c>
      <c r="T2641" s="11">
        <f t="shared" si="252"/>
        <v>42054.86513888889</v>
      </c>
      <c r="U2641" s="6"/>
    </row>
    <row r="2642" spans="1:21" ht="12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0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1"/>
        <v>42103.160578703704</v>
      </c>
      <c r="T2642" s="11">
        <f t="shared" si="252"/>
        <v>42163.160578703704</v>
      </c>
      <c r="U2642" s="6"/>
    </row>
    <row r="2643" spans="1:21" ht="6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0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1"/>
        <v>41880.827118055553</v>
      </c>
      <c r="T2643" s="11">
        <f t="shared" si="252"/>
        <v>41897.839583333334</v>
      </c>
      <c r="U2643" s="6"/>
    </row>
    <row r="2644" spans="1:21" ht="12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0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1"/>
        <v>42536.246620370366</v>
      </c>
      <c r="T2644" s="11">
        <f t="shared" si="252"/>
        <v>42566.289583333331</v>
      </c>
      <c r="U2644" s="6"/>
    </row>
    <row r="2645" spans="1:21" ht="10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0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1"/>
        <v>42689.582349537035</v>
      </c>
      <c r="T2645" s="11">
        <f t="shared" si="252"/>
        <v>42725.332638888889</v>
      </c>
      <c r="U2645" s="6"/>
    </row>
    <row r="2646" spans="1:21" ht="9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0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1"/>
        <v>42774.792071759264</v>
      </c>
      <c r="T2646" s="11">
        <f t="shared" si="252"/>
        <v>42804.792071759264</v>
      </c>
      <c r="U2646" s="6"/>
    </row>
    <row r="2647" spans="1:21" ht="10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0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1"/>
        <v>41921.842627314814</v>
      </c>
      <c r="T2647" s="11">
        <f t="shared" si="252"/>
        <v>41951.884293981479</v>
      </c>
      <c r="U2647" s="6"/>
    </row>
    <row r="2648" spans="1:21" ht="90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0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1"/>
        <v>42226.313298611116</v>
      </c>
      <c r="T2648" s="11">
        <f t="shared" si="252"/>
        <v>42256.313298611116</v>
      </c>
      <c r="U2648" s="6"/>
    </row>
    <row r="2649" spans="1:21" ht="9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0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1"/>
        <v>42200.261793981481</v>
      </c>
      <c r="T2649" s="11">
        <f t="shared" si="252"/>
        <v>42230.261793981481</v>
      </c>
      <c r="U2649" s="6"/>
    </row>
    <row r="2650" spans="1:21" ht="12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0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1"/>
        <v>42408.714814814812</v>
      </c>
      <c r="T2650" s="11">
        <f t="shared" si="252"/>
        <v>42438.714814814812</v>
      </c>
      <c r="U2650" s="6"/>
    </row>
    <row r="2651" spans="1:21" ht="45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0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1"/>
        <v>42341.99700231482</v>
      </c>
      <c r="T2651" s="11">
        <f t="shared" si="252"/>
        <v>42401.99700231482</v>
      </c>
      <c r="U2651" s="6"/>
    </row>
    <row r="2652" spans="1:21" ht="13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0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1"/>
        <v>42695.624340277776</v>
      </c>
      <c r="T2652" s="11">
        <f t="shared" si="252"/>
        <v>42725.624340277776</v>
      </c>
      <c r="U2652" s="6"/>
    </row>
    <row r="2653" spans="1:21" ht="10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0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1"/>
        <v>42327.805659722217</v>
      </c>
      <c r="T2653" s="11">
        <f t="shared" si="252"/>
        <v>42355.805659722217</v>
      </c>
      <c r="U2653" s="6"/>
    </row>
    <row r="2654" spans="1:21" ht="9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0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1"/>
        <v>41953.158854166672</v>
      </c>
      <c r="T2654" s="11">
        <f t="shared" si="252"/>
        <v>41983.158854166672</v>
      </c>
      <c r="U2654" s="6"/>
    </row>
    <row r="2655" spans="1:21" ht="90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0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1"/>
        <v>41771.651932870373</v>
      </c>
      <c r="T2655" s="11">
        <f t="shared" si="252"/>
        <v>41803.166666666664</v>
      </c>
      <c r="U2655" s="6"/>
    </row>
    <row r="2656" spans="1:21" ht="10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0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1"/>
        <v>42055.600995370376</v>
      </c>
      <c r="T2656" s="11">
        <f t="shared" si="252"/>
        <v>42115.559328703705</v>
      </c>
      <c r="U2656" s="6"/>
    </row>
    <row r="2657" spans="1:21" ht="3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0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1"/>
        <v>42381.866284722222</v>
      </c>
      <c r="T2657" s="11">
        <f t="shared" si="252"/>
        <v>42409.833333333328</v>
      </c>
      <c r="U2657" s="6"/>
    </row>
    <row r="2658" spans="1:21" ht="6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0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1"/>
        <v>42767.688518518517</v>
      </c>
      <c r="T2658" s="11">
        <f t="shared" si="252"/>
        <v>42806.791666666672</v>
      </c>
      <c r="U2658" s="6"/>
    </row>
    <row r="2659" spans="1:21" ht="10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0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1"/>
        <v>42551.928854166668</v>
      </c>
      <c r="T2659" s="11">
        <f t="shared" si="252"/>
        <v>42585.0625</v>
      </c>
      <c r="U2659" s="6"/>
    </row>
    <row r="2660" spans="1:21" ht="9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0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1"/>
        <v>42551.884189814817</v>
      </c>
      <c r="T2660" s="11">
        <f t="shared" si="252"/>
        <v>42581.884189814817</v>
      </c>
      <c r="U2660" s="6"/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0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1"/>
        <v>42082.069560185191</v>
      </c>
      <c r="T2661" s="11">
        <f t="shared" si="252"/>
        <v>42112.069560185191</v>
      </c>
      <c r="U2661" s="6"/>
    </row>
    <row r="2662" spans="1:21" ht="12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0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1"/>
        <v>42272.713171296295</v>
      </c>
      <c r="T2662" s="11">
        <f t="shared" si="252"/>
        <v>42332.754837962959</v>
      </c>
      <c r="U2662" s="6"/>
    </row>
    <row r="2663" spans="1:21" ht="9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0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1"/>
        <v>41542.958449074074</v>
      </c>
      <c r="T2663" s="11">
        <f t="shared" si="252"/>
        <v>41572.958449074074</v>
      </c>
      <c r="U2663" s="6"/>
    </row>
    <row r="2664" spans="1:21" ht="10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0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1"/>
        <v>42207.746678240743</v>
      </c>
      <c r="T2664" s="11">
        <f t="shared" si="252"/>
        <v>42237.746678240743</v>
      </c>
      <c r="U2664" s="6"/>
    </row>
    <row r="2665" spans="1:21" ht="10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0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1"/>
        <v>42222.622766203705</v>
      </c>
      <c r="T2665" s="11">
        <f t="shared" si="252"/>
        <v>42251.625</v>
      </c>
      <c r="U2665" s="6"/>
    </row>
    <row r="2666" spans="1:21" ht="9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0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1"/>
        <v>42313.02542824074</v>
      </c>
      <c r="T2666" s="11">
        <f t="shared" si="252"/>
        <v>42347.290972222225</v>
      </c>
      <c r="U2666" s="6"/>
    </row>
    <row r="2667" spans="1:21" ht="10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0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1"/>
        <v>42083.895532407405</v>
      </c>
      <c r="T2667" s="11">
        <f t="shared" si="252"/>
        <v>42128.895532407405</v>
      </c>
      <c r="U2667" s="6"/>
    </row>
    <row r="2668" spans="1:21" ht="10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0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1"/>
        <v>42235.764340277776</v>
      </c>
      <c r="T2668" s="11">
        <f t="shared" si="252"/>
        <v>42272.875</v>
      </c>
      <c r="U2668" s="6"/>
    </row>
    <row r="2669" spans="1:21" ht="12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0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1"/>
        <v>42380.926111111112</v>
      </c>
      <c r="T2669" s="11">
        <f t="shared" si="252"/>
        <v>42410.926111111112</v>
      </c>
      <c r="U2669" s="6"/>
    </row>
    <row r="2670" spans="1:21" ht="45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0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1"/>
        <v>42275.588715277772</v>
      </c>
      <c r="T2670" s="11">
        <f t="shared" si="252"/>
        <v>42317.60555555555</v>
      </c>
      <c r="U2670" s="6"/>
    </row>
    <row r="2671" spans="1:21" ht="9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0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1"/>
        <v>42319.035833333335</v>
      </c>
      <c r="T2671" s="11">
        <f t="shared" si="252"/>
        <v>42379.035833333335</v>
      </c>
      <c r="U2671" s="6"/>
    </row>
    <row r="2672" spans="1:21" ht="10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0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1"/>
        <v>41821.020601851851</v>
      </c>
      <c r="T2672" s="11">
        <f t="shared" si="252"/>
        <v>41849.020601851851</v>
      </c>
      <c r="U2672" s="6"/>
    </row>
    <row r="2673" spans="1:21" ht="10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0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1"/>
        <v>41962.749027777783</v>
      </c>
      <c r="T2673" s="11">
        <f t="shared" si="252"/>
        <v>41992.818055555559</v>
      </c>
      <c r="U2673" s="6"/>
    </row>
    <row r="2674" spans="1:21" ht="10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0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1"/>
        <v>42344.884143518517</v>
      </c>
      <c r="T2674" s="11">
        <f t="shared" si="252"/>
        <v>42366.25</v>
      </c>
      <c r="U2674" s="6"/>
    </row>
    <row r="2675" spans="1:21" ht="10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0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1"/>
        <v>41912.541655092595</v>
      </c>
      <c r="T2675" s="11">
        <f t="shared" si="252"/>
        <v>41941.947916666664</v>
      </c>
      <c r="U2675" s="6"/>
    </row>
    <row r="2676" spans="1:21" ht="12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0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42529.632754629631</v>
      </c>
      <c r="T2676" s="11">
        <f t="shared" si="252"/>
        <v>42556.207638888889</v>
      </c>
      <c r="U2676" s="6"/>
    </row>
    <row r="2677" spans="1:21" ht="10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0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1"/>
        <v>41923.857511574075</v>
      </c>
      <c r="T2677" s="11">
        <f t="shared" si="252"/>
        <v>41953.899178240739</v>
      </c>
      <c r="U2677" s="6"/>
    </row>
    <row r="2678" spans="1:21" ht="10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0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1"/>
        <v>42482.624699074076</v>
      </c>
      <c r="T2678" s="11">
        <f t="shared" si="252"/>
        <v>42512.624699074076</v>
      </c>
      <c r="U2678" s="6"/>
    </row>
    <row r="2679" spans="1:21" ht="90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0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1"/>
        <v>41793.029432870368</v>
      </c>
      <c r="T2679" s="11">
        <f t="shared" si="252"/>
        <v>41823.029432870368</v>
      </c>
      <c r="U2679" s="6"/>
    </row>
    <row r="2680" spans="1:21" ht="10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0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1"/>
        <v>42241.798206018517</v>
      </c>
      <c r="T2680" s="11">
        <f t="shared" si="252"/>
        <v>42271.798206018517</v>
      </c>
      <c r="U2680" s="6"/>
    </row>
    <row r="2681" spans="1:21" ht="10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0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1"/>
        <v>42033.001087962963</v>
      </c>
      <c r="T2681" s="11">
        <f t="shared" si="252"/>
        <v>42063.001087962963</v>
      </c>
      <c r="U2681" s="6"/>
    </row>
    <row r="2682" spans="1:21" ht="4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0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1"/>
        <v>42436.211701388893</v>
      </c>
      <c r="T2682" s="11">
        <f t="shared" si="252"/>
        <v>42466.170034722221</v>
      </c>
      <c r="U2682" s="6"/>
    </row>
    <row r="2683" spans="1:21" ht="9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0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1"/>
        <v>41805.895254629628</v>
      </c>
      <c r="T2683" s="11">
        <f t="shared" si="252"/>
        <v>41830.895254629628</v>
      </c>
      <c r="U2683" s="6"/>
    </row>
    <row r="2684" spans="1:21" ht="7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0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1"/>
        <v>41932.871990740743</v>
      </c>
      <c r="T2684" s="11">
        <f t="shared" si="252"/>
        <v>41965.249305555553</v>
      </c>
      <c r="U2684" s="6"/>
    </row>
    <row r="2685" spans="1:21" ht="10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0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1"/>
        <v>42034.75509259259</v>
      </c>
      <c r="T2685" s="11">
        <f t="shared" si="252"/>
        <v>42064.75509259259</v>
      </c>
      <c r="U2685" s="6"/>
    </row>
    <row r="2686" spans="1:21" ht="10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0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1"/>
        <v>41820.914641203701</v>
      </c>
      <c r="T2686" s="11">
        <f t="shared" si="252"/>
        <v>41860.914641203701</v>
      </c>
      <c r="U2686" s="6"/>
    </row>
    <row r="2687" spans="1:21" ht="10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0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1"/>
        <v>42061.69594907407</v>
      </c>
      <c r="T2687" s="11">
        <f t="shared" si="252"/>
        <v>42121.654282407413</v>
      </c>
      <c r="U2687" s="6"/>
    </row>
    <row r="2688" spans="1:21" ht="10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0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1"/>
        <v>41892.974803240737</v>
      </c>
      <c r="T2688" s="11">
        <f t="shared" si="252"/>
        <v>41912.974803240737</v>
      </c>
      <c r="U2688" s="6"/>
    </row>
    <row r="2689" spans="1:21" ht="9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0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1"/>
        <v>42154.64025462963</v>
      </c>
      <c r="T2689" s="11">
        <f t="shared" si="252"/>
        <v>42184.64025462963</v>
      </c>
      <c r="U2689" s="6"/>
    </row>
    <row r="2690" spans="1:21" ht="45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0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1"/>
        <v>42028.118865740747</v>
      </c>
      <c r="T2690" s="11">
        <f t="shared" si="252"/>
        <v>42059.125</v>
      </c>
      <c r="U2690" s="6"/>
    </row>
    <row r="2691" spans="1:21" ht="10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0"/>
        <v>2.8571428571428571E-3</v>
      </c>
      <c r="P2691" s="5">
        <f t="shared" ref="P2691:P2754" si="253">IF(L2691=0, 0, E2691/L2691)</f>
        <v>1</v>
      </c>
      <c r="Q2691" t="str">
        <f t="shared" ref="Q2691:Q2754" si="254">LEFT(N2691, FIND("/", N2691)-1)</f>
        <v>food</v>
      </c>
      <c r="R2691" t="str">
        <f t="shared" ref="R2691:R2754" si="255">MID(N2691, LEN(Q2691)+2, LEN(N2691))</f>
        <v>food trucks</v>
      </c>
      <c r="S2691" s="11">
        <f t="shared" si="251"/>
        <v>42551.961689814809</v>
      </c>
      <c r="T2691" s="11">
        <f t="shared" si="252"/>
        <v>42581.961689814809</v>
      </c>
      <c r="U2691" s="6"/>
    </row>
    <row r="2692" spans="1:21" ht="10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56">(E2692/D2692)*100</f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1"/>
        <v>42113.105046296296</v>
      </c>
      <c r="T2692" s="11">
        <f t="shared" si="252"/>
        <v>42158.105046296296</v>
      </c>
      <c r="U2692" s="6"/>
    </row>
    <row r="2693" spans="1:21" ht="6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6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ref="S2693:S2756" si="257">(((J2693/60)/60)/24)+DATE(1970,1,1)</f>
        <v>42089.724039351851</v>
      </c>
      <c r="T2693" s="11">
        <f t="shared" ref="T2693:T2756" si="258">(((I2693/60)/60)/24)+DATE(1970,1,1)</f>
        <v>42134.724039351851</v>
      </c>
      <c r="U2693" s="6"/>
    </row>
    <row r="2694" spans="1:21" ht="10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6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7"/>
        <v>42058.334027777775</v>
      </c>
      <c r="T2694" s="11">
        <f t="shared" si="258"/>
        <v>42088.292361111111</v>
      </c>
      <c r="U2694" s="6"/>
    </row>
    <row r="2695" spans="1:21" ht="10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6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7"/>
        <v>41834.138495370367</v>
      </c>
      <c r="T2695" s="11">
        <f t="shared" si="258"/>
        <v>41864.138495370367</v>
      </c>
      <c r="U2695" s="6"/>
    </row>
    <row r="2696" spans="1:21" ht="10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6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7"/>
        <v>41878.140497685185</v>
      </c>
      <c r="T2696" s="11">
        <f t="shared" si="258"/>
        <v>41908.140497685185</v>
      </c>
      <c r="U2696" s="6"/>
    </row>
    <row r="2697" spans="1:21" ht="7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6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7"/>
        <v>42048.181921296295</v>
      </c>
      <c r="T2697" s="11">
        <f t="shared" si="258"/>
        <v>42108.14025462963</v>
      </c>
      <c r="U2697" s="6"/>
    </row>
    <row r="2698" spans="1:21" ht="10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6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7"/>
        <v>41964.844444444447</v>
      </c>
      <c r="T2698" s="11">
        <f t="shared" si="258"/>
        <v>41998.844444444447</v>
      </c>
      <c r="U2698" s="6"/>
    </row>
    <row r="2699" spans="1:21" ht="7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6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7"/>
        <v>42187.940081018518</v>
      </c>
      <c r="T2699" s="11">
        <f t="shared" si="258"/>
        <v>42218.916666666672</v>
      </c>
      <c r="U2699" s="6"/>
    </row>
    <row r="2700" spans="1:21" ht="10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6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7"/>
        <v>41787.898240740738</v>
      </c>
      <c r="T2700" s="11">
        <f t="shared" si="258"/>
        <v>41817.898240740738</v>
      </c>
      <c r="U2700" s="6"/>
    </row>
    <row r="2701" spans="1:21" ht="90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6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7"/>
        <v>41829.896562499998</v>
      </c>
      <c r="T2701" s="11">
        <f t="shared" si="258"/>
        <v>41859.896562499998</v>
      </c>
      <c r="U2701" s="6"/>
    </row>
    <row r="2702" spans="1:21" ht="90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6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7"/>
        <v>41870.87467592593</v>
      </c>
      <c r="T2702" s="11">
        <f t="shared" si="258"/>
        <v>41900.87467592593</v>
      </c>
      <c r="U2702" s="6"/>
    </row>
    <row r="2703" spans="1:21" ht="10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6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7"/>
        <v>42801.774699074071</v>
      </c>
      <c r="T2703" s="11">
        <f t="shared" si="258"/>
        <v>42832.733032407406</v>
      </c>
      <c r="U2703" s="6"/>
    </row>
    <row r="2704" spans="1:21" ht="10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6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7"/>
        <v>42800.801817129628</v>
      </c>
      <c r="T2704" s="11">
        <f t="shared" si="258"/>
        <v>42830.760150462964</v>
      </c>
      <c r="U2704" s="6"/>
    </row>
    <row r="2705" spans="1:21" ht="7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6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7"/>
        <v>42756.690162037034</v>
      </c>
      <c r="T2705" s="11">
        <f t="shared" si="258"/>
        <v>42816.648495370369</v>
      </c>
      <c r="U2705" s="6"/>
    </row>
    <row r="2706" spans="1:21" ht="10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6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7"/>
        <v>42787.862430555557</v>
      </c>
      <c r="T2706" s="11">
        <f t="shared" si="258"/>
        <v>42830.820763888885</v>
      </c>
      <c r="U2706" s="6"/>
    </row>
    <row r="2707" spans="1:21" ht="45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6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7"/>
        <v>42773.916180555556</v>
      </c>
      <c r="T2707" s="11">
        <f t="shared" si="258"/>
        <v>42818.874513888892</v>
      </c>
      <c r="U2707" s="6"/>
    </row>
    <row r="2708" spans="1:21" ht="10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6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7"/>
        <v>41899.294942129629</v>
      </c>
      <c r="T2708" s="11">
        <f t="shared" si="258"/>
        <v>41928.290972222225</v>
      </c>
      <c r="U2708" s="6"/>
    </row>
    <row r="2709" spans="1:21" ht="9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6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7"/>
        <v>41391.782905092594</v>
      </c>
      <c r="T2709" s="11">
        <f t="shared" si="258"/>
        <v>41421.290972222225</v>
      </c>
      <c r="U2709" s="6"/>
    </row>
    <row r="2710" spans="1:21" ht="90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6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7"/>
        <v>42512.698217592595</v>
      </c>
      <c r="T2710" s="11">
        <f t="shared" si="258"/>
        <v>42572.698217592595</v>
      </c>
      <c r="U2710" s="6"/>
    </row>
    <row r="2711" spans="1:21" ht="90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6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7"/>
        <v>42612.149780092594</v>
      </c>
      <c r="T2711" s="11">
        <f t="shared" si="258"/>
        <v>42647.165972222225</v>
      </c>
      <c r="U2711" s="6"/>
    </row>
    <row r="2712" spans="1:21" ht="6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6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7"/>
        <v>41828.229490740741</v>
      </c>
      <c r="T2712" s="11">
        <f t="shared" si="258"/>
        <v>41860.083333333336</v>
      </c>
      <c r="U2712" s="6"/>
    </row>
    <row r="2713" spans="1:21" ht="10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6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7"/>
        <v>41780.745254629634</v>
      </c>
      <c r="T2713" s="11">
        <f t="shared" si="258"/>
        <v>41810.917361111111</v>
      </c>
      <c r="U2713" s="6"/>
    </row>
    <row r="2714" spans="1:21" ht="10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6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7"/>
        <v>41432.062037037038</v>
      </c>
      <c r="T2714" s="11">
        <f t="shared" si="258"/>
        <v>41468.75</v>
      </c>
      <c r="U2714" s="6"/>
    </row>
    <row r="2715" spans="1:21" ht="10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6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7"/>
        <v>42322.653749999998</v>
      </c>
      <c r="T2715" s="11">
        <f t="shared" si="258"/>
        <v>42362.653749999998</v>
      </c>
      <c r="U2715" s="6"/>
    </row>
    <row r="2716" spans="1:21" ht="7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6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7"/>
        <v>42629.655046296291</v>
      </c>
      <c r="T2716" s="11">
        <f t="shared" si="258"/>
        <v>42657.958333333328</v>
      </c>
      <c r="U2716" s="6"/>
    </row>
    <row r="2717" spans="1:21" ht="12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6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7"/>
        <v>42387.398472222223</v>
      </c>
      <c r="T2717" s="11">
        <f t="shared" si="258"/>
        <v>42421.398472222223</v>
      </c>
      <c r="U2717" s="6"/>
    </row>
    <row r="2718" spans="1:21" ht="13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6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7"/>
        <v>42255.333252314813</v>
      </c>
      <c r="T2718" s="11">
        <f t="shared" si="258"/>
        <v>42285.333252314813</v>
      </c>
      <c r="U2718" s="6"/>
    </row>
    <row r="2719" spans="1:21" ht="90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6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7"/>
        <v>41934.914918981485</v>
      </c>
      <c r="T2719" s="11">
        <f t="shared" si="258"/>
        <v>41979.956585648149</v>
      </c>
      <c r="U2719" s="6"/>
    </row>
    <row r="2720" spans="1:21" ht="10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6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7"/>
        <v>42465.596585648149</v>
      </c>
      <c r="T2720" s="11">
        <f t="shared" si="258"/>
        <v>42493.958333333328</v>
      </c>
      <c r="U2720" s="6"/>
    </row>
    <row r="2721" spans="1:21" ht="10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6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7"/>
        <v>42418.031180555554</v>
      </c>
      <c r="T2721" s="11">
        <f t="shared" si="258"/>
        <v>42477.989513888882</v>
      </c>
      <c r="U2721" s="6"/>
    </row>
    <row r="2722" spans="1:21" ht="7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6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7"/>
        <v>42655.465891203698</v>
      </c>
      <c r="T2722" s="11">
        <f t="shared" si="258"/>
        <v>42685.507557870369</v>
      </c>
      <c r="U2722" s="6"/>
    </row>
    <row r="2723" spans="1:21" ht="10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6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7"/>
        <v>41493.543958333335</v>
      </c>
      <c r="T2723" s="11">
        <f t="shared" si="258"/>
        <v>41523.791666666664</v>
      </c>
      <c r="U2723" s="6"/>
    </row>
    <row r="2724" spans="1:21" ht="10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6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7"/>
        <v>42704.857094907406</v>
      </c>
      <c r="T2724" s="11">
        <f t="shared" si="258"/>
        <v>42764.857094907406</v>
      </c>
      <c r="U2724" s="6"/>
    </row>
    <row r="2725" spans="1:21" ht="10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6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7"/>
        <v>41944.83898148148</v>
      </c>
      <c r="T2725" s="11">
        <f t="shared" si="258"/>
        <v>42004.880648148144</v>
      </c>
      <c r="U2725" s="6"/>
    </row>
    <row r="2726" spans="1:21" ht="10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6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7"/>
        <v>42199.32707175926</v>
      </c>
      <c r="T2726" s="11">
        <f t="shared" si="258"/>
        <v>42231.32707175926</v>
      </c>
      <c r="U2726" s="6"/>
    </row>
    <row r="2727" spans="1:21" ht="7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6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7"/>
        <v>42745.744618055556</v>
      </c>
      <c r="T2727" s="11">
        <f t="shared" si="258"/>
        <v>42795.744618055556</v>
      </c>
      <c r="U2727" s="6"/>
    </row>
    <row r="2728" spans="1:21" ht="3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6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7"/>
        <v>42452.579988425925</v>
      </c>
      <c r="T2728" s="11">
        <f t="shared" si="258"/>
        <v>42482.579988425925</v>
      </c>
      <c r="U2728" s="6"/>
    </row>
    <row r="2729" spans="1:21" ht="90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6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7"/>
        <v>42198.676655092597</v>
      </c>
      <c r="T2729" s="11">
        <f t="shared" si="258"/>
        <v>42223.676655092597</v>
      </c>
      <c r="U2729" s="6"/>
    </row>
    <row r="2730" spans="1:21" ht="6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6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7"/>
        <v>42333.59993055556</v>
      </c>
      <c r="T2730" s="11">
        <f t="shared" si="258"/>
        <v>42368.59993055556</v>
      </c>
      <c r="U2730" s="6"/>
    </row>
    <row r="2731" spans="1:21" ht="6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6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7"/>
        <v>42095.240706018521</v>
      </c>
      <c r="T2731" s="11">
        <f t="shared" si="258"/>
        <v>42125.240706018521</v>
      </c>
      <c r="U2731" s="6"/>
    </row>
    <row r="2732" spans="1:21" ht="7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6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7"/>
        <v>41351.541377314818</v>
      </c>
      <c r="T2732" s="11">
        <f t="shared" si="258"/>
        <v>41386.541377314818</v>
      </c>
      <c r="U2732" s="6"/>
    </row>
    <row r="2733" spans="1:21" ht="12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6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7"/>
        <v>41872.525717592594</v>
      </c>
      <c r="T2733" s="11">
        <f t="shared" si="258"/>
        <v>41930.166666666664</v>
      </c>
      <c r="U2733" s="6"/>
    </row>
    <row r="2734" spans="1:21" ht="9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6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7"/>
        <v>41389.808194444442</v>
      </c>
      <c r="T2734" s="11">
        <f t="shared" si="258"/>
        <v>41422</v>
      </c>
      <c r="U2734" s="6"/>
    </row>
    <row r="2735" spans="1:21" ht="12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6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7"/>
        <v>42044.272847222222</v>
      </c>
      <c r="T2735" s="11">
        <f t="shared" si="258"/>
        <v>42104.231180555551</v>
      </c>
      <c r="U2735" s="6"/>
    </row>
    <row r="2736" spans="1:21" ht="10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6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7"/>
        <v>42626.668888888889</v>
      </c>
      <c r="T2736" s="11">
        <f t="shared" si="258"/>
        <v>42656.915972222225</v>
      </c>
      <c r="U2736" s="6"/>
    </row>
    <row r="2737" spans="1:21" ht="10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6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7"/>
        <v>41316.120949074073</v>
      </c>
      <c r="T2737" s="11">
        <f t="shared" si="258"/>
        <v>41346.833333333336</v>
      </c>
      <c r="U2737" s="6"/>
    </row>
    <row r="2738" spans="1:21" ht="12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6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7"/>
        <v>41722.666354166664</v>
      </c>
      <c r="T2738" s="11">
        <f t="shared" si="258"/>
        <v>41752.666354166664</v>
      </c>
      <c r="U2738" s="6"/>
    </row>
    <row r="2739" spans="1:21" ht="10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6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7"/>
        <v>41611.917673611111</v>
      </c>
      <c r="T2739" s="11">
        <f t="shared" si="258"/>
        <v>41654.791666666664</v>
      </c>
      <c r="U2739" s="6"/>
    </row>
    <row r="2740" spans="1:21" ht="10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6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7"/>
        <v>42620.143564814818</v>
      </c>
      <c r="T2740" s="11">
        <f t="shared" si="258"/>
        <v>42680.143564814818</v>
      </c>
      <c r="U2740" s="6"/>
    </row>
    <row r="2741" spans="1:21" ht="12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6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7"/>
        <v>41719.887928240743</v>
      </c>
      <c r="T2741" s="11">
        <f t="shared" si="258"/>
        <v>41764.887928240743</v>
      </c>
      <c r="U2741" s="6"/>
    </row>
    <row r="2742" spans="1:21" ht="9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6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7"/>
        <v>42045.031851851847</v>
      </c>
      <c r="T2742" s="11">
        <f t="shared" si="258"/>
        <v>42074.99018518519</v>
      </c>
      <c r="U2742" s="6"/>
    </row>
    <row r="2743" spans="1:21" ht="45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6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7"/>
        <v>41911.657430555555</v>
      </c>
      <c r="T2743" s="11">
        <f t="shared" si="258"/>
        <v>41932.088194444441</v>
      </c>
      <c r="U2743" s="6"/>
    </row>
    <row r="2744" spans="1:21" ht="9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6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7"/>
        <v>41030.719756944447</v>
      </c>
      <c r="T2744" s="11">
        <f t="shared" si="258"/>
        <v>41044.719756944447</v>
      </c>
      <c r="U2744" s="6"/>
    </row>
    <row r="2745" spans="1:21" ht="10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6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7"/>
        <v>42632.328784722224</v>
      </c>
      <c r="T2745" s="11">
        <f t="shared" si="258"/>
        <v>42662.328784722224</v>
      </c>
      <c r="U2745" s="6"/>
    </row>
    <row r="2746" spans="1:21" ht="10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6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7"/>
        <v>40938.062476851854</v>
      </c>
      <c r="T2746" s="11">
        <f t="shared" si="258"/>
        <v>40968.062476851854</v>
      </c>
      <c r="U2746" s="6"/>
    </row>
    <row r="2747" spans="1:21" ht="10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6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7"/>
        <v>41044.988055555557</v>
      </c>
      <c r="T2747" s="11">
        <f t="shared" si="258"/>
        <v>41104.988055555557</v>
      </c>
      <c r="U2747" s="6"/>
    </row>
    <row r="2748" spans="1:21" ht="12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6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7"/>
        <v>41850.781377314815</v>
      </c>
      <c r="T2748" s="11">
        <f t="shared" si="258"/>
        <v>41880.781377314815</v>
      </c>
      <c r="U2748" s="6"/>
    </row>
    <row r="2749" spans="1:21" ht="10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6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7"/>
        <v>41044.64811342593</v>
      </c>
      <c r="T2749" s="11">
        <f t="shared" si="258"/>
        <v>41076.131944444445</v>
      </c>
      <c r="U2749" s="6"/>
    </row>
    <row r="2750" spans="1:21" ht="7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6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7"/>
        <v>42585.7106712963</v>
      </c>
      <c r="T2750" s="11">
        <f t="shared" si="258"/>
        <v>42615.7106712963</v>
      </c>
      <c r="U2750" s="6"/>
    </row>
    <row r="2751" spans="1:21" ht="45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6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7"/>
        <v>42068.799039351856</v>
      </c>
      <c r="T2751" s="11">
        <f t="shared" si="258"/>
        <v>42098.757372685184</v>
      </c>
      <c r="U2751" s="6"/>
    </row>
    <row r="2752" spans="1:21" ht="9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6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7"/>
        <v>41078.899826388886</v>
      </c>
      <c r="T2752" s="11">
        <f t="shared" si="258"/>
        <v>41090.833333333336</v>
      </c>
      <c r="U2752" s="6"/>
    </row>
    <row r="2753" spans="1:21" ht="10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6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7"/>
        <v>41747.887060185189</v>
      </c>
      <c r="T2753" s="11">
        <f t="shared" si="258"/>
        <v>41807.887060185189</v>
      </c>
      <c r="U2753" s="6"/>
    </row>
    <row r="2754" spans="1:21" ht="10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6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7"/>
        <v>40855.765092592592</v>
      </c>
      <c r="T2754" s="11">
        <f t="shared" si="258"/>
        <v>40895.765092592592</v>
      </c>
      <c r="U2754" s="6"/>
    </row>
    <row r="2755" spans="1:21" ht="9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6"/>
        <v>19</v>
      </c>
      <c r="P2755" s="5">
        <f t="shared" ref="P2755:P2818" si="259">IF(L2755=0, 0, E2755/L2755)</f>
        <v>47.5</v>
      </c>
      <c r="Q2755" t="str">
        <f t="shared" ref="Q2755:Q2818" si="260">LEFT(N2755, FIND("/", N2755)-1)</f>
        <v>publishing</v>
      </c>
      <c r="R2755" t="str">
        <f t="shared" ref="R2755:R2818" si="261">MID(N2755, LEN(Q2755)+2, LEN(N2755))</f>
        <v>children's books</v>
      </c>
      <c r="S2755" s="11">
        <f t="shared" si="257"/>
        <v>41117.900729166664</v>
      </c>
      <c r="T2755" s="11">
        <f t="shared" si="258"/>
        <v>41147.900729166664</v>
      </c>
      <c r="U2755" s="6"/>
    </row>
    <row r="2756" spans="1:21" ht="90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62">(E2756/D2756)*100</f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57"/>
        <v>41863.636006944449</v>
      </c>
      <c r="T2756" s="11">
        <f t="shared" si="258"/>
        <v>41893.636006944449</v>
      </c>
      <c r="U2756" s="6"/>
    </row>
    <row r="2757" spans="1:21" ht="7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2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ref="S2757:S2820" si="263">(((J2757/60)/60)/24)+DATE(1970,1,1)</f>
        <v>42072.790821759263</v>
      </c>
      <c r="T2757" s="11">
        <f t="shared" ref="T2757:T2820" si="264">(((I2757/60)/60)/24)+DATE(1970,1,1)</f>
        <v>42102.790821759263</v>
      </c>
      <c r="U2757" s="6"/>
    </row>
    <row r="2758" spans="1:21" ht="90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2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3"/>
        <v>41620.90047453704</v>
      </c>
      <c r="T2758" s="11">
        <f t="shared" si="264"/>
        <v>41650.90047453704</v>
      </c>
      <c r="U2758" s="6"/>
    </row>
    <row r="2759" spans="1:21" ht="45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2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3"/>
        <v>42573.65662037037</v>
      </c>
      <c r="T2759" s="11">
        <f t="shared" si="264"/>
        <v>42588.65662037037</v>
      </c>
      <c r="U2759" s="6"/>
    </row>
    <row r="2760" spans="1:21" ht="12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2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3"/>
        <v>42639.441932870366</v>
      </c>
      <c r="T2760" s="11">
        <f t="shared" si="264"/>
        <v>42653.441932870366</v>
      </c>
      <c r="U2760" s="6"/>
    </row>
    <row r="2761" spans="1:21" ht="10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2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3"/>
        <v>42524.36650462963</v>
      </c>
      <c r="T2761" s="11">
        <f t="shared" si="264"/>
        <v>42567.36650462963</v>
      </c>
      <c r="U2761" s="6"/>
    </row>
    <row r="2762" spans="1:21" ht="10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2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3"/>
        <v>41415.461319444446</v>
      </c>
      <c r="T2762" s="11">
        <f t="shared" si="264"/>
        <v>41445.461319444446</v>
      </c>
      <c r="U2762" s="6"/>
    </row>
    <row r="2763" spans="1:21" ht="6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2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3"/>
        <v>41247.063576388886</v>
      </c>
      <c r="T2763" s="11">
        <f t="shared" si="264"/>
        <v>41277.063576388886</v>
      </c>
      <c r="U2763" s="6"/>
    </row>
    <row r="2764" spans="1:21" ht="90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2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3"/>
        <v>40927.036979166667</v>
      </c>
      <c r="T2764" s="11">
        <f t="shared" si="264"/>
        <v>40986.995312500003</v>
      </c>
      <c r="U2764" s="6"/>
    </row>
    <row r="2765" spans="1:21" ht="75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2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3"/>
        <v>41373.579675925925</v>
      </c>
      <c r="T2765" s="11">
        <f t="shared" si="264"/>
        <v>41418.579675925925</v>
      </c>
      <c r="U2765" s="6"/>
    </row>
    <row r="2766" spans="1:21" ht="10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2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3"/>
        <v>41030.292025462964</v>
      </c>
      <c r="T2766" s="11">
        <f t="shared" si="264"/>
        <v>41059.791666666664</v>
      </c>
      <c r="U2766" s="6"/>
    </row>
    <row r="2767" spans="1:21" ht="9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2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3"/>
        <v>41194.579027777778</v>
      </c>
      <c r="T2767" s="11">
        <f t="shared" si="264"/>
        <v>41210.579027777778</v>
      </c>
      <c r="U2767" s="6"/>
    </row>
    <row r="2768" spans="1:21" ht="10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2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3"/>
        <v>40736.668032407404</v>
      </c>
      <c r="T2768" s="11">
        <f t="shared" si="264"/>
        <v>40766.668032407404</v>
      </c>
      <c r="U2768" s="6"/>
    </row>
    <row r="2769" spans="1:21" ht="9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2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3"/>
        <v>42172.958912037036</v>
      </c>
      <c r="T2769" s="11">
        <f t="shared" si="264"/>
        <v>42232.958912037036</v>
      </c>
      <c r="U2769" s="6"/>
    </row>
    <row r="2770" spans="1:21" ht="10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2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3"/>
        <v>40967.614849537036</v>
      </c>
      <c r="T2770" s="11">
        <f t="shared" si="264"/>
        <v>40997.573182870372</v>
      </c>
      <c r="U2770" s="6"/>
    </row>
    <row r="2771" spans="1:21" ht="90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2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3"/>
        <v>41745.826273148145</v>
      </c>
      <c r="T2771" s="11">
        <f t="shared" si="264"/>
        <v>41795.826273148145</v>
      </c>
      <c r="U2771" s="6"/>
    </row>
    <row r="2772" spans="1:21" ht="10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2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3"/>
        <v>41686.705208333333</v>
      </c>
      <c r="T2772" s="11">
        <f t="shared" si="264"/>
        <v>41716.663541666669</v>
      </c>
      <c r="U2772" s="6"/>
    </row>
    <row r="2773" spans="1:21" ht="10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2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3"/>
        <v>41257.531712962962</v>
      </c>
      <c r="T2773" s="11">
        <f t="shared" si="264"/>
        <v>41306.708333333336</v>
      </c>
      <c r="U2773" s="6"/>
    </row>
    <row r="2774" spans="1:21" ht="90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2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3"/>
        <v>41537.869143518517</v>
      </c>
      <c r="T2774" s="11">
        <f t="shared" si="264"/>
        <v>41552.869143518517</v>
      </c>
      <c r="U2774" s="6"/>
    </row>
    <row r="2775" spans="1:21" ht="7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2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3"/>
        <v>42474.86482638889</v>
      </c>
      <c r="T2775" s="11">
        <f t="shared" si="264"/>
        <v>42484.86482638889</v>
      </c>
      <c r="U2775" s="6"/>
    </row>
    <row r="2776" spans="1:21" ht="10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2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3"/>
        <v>41311.126481481479</v>
      </c>
      <c r="T2776" s="11">
        <f t="shared" si="264"/>
        <v>41341.126481481479</v>
      </c>
      <c r="U2776" s="6"/>
    </row>
    <row r="2777" spans="1:21" ht="90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2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3"/>
        <v>40863.013356481482</v>
      </c>
      <c r="T2777" s="11">
        <f t="shared" si="264"/>
        <v>40893.013356481482</v>
      </c>
      <c r="U2777" s="6"/>
    </row>
    <row r="2778" spans="1:21" ht="12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2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3"/>
        <v>42136.297175925924</v>
      </c>
      <c r="T2778" s="11">
        <f t="shared" si="264"/>
        <v>42167.297175925924</v>
      </c>
      <c r="U2778" s="6"/>
    </row>
    <row r="2779" spans="1:21" ht="10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2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3"/>
        <v>42172.669027777782</v>
      </c>
      <c r="T2779" s="11">
        <f t="shared" si="264"/>
        <v>42202.669027777782</v>
      </c>
      <c r="U2779" s="6"/>
    </row>
    <row r="2780" spans="1:21" ht="12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2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3"/>
        <v>41846.978078703702</v>
      </c>
      <c r="T2780" s="11">
        <f t="shared" si="264"/>
        <v>41876.978078703702</v>
      </c>
      <c r="U2780" s="6"/>
    </row>
    <row r="2781" spans="1:21" ht="9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2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3"/>
        <v>42300.585891203707</v>
      </c>
      <c r="T2781" s="11">
        <f t="shared" si="264"/>
        <v>42330.627557870372</v>
      </c>
      <c r="U2781" s="6"/>
    </row>
    <row r="2782" spans="1:21" ht="7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2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3"/>
        <v>42774.447777777779</v>
      </c>
      <c r="T2782" s="11">
        <f t="shared" si="264"/>
        <v>42804.447777777779</v>
      </c>
      <c r="U2782" s="6"/>
    </row>
    <row r="2783" spans="1:21" ht="7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2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3"/>
        <v>42018.94159722222</v>
      </c>
      <c r="T2783" s="11">
        <f t="shared" si="264"/>
        <v>42047.291666666672</v>
      </c>
      <c r="U2783" s="6"/>
    </row>
    <row r="2784" spans="1:21" ht="7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2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3"/>
        <v>42026.924976851849</v>
      </c>
      <c r="T2784" s="11">
        <f t="shared" si="264"/>
        <v>42052.207638888889</v>
      </c>
      <c r="U2784" s="6"/>
    </row>
    <row r="2785" spans="1:21" ht="10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2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3"/>
        <v>42103.535254629634</v>
      </c>
      <c r="T2785" s="11">
        <f t="shared" si="264"/>
        <v>42117.535254629634</v>
      </c>
      <c r="U2785" s="6"/>
    </row>
    <row r="2786" spans="1:21" ht="7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2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3"/>
        <v>41920.787534722222</v>
      </c>
      <c r="T2786" s="11">
        <f t="shared" si="264"/>
        <v>41941.787534722222</v>
      </c>
      <c r="U2786" s="6"/>
    </row>
    <row r="2787" spans="1:21" ht="7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2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3"/>
        <v>42558.189432870371</v>
      </c>
      <c r="T2787" s="11">
        <f t="shared" si="264"/>
        <v>42587.875</v>
      </c>
      <c r="U2787" s="6"/>
    </row>
    <row r="2788" spans="1:21" ht="6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2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3"/>
        <v>41815.569212962961</v>
      </c>
      <c r="T2788" s="11">
        <f t="shared" si="264"/>
        <v>41829.569212962961</v>
      </c>
      <c r="U2788" s="6"/>
    </row>
    <row r="2789" spans="1:21" ht="9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2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3"/>
        <v>41808.198518518519</v>
      </c>
      <c r="T2789" s="11">
        <f t="shared" si="264"/>
        <v>41838.198518518519</v>
      </c>
      <c r="U2789" s="6"/>
    </row>
    <row r="2790" spans="1:21" ht="7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2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3"/>
        <v>42550.701886574068</v>
      </c>
      <c r="T2790" s="11">
        <f t="shared" si="264"/>
        <v>42580.701886574068</v>
      </c>
      <c r="U2790" s="6"/>
    </row>
    <row r="2791" spans="1:21" ht="6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2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3"/>
        <v>42056.013124999998</v>
      </c>
      <c r="T2791" s="11">
        <f t="shared" si="264"/>
        <v>42075.166666666672</v>
      </c>
      <c r="U2791" s="6"/>
    </row>
    <row r="2792" spans="1:21" ht="10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2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3"/>
        <v>42016.938692129625</v>
      </c>
      <c r="T2792" s="11">
        <f t="shared" si="264"/>
        <v>42046.938692129625</v>
      </c>
      <c r="U2792" s="6"/>
    </row>
    <row r="2793" spans="1:21" ht="10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2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3"/>
        <v>42591.899988425925</v>
      </c>
      <c r="T2793" s="11">
        <f t="shared" si="264"/>
        <v>42622.166666666672</v>
      </c>
      <c r="U2793" s="6"/>
    </row>
    <row r="2794" spans="1:21" ht="10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2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3"/>
        <v>42183.231006944443</v>
      </c>
      <c r="T2794" s="11">
        <f t="shared" si="264"/>
        <v>42228.231006944443</v>
      </c>
      <c r="U2794" s="6"/>
    </row>
    <row r="2795" spans="1:21" ht="12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2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3"/>
        <v>42176.419039351851</v>
      </c>
      <c r="T2795" s="11">
        <f t="shared" si="264"/>
        <v>42206.419039351851</v>
      </c>
      <c r="U2795" s="6"/>
    </row>
    <row r="2796" spans="1:21" ht="12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2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3"/>
        <v>42416.691655092596</v>
      </c>
      <c r="T2796" s="11">
        <f t="shared" si="264"/>
        <v>42432.791666666672</v>
      </c>
      <c r="U2796" s="6"/>
    </row>
    <row r="2797" spans="1:21" ht="90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2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3"/>
        <v>41780.525937500002</v>
      </c>
      <c r="T2797" s="11">
        <f t="shared" si="264"/>
        <v>41796.958333333336</v>
      </c>
      <c r="U2797" s="6"/>
    </row>
    <row r="2798" spans="1:21" ht="90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2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3"/>
        <v>41795.528101851851</v>
      </c>
      <c r="T2798" s="11">
        <f t="shared" si="264"/>
        <v>41825.528101851851</v>
      </c>
      <c r="U2798" s="6"/>
    </row>
    <row r="2799" spans="1:21" ht="90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2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3"/>
        <v>41798.94027777778</v>
      </c>
      <c r="T2799" s="11">
        <f t="shared" si="264"/>
        <v>41828.94027777778</v>
      </c>
      <c r="U2799" s="6"/>
    </row>
    <row r="2800" spans="1:21" ht="10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2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3"/>
        <v>42201.675011574072</v>
      </c>
      <c r="T2800" s="11">
        <f t="shared" si="264"/>
        <v>42216.666666666672</v>
      </c>
      <c r="U2800" s="6"/>
    </row>
    <row r="2801" spans="1:21" ht="10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2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3"/>
        <v>42507.264699074076</v>
      </c>
      <c r="T2801" s="11">
        <f t="shared" si="264"/>
        <v>42538.666666666672</v>
      </c>
      <c r="U2801" s="6"/>
    </row>
    <row r="2802" spans="1:21" ht="90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2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3"/>
        <v>41948.552847222221</v>
      </c>
      <c r="T2802" s="11">
        <f t="shared" si="264"/>
        <v>42008.552847222221</v>
      </c>
      <c r="U2802" s="6"/>
    </row>
    <row r="2803" spans="1:21" ht="9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2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3"/>
        <v>41900.243159722224</v>
      </c>
      <c r="T2803" s="11">
        <f t="shared" si="264"/>
        <v>41922.458333333336</v>
      </c>
      <c r="U2803" s="6"/>
    </row>
    <row r="2804" spans="1:21" ht="12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2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3"/>
        <v>42192.64707175926</v>
      </c>
      <c r="T2804" s="11">
        <f t="shared" si="264"/>
        <v>42222.64707175926</v>
      </c>
      <c r="U2804" s="6"/>
    </row>
    <row r="2805" spans="1:21" ht="10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2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3"/>
        <v>42158.065694444449</v>
      </c>
      <c r="T2805" s="11">
        <f t="shared" si="264"/>
        <v>42201</v>
      </c>
      <c r="U2805" s="6"/>
    </row>
    <row r="2806" spans="1:21" ht="10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2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3"/>
        <v>41881.453587962962</v>
      </c>
      <c r="T2806" s="11">
        <f t="shared" si="264"/>
        <v>41911.453587962962</v>
      </c>
      <c r="U2806" s="6"/>
    </row>
    <row r="2807" spans="1:21" ht="12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2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3"/>
        <v>42213.505474537036</v>
      </c>
      <c r="T2807" s="11">
        <f t="shared" si="264"/>
        <v>42238.505474537036</v>
      </c>
      <c r="U2807" s="6"/>
    </row>
    <row r="2808" spans="1:21" ht="90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2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3"/>
        <v>42185.267245370371</v>
      </c>
      <c r="T2808" s="11">
        <f t="shared" si="264"/>
        <v>42221.458333333328</v>
      </c>
      <c r="U2808" s="6"/>
    </row>
    <row r="2809" spans="1:21" ht="45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2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3"/>
        <v>42154.873124999998</v>
      </c>
      <c r="T2809" s="11">
        <f t="shared" si="264"/>
        <v>42184.873124999998</v>
      </c>
      <c r="U2809" s="6"/>
    </row>
    <row r="2810" spans="1:21" ht="10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2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3"/>
        <v>42208.84646990741</v>
      </c>
      <c r="T2810" s="11">
        <f t="shared" si="264"/>
        <v>42238.84646990741</v>
      </c>
      <c r="U2810" s="6"/>
    </row>
    <row r="2811" spans="1:21" ht="10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2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3"/>
        <v>42451.496817129635</v>
      </c>
      <c r="T2811" s="11">
        <f t="shared" si="264"/>
        <v>42459.610416666663</v>
      </c>
      <c r="U2811" s="6"/>
    </row>
    <row r="2812" spans="1:21" ht="10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2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3"/>
        <v>41759.13962962963</v>
      </c>
      <c r="T2812" s="11">
        <f t="shared" si="264"/>
        <v>41791.165972222225</v>
      </c>
      <c r="U2812" s="6"/>
    </row>
    <row r="2813" spans="1:21" ht="90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2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3"/>
        <v>42028.496562500004</v>
      </c>
      <c r="T2813" s="11">
        <f t="shared" si="264"/>
        <v>42058.496562500004</v>
      </c>
      <c r="U2813" s="6"/>
    </row>
    <row r="2814" spans="1:21" ht="9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2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3"/>
        <v>42054.74418981481</v>
      </c>
      <c r="T2814" s="11">
        <f t="shared" si="264"/>
        <v>42100.166666666672</v>
      </c>
      <c r="U2814" s="6"/>
    </row>
    <row r="2815" spans="1:21" ht="90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2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3"/>
        <v>42693.742604166662</v>
      </c>
      <c r="T2815" s="11">
        <f t="shared" si="264"/>
        <v>42718.742604166662</v>
      </c>
      <c r="U2815" s="6"/>
    </row>
    <row r="2816" spans="1:21" ht="10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2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3"/>
        <v>42103.399479166663</v>
      </c>
      <c r="T2816" s="11">
        <f t="shared" si="264"/>
        <v>42133.399479166663</v>
      </c>
      <c r="U2816" s="6"/>
    </row>
    <row r="2817" spans="1:21" ht="90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2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3"/>
        <v>42559.776724537034</v>
      </c>
      <c r="T2817" s="11">
        <f t="shared" si="264"/>
        <v>42589.776724537034</v>
      </c>
      <c r="U2817" s="6"/>
    </row>
    <row r="2818" spans="1:21" ht="10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2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3"/>
        <v>42188.467499999999</v>
      </c>
      <c r="T2818" s="11">
        <f t="shared" si="264"/>
        <v>42218.666666666672</v>
      </c>
      <c r="U2818" s="6"/>
    </row>
    <row r="2819" spans="1:21" ht="10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2"/>
        <v>130</v>
      </c>
      <c r="P2819" s="5">
        <f t="shared" ref="P2819:P2882" si="265">IF(L2819=0, 0, E2819/L2819)</f>
        <v>23.636363636363637</v>
      </c>
      <c r="Q2819" t="str">
        <f t="shared" ref="Q2819:Q2882" si="266">LEFT(N2819, FIND("/", N2819)-1)</f>
        <v>theater</v>
      </c>
      <c r="R2819" t="str">
        <f t="shared" ref="R2819:R2882" si="267">MID(N2819, LEN(Q2819)+2, LEN(N2819))</f>
        <v>plays</v>
      </c>
      <c r="S2819" s="11">
        <f t="shared" si="263"/>
        <v>42023.634976851856</v>
      </c>
      <c r="T2819" s="11">
        <f t="shared" si="264"/>
        <v>42063.634976851856</v>
      </c>
      <c r="U2819" s="6"/>
    </row>
    <row r="2820" spans="1:21" ht="90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68">(E2820/D2820)*100</f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3"/>
        <v>42250.598217592589</v>
      </c>
      <c r="T2820" s="11">
        <f t="shared" si="264"/>
        <v>42270.598217592589</v>
      </c>
      <c r="U2820" s="6"/>
    </row>
    <row r="2821" spans="1:21" ht="10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8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ref="S2821:S2884" si="269">(((J2821/60)/60)/24)+DATE(1970,1,1)</f>
        <v>42139.525567129633</v>
      </c>
      <c r="T2821" s="11">
        <f t="shared" ref="T2821:T2884" si="270">(((I2821/60)/60)/24)+DATE(1970,1,1)</f>
        <v>42169.525567129633</v>
      </c>
      <c r="U2821" s="6"/>
    </row>
    <row r="2822" spans="1:21" ht="9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8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9"/>
        <v>42401.610983796301</v>
      </c>
      <c r="T2822" s="11">
        <f t="shared" si="270"/>
        <v>42426</v>
      </c>
      <c r="U2822" s="6"/>
    </row>
    <row r="2823" spans="1:21" ht="10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8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9"/>
        <v>41875.922858796301</v>
      </c>
      <c r="T2823" s="11">
        <f t="shared" si="270"/>
        <v>41905.922858796301</v>
      </c>
      <c r="U2823" s="6"/>
    </row>
    <row r="2824" spans="1:21" ht="10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8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9"/>
        <v>42060.683935185181</v>
      </c>
      <c r="T2824" s="11">
        <f t="shared" si="270"/>
        <v>42090.642268518524</v>
      </c>
      <c r="U2824" s="6"/>
    </row>
    <row r="2825" spans="1:21" ht="10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8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9"/>
        <v>42067.011643518519</v>
      </c>
      <c r="T2825" s="11">
        <f t="shared" si="270"/>
        <v>42094.957638888889</v>
      </c>
      <c r="U2825" s="6"/>
    </row>
    <row r="2826" spans="1:21" ht="7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8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9"/>
        <v>42136.270787037036</v>
      </c>
      <c r="T2826" s="11">
        <f t="shared" si="270"/>
        <v>42168.071527777778</v>
      </c>
      <c r="U2826" s="6"/>
    </row>
    <row r="2827" spans="1:21" ht="10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8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9"/>
        <v>42312.792662037042</v>
      </c>
      <c r="T2827" s="11">
        <f t="shared" si="270"/>
        <v>42342.792662037042</v>
      </c>
      <c r="U2827" s="6"/>
    </row>
    <row r="2828" spans="1:21" ht="10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8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9"/>
        <v>42171.034861111111</v>
      </c>
      <c r="T2828" s="11">
        <f t="shared" si="270"/>
        <v>42195.291666666672</v>
      </c>
      <c r="U2828" s="6"/>
    </row>
    <row r="2829" spans="1:21" ht="10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8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9"/>
        <v>42494.683634259258</v>
      </c>
      <c r="T2829" s="11">
        <f t="shared" si="270"/>
        <v>42524.6875</v>
      </c>
      <c r="U2829" s="6"/>
    </row>
    <row r="2830" spans="1:21" ht="10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8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9"/>
        <v>42254.264687499999</v>
      </c>
      <c r="T2830" s="11">
        <f t="shared" si="270"/>
        <v>42279.958333333328</v>
      </c>
      <c r="U2830" s="6"/>
    </row>
    <row r="2831" spans="1:21" ht="9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8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9"/>
        <v>42495.434236111112</v>
      </c>
      <c r="T2831" s="11">
        <f t="shared" si="270"/>
        <v>42523.434236111112</v>
      </c>
      <c r="U2831" s="6"/>
    </row>
    <row r="2832" spans="1:21" ht="7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8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9"/>
        <v>41758.839675925927</v>
      </c>
      <c r="T2832" s="11">
        <f t="shared" si="270"/>
        <v>41771.165972222225</v>
      </c>
      <c r="U2832" s="6"/>
    </row>
    <row r="2833" spans="1:21" ht="7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8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9"/>
        <v>42171.824884259258</v>
      </c>
      <c r="T2833" s="11">
        <f t="shared" si="270"/>
        <v>42201.824884259258</v>
      </c>
      <c r="U2833" s="6"/>
    </row>
    <row r="2834" spans="1:21" ht="10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8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9"/>
        <v>41938.709421296298</v>
      </c>
      <c r="T2834" s="11">
        <f t="shared" si="270"/>
        <v>41966.916666666672</v>
      </c>
      <c r="U2834" s="6"/>
    </row>
    <row r="2835" spans="1:21" ht="3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8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9"/>
        <v>42268.127696759257</v>
      </c>
      <c r="T2835" s="11">
        <f t="shared" si="270"/>
        <v>42288.083333333328</v>
      </c>
      <c r="U2835" s="6"/>
    </row>
    <row r="2836" spans="1:21" ht="10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8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9"/>
        <v>42019.959837962961</v>
      </c>
      <c r="T2836" s="11">
        <f t="shared" si="270"/>
        <v>42034.959837962961</v>
      </c>
      <c r="U2836" s="6"/>
    </row>
    <row r="2837" spans="1:21" ht="10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8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9"/>
        <v>42313.703900462962</v>
      </c>
      <c r="T2837" s="11">
        <f t="shared" si="270"/>
        <v>42343</v>
      </c>
      <c r="U2837" s="6"/>
    </row>
    <row r="2838" spans="1:21" ht="10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8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9"/>
        <v>42746.261782407411</v>
      </c>
      <c r="T2838" s="11">
        <f t="shared" si="270"/>
        <v>42784.207638888889</v>
      </c>
      <c r="U2838" s="6"/>
    </row>
    <row r="2839" spans="1:21" ht="12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8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9"/>
        <v>42307.908379629633</v>
      </c>
      <c r="T2839" s="11">
        <f t="shared" si="270"/>
        <v>42347.950046296297</v>
      </c>
      <c r="U2839" s="6"/>
    </row>
    <row r="2840" spans="1:21" ht="9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8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9"/>
        <v>41842.607592592591</v>
      </c>
      <c r="T2840" s="11">
        <f t="shared" si="270"/>
        <v>41864.916666666664</v>
      </c>
      <c r="U2840" s="6"/>
    </row>
    <row r="2841" spans="1:21" ht="10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8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9"/>
        <v>41853.240208333329</v>
      </c>
      <c r="T2841" s="11">
        <f t="shared" si="270"/>
        <v>41876.207638888889</v>
      </c>
      <c r="U2841" s="6"/>
    </row>
    <row r="2842" spans="1:21" ht="12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8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9"/>
        <v>42060.035636574074</v>
      </c>
      <c r="T2842" s="11">
        <f t="shared" si="270"/>
        <v>42081.708333333328</v>
      </c>
      <c r="U2842" s="6"/>
    </row>
    <row r="2843" spans="1:21" ht="10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8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9"/>
        <v>42291.739548611105</v>
      </c>
      <c r="T2843" s="11">
        <f t="shared" si="270"/>
        <v>42351.781215277777</v>
      </c>
      <c r="U2843" s="6"/>
    </row>
    <row r="2844" spans="1:21" ht="12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8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9"/>
        <v>41784.952488425923</v>
      </c>
      <c r="T2844" s="11">
        <f t="shared" si="270"/>
        <v>41811.458333333336</v>
      </c>
      <c r="U2844" s="6"/>
    </row>
    <row r="2845" spans="1:21" ht="10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8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9"/>
        <v>42492.737847222219</v>
      </c>
      <c r="T2845" s="11">
        <f t="shared" si="270"/>
        <v>42534.166666666672</v>
      </c>
      <c r="U2845" s="6"/>
    </row>
    <row r="2846" spans="1:21" ht="10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8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9"/>
        <v>42709.546064814815</v>
      </c>
      <c r="T2846" s="11">
        <f t="shared" si="270"/>
        <v>42739.546064814815</v>
      </c>
      <c r="U2846" s="6"/>
    </row>
    <row r="2847" spans="1:21" ht="9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8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9"/>
        <v>42103.016585648147</v>
      </c>
      <c r="T2847" s="11">
        <f t="shared" si="270"/>
        <v>42163.016585648147</v>
      </c>
      <c r="U2847" s="6"/>
    </row>
    <row r="2848" spans="1:21" ht="12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8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9"/>
        <v>42108.692060185189</v>
      </c>
      <c r="T2848" s="11">
        <f t="shared" si="270"/>
        <v>42153.692060185189</v>
      </c>
      <c r="U2848" s="6"/>
    </row>
    <row r="2849" spans="1:21" ht="10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8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9"/>
        <v>42453.806307870371</v>
      </c>
      <c r="T2849" s="11">
        <f t="shared" si="270"/>
        <v>42513.806307870371</v>
      </c>
      <c r="U2849" s="6"/>
    </row>
    <row r="2850" spans="1:21" ht="10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8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9"/>
        <v>42123.648831018523</v>
      </c>
      <c r="T2850" s="11">
        <f t="shared" si="270"/>
        <v>42153.648831018523</v>
      </c>
      <c r="U2850" s="6"/>
    </row>
    <row r="2851" spans="1:21" ht="12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8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9"/>
        <v>42453.428240740745</v>
      </c>
      <c r="T2851" s="11">
        <f t="shared" si="270"/>
        <v>42483.428240740745</v>
      </c>
      <c r="U2851" s="6"/>
    </row>
    <row r="2852" spans="1:21" ht="10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8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9"/>
        <v>41858.007071759261</v>
      </c>
      <c r="T2852" s="11">
        <f t="shared" si="270"/>
        <v>41888.007071759261</v>
      </c>
      <c r="U2852" s="6"/>
    </row>
    <row r="2853" spans="1:21" ht="10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8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9"/>
        <v>42390.002650462964</v>
      </c>
      <c r="T2853" s="11">
        <f t="shared" si="270"/>
        <v>42398.970138888893</v>
      </c>
      <c r="U2853" s="6"/>
    </row>
    <row r="2854" spans="1:21" ht="90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8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9"/>
        <v>41781.045173611114</v>
      </c>
      <c r="T2854" s="11">
        <f t="shared" si="270"/>
        <v>41811.045173611114</v>
      </c>
      <c r="U2854" s="6"/>
    </row>
    <row r="2855" spans="1:21" ht="10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8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9"/>
        <v>41836.190937499996</v>
      </c>
      <c r="T2855" s="11">
        <f t="shared" si="270"/>
        <v>41896.190937499996</v>
      </c>
      <c r="U2855" s="6"/>
    </row>
    <row r="2856" spans="1:21" ht="9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8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9"/>
        <v>42111.71665509259</v>
      </c>
      <c r="T2856" s="11">
        <f t="shared" si="270"/>
        <v>42131.71665509259</v>
      </c>
      <c r="U2856" s="6"/>
    </row>
    <row r="2857" spans="1:21" ht="10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8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9"/>
        <v>42370.007766203707</v>
      </c>
      <c r="T2857" s="11">
        <f t="shared" si="270"/>
        <v>42398.981944444444</v>
      </c>
      <c r="U2857" s="6"/>
    </row>
    <row r="2858" spans="1:21" ht="10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8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9"/>
        <v>42165.037581018521</v>
      </c>
      <c r="T2858" s="11">
        <f t="shared" si="270"/>
        <v>42224.898611111115</v>
      </c>
      <c r="U2858" s="6"/>
    </row>
    <row r="2859" spans="1:21" ht="10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8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9"/>
        <v>42726.920081018514</v>
      </c>
      <c r="T2859" s="11">
        <f t="shared" si="270"/>
        <v>42786.75</v>
      </c>
      <c r="U2859" s="6"/>
    </row>
    <row r="2860" spans="1:21" ht="9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8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9"/>
        <v>41954.545081018514</v>
      </c>
      <c r="T2860" s="11">
        <f t="shared" si="270"/>
        <v>41978.477777777778</v>
      </c>
      <c r="U2860" s="6"/>
    </row>
    <row r="2861" spans="1:21" ht="7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8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9"/>
        <v>42233.362314814818</v>
      </c>
      <c r="T2861" s="11">
        <f t="shared" si="270"/>
        <v>42293.362314814818</v>
      </c>
      <c r="U2861" s="6"/>
    </row>
    <row r="2862" spans="1:21" ht="10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8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9"/>
        <v>42480.800648148142</v>
      </c>
      <c r="T2862" s="11">
        <f t="shared" si="270"/>
        <v>42540.800648148142</v>
      </c>
      <c r="U2862" s="6"/>
    </row>
    <row r="2863" spans="1:21" ht="10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8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9"/>
        <v>42257.590833333335</v>
      </c>
      <c r="T2863" s="11">
        <f t="shared" si="270"/>
        <v>42271.590833333335</v>
      </c>
      <c r="U2863" s="6"/>
    </row>
    <row r="2864" spans="1:21" ht="10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8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9"/>
        <v>41784.789687500001</v>
      </c>
      <c r="T2864" s="11">
        <f t="shared" si="270"/>
        <v>41814.789687500001</v>
      </c>
      <c r="U2864" s="6"/>
    </row>
    <row r="2865" spans="1:21" ht="10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8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9"/>
        <v>41831.675034722226</v>
      </c>
      <c r="T2865" s="11">
        <f t="shared" si="270"/>
        <v>41891.675034722226</v>
      </c>
      <c r="U2865" s="6"/>
    </row>
    <row r="2866" spans="1:21" ht="3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8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9"/>
        <v>42172.613506944443</v>
      </c>
      <c r="T2866" s="11">
        <f t="shared" si="270"/>
        <v>42202.554166666669</v>
      </c>
      <c r="U2866" s="6"/>
    </row>
    <row r="2867" spans="1:21" ht="10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8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9"/>
        <v>41950.114108796297</v>
      </c>
      <c r="T2867" s="11">
        <f t="shared" si="270"/>
        <v>42010.114108796297</v>
      </c>
      <c r="U2867" s="6"/>
    </row>
    <row r="2868" spans="1:21" ht="90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8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9"/>
        <v>42627.955104166671</v>
      </c>
      <c r="T2868" s="11">
        <f t="shared" si="270"/>
        <v>42657.916666666672</v>
      </c>
      <c r="U2868" s="6"/>
    </row>
    <row r="2869" spans="1:21" ht="12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8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9"/>
        <v>42531.195277777777</v>
      </c>
      <c r="T2869" s="11">
        <f t="shared" si="270"/>
        <v>42555.166666666672</v>
      </c>
      <c r="U2869" s="6"/>
    </row>
    <row r="2870" spans="1:21" ht="10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8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9"/>
        <v>42618.827013888891</v>
      </c>
      <c r="T2870" s="11">
        <f t="shared" si="270"/>
        <v>42648.827013888891</v>
      </c>
      <c r="U2870" s="6"/>
    </row>
    <row r="2871" spans="1:21" ht="12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8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9"/>
        <v>42540.593530092592</v>
      </c>
      <c r="T2871" s="11">
        <f t="shared" si="270"/>
        <v>42570.593530092592</v>
      </c>
      <c r="U2871" s="6"/>
    </row>
    <row r="2872" spans="1:21" ht="10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8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9"/>
        <v>41746.189409722225</v>
      </c>
      <c r="T2872" s="11">
        <f t="shared" si="270"/>
        <v>41776.189409722225</v>
      </c>
      <c r="U2872" s="6"/>
    </row>
    <row r="2873" spans="1:21" ht="90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8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9"/>
        <v>41974.738576388889</v>
      </c>
      <c r="T2873" s="11">
        <f t="shared" si="270"/>
        <v>41994.738576388889</v>
      </c>
      <c r="U2873" s="6"/>
    </row>
    <row r="2874" spans="1:21" ht="7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8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9"/>
        <v>42115.11618055556</v>
      </c>
      <c r="T2874" s="11">
        <f t="shared" si="270"/>
        <v>42175.11618055556</v>
      </c>
      <c r="U2874" s="6"/>
    </row>
    <row r="2875" spans="1:21" ht="10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8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9"/>
        <v>42002.817488425921</v>
      </c>
      <c r="T2875" s="11">
        <f t="shared" si="270"/>
        <v>42032.817488425921</v>
      </c>
      <c r="U2875" s="6"/>
    </row>
    <row r="2876" spans="1:21" ht="10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8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9"/>
        <v>42722.84474537037</v>
      </c>
      <c r="T2876" s="11">
        <f t="shared" si="270"/>
        <v>42752.84474537037</v>
      </c>
      <c r="U2876" s="6"/>
    </row>
    <row r="2877" spans="1:21" ht="10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8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9"/>
        <v>42465.128391203703</v>
      </c>
      <c r="T2877" s="11">
        <f t="shared" si="270"/>
        <v>42495.128391203703</v>
      </c>
      <c r="U2877" s="6"/>
    </row>
    <row r="2878" spans="1:21" ht="10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8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9"/>
        <v>42171.743969907402</v>
      </c>
      <c r="T2878" s="11">
        <f t="shared" si="270"/>
        <v>42201.743969907402</v>
      </c>
      <c r="U2878" s="6"/>
    </row>
    <row r="2879" spans="1:21" ht="10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8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9"/>
        <v>42672.955138888887</v>
      </c>
      <c r="T2879" s="11">
        <f t="shared" si="270"/>
        <v>42704.708333333328</v>
      </c>
      <c r="U2879" s="6"/>
    </row>
    <row r="2880" spans="1:21" ht="10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8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9"/>
        <v>42128.615682870368</v>
      </c>
      <c r="T2880" s="11">
        <f t="shared" si="270"/>
        <v>42188.615682870368</v>
      </c>
      <c r="U2880" s="6"/>
    </row>
    <row r="2881" spans="1:21" ht="9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8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9"/>
        <v>42359.725243055553</v>
      </c>
      <c r="T2881" s="11">
        <f t="shared" si="270"/>
        <v>42389.725243055553</v>
      </c>
      <c r="U2881" s="6"/>
    </row>
    <row r="2882" spans="1:21" ht="10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8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9"/>
        <v>42192.905694444446</v>
      </c>
      <c r="T2882" s="11">
        <f t="shared" si="270"/>
        <v>42236.711805555555</v>
      </c>
      <c r="U2882" s="6"/>
    </row>
    <row r="2883" spans="1:21" ht="10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68"/>
        <v>0</v>
      </c>
      <c r="P2883" s="5">
        <f t="shared" ref="P2883:P2946" si="271">IF(L2883=0, 0, E2883/L2883)</f>
        <v>0</v>
      </c>
      <c r="Q2883" t="str">
        <f t="shared" ref="Q2883:Q2946" si="272">LEFT(N2883, FIND("/", N2883)-1)</f>
        <v>theater</v>
      </c>
      <c r="R2883" t="str">
        <f t="shared" ref="R2883:R2946" si="273">MID(N2883, LEN(Q2883)+2, LEN(N2883))</f>
        <v>plays</v>
      </c>
      <c r="S2883" s="11">
        <f t="shared" si="269"/>
        <v>41916.597638888888</v>
      </c>
      <c r="T2883" s="11">
        <f t="shared" si="270"/>
        <v>41976.639305555553</v>
      </c>
      <c r="U2883" s="6"/>
    </row>
    <row r="2884" spans="1:21" ht="10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274">(E2884/D2884)*100</f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69"/>
        <v>42461.596273148149</v>
      </c>
      <c r="T2884" s="11">
        <f t="shared" si="270"/>
        <v>42491.596273148149</v>
      </c>
      <c r="U2884" s="6"/>
    </row>
    <row r="2885" spans="1:21" ht="12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4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ref="S2885:S2948" si="275">(((J2885/60)/60)/24)+DATE(1970,1,1)</f>
        <v>42370.90320601852</v>
      </c>
      <c r="T2885" s="11">
        <f t="shared" ref="T2885:T2948" si="276">(((I2885/60)/60)/24)+DATE(1970,1,1)</f>
        <v>42406.207638888889</v>
      </c>
      <c r="U2885" s="6"/>
    </row>
    <row r="2886" spans="1:21" ht="6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4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5"/>
        <v>41948.727256944447</v>
      </c>
      <c r="T2886" s="11">
        <f t="shared" si="276"/>
        <v>41978.727256944447</v>
      </c>
      <c r="U2886" s="6"/>
    </row>
    <row r="2887" spans="1:21" ht="6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4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5"/>
        <v>42047.07640046296</v>
      </c>
      <c r="T2887" s="11">
        <f t="shared" si="276"/>
        <v>42077.034733796296</v>
      </c>
      <c r="U2887" s="6"/>
    </row>
    <row r="2888" spans="1:21" ht="10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4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5"/>
        <v>42261.632916666669</v>
      </c>
      <c r="T2888" s="11">
        <f t="shared" si="276"/>
        <v>42266.165972222225</v>
      </c>
      <c r="U2888" s="6"/>
    </row>
    <row r="2889" spans="1:21" ht="10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4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5"/>
        <v>41985.427361111113</v>
      </c>
      <c r="T2889" s="11">
        <f t="shared" si="276"/>
        <v>42015.427361111113</v>
      </c>
      <c r="U2889" s="6"/>
    </row>
    <row r="2890" spans="1:21" ht="10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4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5"/>
        <v>41922.535185185188</v>
      </c>
      <c r="T2890" s="11">
        <f t="shared" si="276"/>
        <v>41930.207638888889</v>
      </c>
      <c r="U2890" s="6"/>
    </row>
    <row r="2891" spans="1:21" ht="10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4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5"/>
        <v>41850.863252314812</v>
      </c>
      <c r="T2891" s="11">
        <f t="shared" si="276"/>
        <v>41880.863252314812</v>
      </c>
      <c r="U2891" s="6"/>
    </row>
    <row r="2892" spans="1:21" ht="12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4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5"/>
        <v>41831.742962962962</v>
      </c>
      <c r="T2892" s="11">
        <f t="shared" si="276"/>
        <v>41860.125</v>
      </c>
      <c r="U2892" s="6"/>
    </row>
    <row r="2893" spans="1:21" ht="10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4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5"/>
        <v>42415.883425925931</v>
      </c>
      <c r="T2893" s="11">
        <f t="shared" si="276"/>
        <v>42475.84175925926</v>
      </c>
      <c r="U2893" s="6"/>
    </row>
    <row r="2894" spans="1:21" ht="90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4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5"/>
        <v>41869.714166666665</v>
      </c>
      <c r="T2894" s="11">
        <f t="shared" si="276"/>
        <v>41876.875</v>
      </c>
      <c r="U2894" s="6"/>
    </row>
    <row r="2895" spans="1:21" ht="4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4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5"/>
        <v>41953.773090277777</v>
      </c>
      <c r="T2895" s="11">
        <f t="shared" si="276"/>
        <v>42013.083333333328</v>
      </c>
      <c r="U2895" s="6"/>
    </row>
    <row r="2896" spans="1:21" ht="4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4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5"/>
        <v>42037.986284722225</v>
      </c>
      <c r="T2896" s="11">
        <f t="shared" si="276"/>
        <v>42097.944618055553</v>
      </c>
      <c r="U2896" s="6"/>
    </row>
    <row r="2897" spans="1:21" ht="10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4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5"/>
        <v>41811.555462962962</v>
      </c>
      <c r="T2897" s="11">
        <f t="shared" si="276"/>
        <v>41812.875</v>
      </c>
      <c r="U2897" s="6"/>
    </row>
    <row r="2898" spans="1:21" ht="7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4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5"/>
        <v>42701.908807870372</v>
      </c>
      <c r="T2898" s="11">
        <f t="shared" si="276"/>
        <v>42716.25</v>
      </c>
      <c r="U2898" s="6"/>
    </row>
    <row r="2899" spans="1:21" ht="10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4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5"/>
        <v>42258.646504629629</v>
      </c>
      <c r="T2899" s="11">
        <f t="shared" si="276"/>
        <v>42288.645196759258</v>
      </c>
      <c r="U2899" s="6"/>
    </row>
    <row r="2900" spans="1:21" ht="10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4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5"/>
        <v>42278.664965277778</v>
      </c>
      <c r="T2900" s="11">
        <f t="shared" si="276"/>
        <v>42308.664965277778</v>
      </c>
      <c r="U2900" s="6"/>
    </row>
    <row r="2901" spans="1:21" ht="10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4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5"/>
        <v>42515.078217592592</v>
      </c>
      <c r="T2901" s="11">
        <f t="shared" si="276"/>
        <v>42575.078217592592</v>
      </c>
      <c r="U2901" s="6"/>
    </row>
    <row r="2902" spans="1:21" ht="10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4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5"/>
        <v>41830.234166666669</v>
      </c>
      <c r="T2902" s="11">
        <f t="shared" si="276"/>
        <v>41860.234166666669</v>
      </c>
      <c r="U2902" s="6"/>
    </row>
    <row r="2903" spans="1:21" ht="9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4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5"/>
        <v>41982.904386574075</v>
      </c>
      <c r="T2903" s="11">
        <f t="shared" si="276"/>
        <v>42042.904386574075</v>
      </c>
      <c r="U2903" s="6"/>
    </row>
    <row r="2904" spans="1:21" ht="7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4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5"/>
        <v>42210.439768518518</v>
      </c>
      <c r="T2904" s="11">
        <f t="shared" si="276"/>
        <v>42240.439768518518</v>
      </c>
      <c r="U2904" s="6"/>
    </row>
    <row r="2905" spans="1:21" ht="10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4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5"/>
        <v>42196.166874999995</v>
      </c>
      <c r="T2905" s="11">
        <f t="shared" si="276"/>
        <v>42256.166874999995</v>
      </c>
      <c r="U2905" s="6"/>
    </row>
    <row r="2906" spans="1:21" ht="10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4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5"/>
        <v>41940.967951388891</v>
      </c>
      <c r="T2906" s="11">
        <f t="shared" si="276"/>
        <v>41952.5</v>
      </c>
      <c r="U2906" s="6"/>
    </row>
    <row r="2907" spans="1:21" ht="90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4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5"/>
        <v>42606.056863425925</v>
      </c>
      <c r="T2907" s="11">
        <f t="shared" si="276"/>
        <v>42620.056863425925</v>
      </c>
      <c r="U2907" s="6"/>
    </row>
    <row r="2908" spans="1:21" ht="12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4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5"/>
        <v>42199.648912037039</v>
      </c>
      <c r="T2908" s="11">
        <f t="shared" si="276"/>
        <v>42217.041666666672</v>
      </c>
      <c r="U2908" s="6"/>
    </row>
    <row r="2909" spans="1:21" ht="10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4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5"/>
        <v>42444.877743055549</v>
      </c>
      <c r="T2909" s="11">
        <f t="shared" si="276"/>
        <v>42504.877743055549</v>
      </c>
      <c r="U2909" s="6"/>
    </row>
    <row r="2910" spans="1:21" ht="10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4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5"/>
        <v>42499.731701388882</v>
      </c>
      <c r="T2910" s="11">
        <f t="shared" si="276"/>
        <v>42529.731701388882</v>
      </c>
      <c r="U2910" s="6"/>
    </row>
    <row r="2911" spans="1:21" ht="12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4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5"/>
        <v>41929.266215277778</v>
      </c>
      <c r="T2911" s="11">
        <f t="shared" si="276"/>
        <v>41968.823611111111</v>
      </c>
      <c r="U2911" s="6"/>
    </row>
    <row r="2912" spans="1:21" ht="90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4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5"/>
        <v>42107.841284722221</v>
      </c>
      <c r="T2912" s="11">
        <f t="shared" si="276"/>
        <v>42167.841284722221</v>
      </c>
      <c r="U2912" s="6"/>
    </row>
    <row r="2913" spans="1:21" ht="10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4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5"/>
        <v>42142.768819444449</v>
      </c>
      <c r="T2913" s="11">
        <f t="shared" si="276"/>
        <v>42182.768819444449</v>
      </c>
      <c r="U2913" s="6"/>
    </row>
    <row r="2914" spans="1:21" ht="12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4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5"/>
        <v>42354.131643518514</v>
      </c>
      <c r="T2914" s="11">
        <f t="shared" si="276"/>
        <v>42384.131643518514</v>
      </c>
      <c r="U2914" s="6"/>
    </row>
    <row r="2915" spans="1:21" ht="10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4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5"/>
        <v>41828.922905092593</v>
      </c>
      <c r="T2915" s="11">
        <f t="shared" si="276"/>
        <v>41888.922905092593</v>
      </c>
      <c r="U2915" s="6"/>
    </row>
    <row r="2916" spans="1:21" ht="75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4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5"/>
        <v>42017.907337962963</v>
      </c>
      <c r="T2916" s="11">
        <f t="shared" si="276"/>
        <v>42077.865671296298</v>
      </c>
      <c r="U2916" s="6"/>
    </row>
    <row r="2917" spans="1:21" ht="9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4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5"/>
        <v>42415.398032407407</v>
      </c>
      <c r="T2917" s="11">
        <f t="shared" si="276"/>
        <v>42445.356365740736</v>
      </c>
      <c r="U2917" s="6"/>
    </row>
    <row r="2918" spans="1:21" ht="7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4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5"/>
        <v>41755.476724537039</v>
      </c>
      <c r="T2918" s="11">
        <f t="shared" si="276"/>
        <v>41778.476724537039</v>
      </c>
      <c r="U2918" s="6"/>
    </row>
    <row r="2919" spans="1:21" ht="10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4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5"/>
        <v>42245.234340277777</v>
      </c>
      <c r="T2919" s="11">
        <f t="shared" si="276"/>
        <v>42263.234340277777</v>
      </c>
      <c r="U2919" s="6"/>
    </row>
    <row r="2920" spans="1:21" ht="90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4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5"/>
        <v>42278.629710648151</v>
      </c>
      <c r="T2920" s="11">
        <f t="shared" si="276"/>
        <v>42306.629710648151</v>
      </c>
      <c r="U2920" s="6"/>
    </row>
    <row r="2921" spans="1:21" ht="90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4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5"/>
        <v>41826.61954861111</v>
      </c>
      <c r="T2921" s="11">
        <f t="shared" si="276"/>
        <v>41856.61954861111</v>
      </c>
      <c r="U2921" s="6"/>
    </row>
    <row r="2922" spans="1:21" ht="10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4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5"/>
        <v>42058.792476851857</v>
      </c>
      <c r="T2922" s="11">
        <f t="shared" si="276"/>
        <v>42088.750810185185</v>
      </c>
      <c r="U2922" s="6"/>
    </row>
    <row r="2923" spans="1:21" ht="9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4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5"/>
        <v>41877.886620370373</v>
      </c>
      <c r="T2923" s="11">
        <f t="shared" si="276"/>
        <v>41907.886620370373</v>
      </c>
      <c r="U2923" s="6"/>
    </row>
    <row r="2924" spans="1:21" ht="12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4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5"/>
        <v>42097.874155092592</v>
      </c>
      <c r="T2924" s="11">
        <f t="shared" si="276"/>
        <v>42142.874155092592</v>
      </c>
      <c r="U2924" s="6"/>
    </row>
    <row r="2925" spans="1:21" ht="90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4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5"/>
        <v>42013.15253472222</v>
      </c>
      <c r="T2925" s="11">
        <f t="shared" si="276"/>
        <v>42028.125</v>
      </c>
      <c r="U2925" s="6"/>
    </row>
    <row r="2926" spans="1:21" ht="10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4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5"/>
        <v>42103.556828703702</v>
      </c>
      <c r="T2926" s="11">
        <f t="shared" si="276"/>
        <v>42133.165972222225</v>
      </c>
      <c r="U2926" s="6"/>
    </row>
    <row r="2927" spans="1:21" ht="90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4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5"/>
        <v>41863.584120370368</v>
      </c>
      <c r="T2927" s="11">
        <f t="shared" si="276"/>
        <v>41893.584120370368</v>
      </c>
      <c r="U2927" s="6"/>
    </row>
    <row r="2928" spans="1:21" ht="10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4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5"/>
        <v>42044.765960648147</v>
      </c>
      <c r="T2928" s="11">
        <f t="shared" si="276"/>
        <v>42058.765960648147</v>
      </c>
      <c r="U2928" s="6"/>
    </row>
    <row r="2929" spans="1:21" ht="12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4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5"/>
        <v>41806.669317129628</v>
      </c>
      <c r="T2929" s="11">
        <f t="shared" si="276"/>
        <v>41835.208333333336</v>
      </c>
      <c r="U2929" s="6"/>
    </row>
    <row r="2930" spans="1:21" ht="45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4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5"/>
        <v>42403.998217592598</v>
      </c>
      <c r="T2930" s="11">
        <f t="shared" si="276"/>
        <v>42433.998217592598</v>
      </c>
      <c r="U2930" s="6"/>
    </row>
    <row r="2931" spans="1:21" ht="10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4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5"/>
        <v>41754.564328703702</v>
      </c>
      <c r="T2931" s="11">
        <f t="shared" si="276"/>
        <v>41784.564328703702</v>
      </c>
      <c r="U2931" s="6"/>
    </row>
    <row r="2932" spans="1:21" ht="12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4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5"/>
        <v>42101.584074074075</v>
      </c>
      <c r="T2932" s="11">
        <f t="shared" si="276"/>
        <v>42131.584074074075</v>
      </c>
      <c r="U2932" s="6"/>
    </row>
    <row r="2933" spans="1:21" ht="12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4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5"/>
        <v>41872.291238425925</v>
      </c>
      <c r="T2933" s="11">
        <f t="shared" si="276"/>
        <v>41897.255555555559</v>
      </c>
      <c r="U2933" s="6"/>
    </row>
    <row r="2934" spans="1:21" ht="10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4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5"/>
        <v>42025.164780092593</v>
      </c>
      <c r="T2934" s="11">
        <f t="shared" si="276"/>
        <v>42056.458333333328</v>
      </c>
      <c r="U2934" s="6"/>
    </row>
    <row r="2935" spans="1:21" ht="10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4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5"/>
        <v>42495.956631944442</v>
      </c>
      <c r="T2935" s="11">
        <f t="shared" si="276"/>
        <v>42525.956631944442</v>
      </c>
      <c r="U2935" s="6"/>
    </row>
    <row r="2936" spans="1:21" ht="90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4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5"/>
        <v>41775.636157407411</v>
      </c>
      <c r="T2936" s="11">
        <f t="shared" si="276"/>
        <v>41805.636157407411</v>
      </c>
      <c r="U2936" s="6"/>
    </row>
    <row r="2937" spans="1:21" ht="10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4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5"/>
        <v>42553.583425925928</v>
      </c>
      <c r="T2937" s="11">
        <f t="shared" si="276"/>
        <v>42611.708333333328</v>
      </c>
      <c r="U2937" s="6"/>
    </row>
    <row r="2938" spans="1:21" ht="9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4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5"/>
        <v>41912.650729166664</v>
      </c>
      <c r="T2938" s="11">
        <f t="shared" si="276"/>
        <v>41925.207638888889</v>
      </c>
      <c r="U2938" s="6"/>
    </row>
    <row r="2939" spans="1:21" ht="6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4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5"/>
        <v>41803.457326388889</v>
      </c>
      <c r="T2939" s="11">
        <f t="shared" si="276"/>
        <v>41833.457326388889</v>
      </c>
      <c r="U2939" s="6"/>
    </row>
    <row r="2940" spans="1:21" ht="10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4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5"/>
        <v>42004.703865740739</v>
      </c>
      <c r="T2940" s="11">
        <f t="shared" si="276"/>
        <v>42034.703865740739</v>
      </c>
      <c r="U2940" s="6"/>
    </row>
    <row r="2941" spans="1:21" ht="12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4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5"/>
        <v>41845.809166666666</v>
      </c>
      <c r="T2941" s="11">
        <f t="shared" si="276"/>
        <v>41879.041666666664</v>
      </c>
      <c r="U2941" s="6"/>
    </row>
    <row r="2942" spans="1:21" ht="90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4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5"/>
        <v>41982.773356481484</v>
      </c>
      <c r="T2942" s="11">
        <f t="shared" si="276"/>
        <v>42022.773356481484</v>
      </c>
      <c r="U2942" s="6"/>
    </row>
    <row r="2943" spans="1:21" ht="10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4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5"/>
        <v>42034.960127314815</v>
      </c>
      <c r="T2943" s="11">
        <f t="shared" si="276"/>
        <v>42064.960127314815</v>
      </c>
      <c r="U2943" s="6"/>
    </row>
    <row r="2944" spans="1:21" ht="10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4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5"/>
        <v>42334.803923611107</v>
      </c>
      <c r="T2944" s="11">
        <f t="shared" si="276"/>
        <v>42354.845833333333</v>
      </c>
      <c r="U2944" s="6"/>
    </row>
    <row r="2945" spans="1:21" ht="10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4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5"/>
        <v>42077.129398148143</v>
      </c>
      <c r="T2945" s="11">
        <f t="shared" si="276"/>
        <v>42107.129398148143</v>
      </c>
      <c r="U2945" s="6"/>
    </row>
    <row r="2946" spans="1:21" ht="7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4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5"/>
        <v>42132.9143287037</v>
      </c>
      <c r="T2946" s="11">
        <f t="shared" si="276"/>
        <v>42162.9143287037</v>
      </c>
      <c r="U2946" s="6"/>
    </row>
    <row r="2947" spans="1:21" ht="10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4"/>
        <v>0</v>
      </c>
      <c r="P2947" s="5">
        <f t="shared" ref="P2947:P3010" si="277">IF(L2947=0, 0, E2947/L2947)</f>
        <v>0</v>
      </c>
      <c r="Q2947" t="str">
        <f t="shared" ref="Q2947:Q3010" si="278">LEFT(N2947, FIND("/", N2947)-1)</f>
        <v>theater</v>
      </c>
      <c r="R2947" t="str">
        <f t="shared" ref="R2947:R3010" si="279">MID(N2947, LEN(Q2947)+2, LEN(N2947))</f>
        <v>spaces</v>
      </c>
      <c r="S2947" s="11">
        <f t="shared" si="275"/>
        <v>42118.139583333337</v>
      </c>
      <c r="T2947" s="11">
        <f t="shared" si="276"/>
        <v>42148.139583333337</v>
      </c>
      <c r="U2947" s="6"/>
    </row>
    <row r="2948" spans="1:21" ht="10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280">(E2948/D2948)*100</f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75"/>
        <v>42567.531157407408</v>
      </c>
      <c r="T2948" s="11">
        <f t="shared" si="276"/>
        <v>42597.531157407408</v>
      </c>
      <c r="U2948" s="6"/>
    </row>
    <row r="2949" spans="1:21" ht="10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0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ref="S2949:S3012" si="281">(((J2949/60)/60)/24)+DATE(1970,1,1)</f>
        <v>42649.562118055561</v>
      </c>
      <c r="T2949" s="11">
        <f t="shared" ref="T2949:T3012" si="282">(((I2949/60)/60)/24)+DATE(1970,1,1)</f>
        <v>42698.715972222228</v>
      </c>
      <c r="U2949" s="6"/>
    </row>
    <row r="2950" spans="1:21" ht="10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0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1"/>
        <v>42097.649224537032</v>
      </c>
      <c r="T2950" s="11">
        <f t="shared" si="282"/>
        <v>42157.649224537032</v>
      </c>
      <c r="U2950" s="6"/>
    </row>
    <row r="2951" spans="1:21" ht="10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0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1"/>
        <v>42297.823113425926</v>
      </c>
      <c r="T2951" s="11">
        <f t="shared" si="282"/>
        <v>42327.864780092597</v>
      </c>
      <c r="U2951" s="6"/>
    </row>
    <row r="2952" spans="1:21" ht="12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0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1"/>
        <v>42362.36518518519</v>
      </c>
      <c r="T2952" s="11">
        <f t="shared" si="282"/>
        <v>42392.36518518519</v>
      </c>
      <c r="U2952" s="6"/>
    </row>
    <row r="2953" spans="1:21" ht="10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0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1"/>
        <v>41872.802928240737</v>
      </c>
      <c r="T2953" s="11">
        <f t="shared" si="282"/>
        <v>41917.802928240737</v>
      </c>
      <c r="U2953" s="6"/>
    </row>
    <row r="2954" spans="1:21" ht="10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0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1"/>
        <v>42628.690266203703</v>
      </c>
      <c r="T2954" s="11">
        <f t="shared" si="282"/>
        <v>42660.166666666672</v>
      </c>
      <c r="U2954" s="6"/>
    </row>
    <row r="2955" spans="1:21" ht="90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0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1"/>
        <v>42255.791909722218</v>
      </c>
      <c r="T2955" s="11">
        <f t="shared" si="282"/>
        <v>42285.791909722218</v>
      </c>
      <c r="U2955" s="6"/>
    </row>
    <row r="2956" spans="1:21" ht="10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0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1"/>
        <v>42790.583368055552</v>
      </c>
      <c r="T2956" s="11">
        <f t="shared" si="282"/>
        <v>42810.541701388895</v>
      </c>
      <c r="U2956" s="6"/>
    </row>
    <row r="2957" spans="1:21" ht="7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0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1"/>
        <v>42141.741307870368</v>
      </c>
      <c r="T2957" s="11">
        <f t="shared" si="282"/>
        <v>42171.741307870368</v>
      </c>
      <c r="U2957" s="6"/>
    </row>
    <row r="2958" spans="1:21" ht="10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0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1"/>
        <v>42464.958912037036</v>
      </c>
      <c r="T2958" s="11">
        <f t="shared" si="282"/>
        <v>42494.958912037036</v>
      </c>
      <c r="U2958" s="6"/>
    </row>
    <row r="2959" spans="1:21" ht="7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0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1"/>
        <v>42031.011249999996</v>
      </c>
      <c r="T2959" s="11">
        <f t="shared" si="282"/>
        <v>42090.969583333332</v>
      </c>
      <c r="U2959" s="6"/>
    </row>
    <row r="2960" spans="1:21" ht="90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0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1"/>
        <v>42438.779131944444</v>
      </c>
      <c r="T2960" s="11">
        <f t="shared" si="282"/>
        <v>42498.73746527778</v>
      </c>
      <c r="U2960" s="6"/>
    </row>
    <row r="2961" spans="1:21" ht="12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0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1"/>
        <v>42498.008391203708</v>
      </c>
      <c r="T2961" s="11">
        <f t="shared" si="282"/>
        <v>42528.008391203708</v>
      </c>
      <c r="U2961" s="6"/>
    </row>
    <row r="2962" spans="1:21" ht="90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0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1"/>
        <v>41863.757210648146</v>
      </c>
      <c r="T2962" s="11">
        <f t="shared" si="282"/>
        <v>41893.757210648146</v>
      </c>
      <c r="U2962" s="6"/>
    </row>
    <row r="2963" spans="1:21" ht="10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0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1"/>
        <v>42061.212488425925</v>
      </c>
      <c r="T2963" s="11">
        <f t="shared" si="282"/>
        <v>42089.166666666672</v>
      </c>
      <c r="U2963" s="6"/>
    </row>
    <row r="2964" spans="1:21" ht="10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0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1"/>
        <v>42036.24428240741</v>
      </c>
      <c r="T2964" s="11">
        <f t="shared" si="282"/>
        <v>42064.290972222225</v>
      </c>
      <c r="U2964" s="6"/>
    </row>
    <row r="2965" spans="1:21" ht="12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0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1"/>
        <v>42157.470185185186</v>
      </c>
      <c r="T2965" s="11">
        <f t="shared" si="282"/>
        <v>42187.470185185186</v>
      </c>
      <c r="U2965" s="6"/>
    </row>
    <row r="2966" spans="1:21" ht="10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0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1"/>
        <v>41827.909942129627</v>
      </c>
      <c r="T2966" s="11">
        <f t="shared" si="282"/>
        <v>41857.897222222222</v>
      </c>
      <c r="U2966" s="6"/>
    </row>
    <row r="2967" spans="1:21" ht="10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0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1"/>
        <v>42162.729548611111</v>
      </c>
      <c r="T2967" s="11">
        <f t="shared" si="282"/>
        <v>42192.729548611111</v>
      </c>
      <c r="U2967" s="6"/>
    </row>
    <row r="2968" spans="1:21" ht="10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0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1"/>
        <v>42233.738564814819</v>
      </c>
      <c r="T2968" s="11">
        <f t="shared" si="282"/>
        <v>42263.738564814819</v>
      </c>
      <c r="U2968" s="6"/>
    </row>
    <row r="2969" spans="1:21" ht="9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0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1"/>
        <v>42042.197824074072</v>
      </c>
      <c r="T2969" s="11">
        <f t="shared" si="282"/>
        <v>42072.156157407408</v>
      </c>
      <c r="U2969" s="6"/>
    </row>
    <row r="2970" spans="1:21" ht="6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0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1"/>
        <v>42585.523842592593</v>
      </c>
      <c r="T2970" s="11">
        <f t="shared" si="282"/>
        <v>42599.165972222225</v>
      </c>
      <c r="U2970" s="6"/>
    </row>
    <row r="2971" spans="1:21" ht="10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0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1"/>
        <v>42097.786493055552</v>
      </c>
      <c r="T2971" s="11">
        <f t="shared" si="282"/>
        <v>42127.952083333337</v>
      </c>
      <c r="U2971" s="6"/>
    </row>
    <row r="2972" spans="1:21" ht="9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0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1"/>
        <v>41808.669571759259</v>
      </c>
      <c r="T2972" s="11">
        <f t="shared" si="282"/>
        <v>41838.669571759259</v>
      </c>
      <c r="U2972" s="6"/>
    </row>
    <row r="2973" spans="1:21" ht="10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0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1"/>
        <v>41852.658310185187</v>
      </c>
      <c r="T2973" s="11">
        <f t="shared" si="282"/>
        <v>41882.658310185187</v>
      </c>
      <c r="U2973" s="6"/>
    </row>
    <row r="2974" spans="1:21" ht="6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0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1"/>
        <v>42694.110185185185</v>
      </c>
      <c r="T2974" s="11">
        <f t="shared" si="282"/>
        <v>42709.041666666672</v>
      </c>
      <c r="U2974" s="6"/>
    </row>
    <row r="2975" spans="1:21" ht="10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0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1"/>
        <v>42341.818379629629</v>
      </c>
      <c r="T2975" s="11">
        <f t="shared" si="282"/>
        <v>42370.166666666672</v>
      </c>
      <c r="U2975" s="6"/>
    </row>
    <row r="2976" spans="1:21" ht="10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0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1"/>
        <v>41880.061006944445</v>
      </c>
      <c r="T2976" s="11">
        <f t="shared" si="282"/>
        <v>41908.065972222219</v>
      </c>
      <c r="U2976" s="6"/>
    </row>
    <row r="2977" spans="1:21" ht="10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0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1"/>
        <v>41941.683865740742</v>
      </c>
      <c r="T2977" s="11">
        <f t="shared" si="282"/>
        <v>41970.125</v>
      </c>
      <c r="U2977" s="6"/>
    </row>
    <row r="2978" spans="1:21" ht="7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0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1"/>
        <v>42425.730671296296</v>
      </c>
      <c r="T2978" s="11">
        <f t="shared" si="282"/>
        <v>42442.5</v>
      </c>
      <c r="U2978" s="6"/>
    </row>
    <row r="2979" spans="1:21" ht="12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0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1"/>
        <v>42026.88118055556</v>
      </c>
      <c r="T2979" s="11">
        <f t="shared" si="282"/>
        <v>42086.093055555553</v>
      </c>
      <c r="U2979" s="6"/>
    </row>
    <row r="2980" spans="1:21" ht="10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0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1"/>
        <v>41922.640590277777</v>
      </c>
      <c r="T2980" s="11">
        <f t="shared" si="282"/>
        <v>41932.249305555553</v>
      </c>
      <c r="U2980" s="6"/>
    </row>
    <row r="2981" spans="1:21" ht="10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0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1"/>
        <v>41993.824340277773</v>
      </c>
      <c r="T2981" s="11">
        <f t="shared" si="282"/>
        <v>42010.25</v>
      </c>
      <c r="U2981" s="6"/>
    </row>
    <row r="2982" spans="1:21" ht="9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0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1"/>
        <v>42219.915856481486</v>
      </c>
      <c r="T2982" s="11">
        <f t="shared" si="282"/>
        <v>42240.083333333328</v>
      </c>
      <c r="U2982" s="6"/>
    </row>
    <row r="2983" spans="1:21" ht="10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0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1"/>
        <v>42225.559675925921</v>
      </c>
      <c r="T2983" s="11">
        <f t="shared" si="282"/>
        <v>42270.559675925921</v>
      </c>
      <c r="U2983" s="6"/>
    </row>
    <row r="2984" spans="1:21" ht="7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0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1"/>
        <v>42381.686840277776</v>
      </c>
      <c r="T2984" s="11">
        <f t="shared" si="282"/>
        <v>42411.686840277776</v>
      </c>
      <c r="U2984" s="6"/>
    </row>
    <row r="2985" spans="1:21" ht="90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0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1"/>
        <v>41894.632361111115</v>
      </c>
      <c r="T2985" s="11">
        <f t="shared" si="282"/>
        <v>41954.674027777779</v>
      </c>
      <c r="U2985" s="6"/>
    </row>
    <row r="2986" spans="1:21" ht="12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0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1"/>
        <v>42576.278715277775</v>
      </c>
      <c r="T2986" s="11">
        <f t="shared" si="282"/>
        <v>42606.278715277775</v>
      </c>
      <c r="U2986" s="6"/>
    </row>
    <row r="2987" spans="1:21" ht="10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0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1"/>
        <v>42654.973703703698</v>
      </c>
      <c r="T2987" s="11">
        <f t="shared" si="282"/>
        <v>42674.166666666672</v>
      </c>
      <c r="U2987" s="6"/>
    </row>
    <row r="2988" spans="1:21" ht="90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0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1"/>
        <v>42431.500069444446</v>
      </c>
      <c r="T2988" s="11">
        <f t="shared" si="282"/>
        <v>42491.458402777775</v>
      </c>
      <c r="U2988" s="6"/>
    </row>
    <row r="2989" spans="1:21" ht="10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0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1"/>
        <v>42627.307303240741</v>
      </c>
      <c r="T2989" s="11">
        <f t="shared" si="282"/>
        <v>42656</v>
      </c>
      <c r="U2989" s="6"/>
    </row>
    <row r="2990" spans="1:21" ht="9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0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1"/>
        <v>42511.362048611118</v>
      </c>
      <c r="T2990" s="11">
        <f t="shared" si="282"/>
        <v>42541.362048611118</v>
      </c>
      <c r="U2990" s="6"/>
    </row>
    <row r="2991" spans="1:21" ht="3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0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1"/>
        <v>42337.02039351852</v>
      </c>
      <c r="T2991" s="11">
        <f t="shared" si="282"/>
        <v>42359.207638888889</v>
      </c>
      <c r="U2991" s="6"/>
    </row>
    <row r="2992" spans="1:21" ht="10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0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1"/>
        <v>42341.57430555555</v>
      </c>
      <c r="T2992" s="11">
        <f t="shared" si="282"/>
        <v>42376.57430555555</v>
      </c>
      <c r="U2992" s="6"/>
    </row>
    <row r="2993" spans="1:21" ht="10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0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1"/>
        <v>42740.837152777778</v>
      </c>
      <c r="T2993" s="11">
        <f t="shared" si="282"/>
        <v>42762.837152777778</v>
      </c>
      <c r="U2993" s="6"/>
    </row>
    <row r="2994" spans="1:21" ht="10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0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1"/>
        <v>42622.767476851848</v>
      </c>
      <c r="T2994" s="11">
        <f t="shared" si="282"/>
        <v>42652.767476851848</v>
      </c>
      <c r="U2994" s="6"/>
    </row>
    <row r="2995" spans="1:21" ht="3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0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1"/>
        <v>42390.838738425926</v>
      </c>
      <c r="T2995" s="11">
        <f t="shared" si="282"/>
        <v>42420.838738425926</v>
      </c>
      <c r="U2995" s="6"/>
    </row>
    <row r="2996" spans="1:21" ht="90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0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1"/>
        <v>41885.478842592594</v>
      </c>
      <c r="T2996" s="11">
        <f t="shared" si="282"/>
        <v>41915.478842592594</v>
      </c>
      <c r="U2996" s="6"/>
    </row>
    <row r="2997" spans="1:21" ht="10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0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1"/>
        <v>42724.665173611109</v>
      </c>
      <c r="T2997" s="11">
        <f t="shared" si="282"/>
        <v>42754.665173611109</v>
      </c>
      <c r="U2997" s="6"/>
    </row>
    <row r="2998" spans="1:21" ht="7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0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1"/>
        <v>42090.912500000006</v>
      </c>
      <c r="T2998" s="11">
        <f t="shared" si="282"/>
        <v>42150.912500000006</v>
      </c>
      <c r="U2998" s="6"/>
    </row>
    <row r="2999" spans="1:21" ht="10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0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1"/>
        <v>42775.733715277776</v>
      </c>
      <c r="T2999" s="11">
        <f t="shared" si="282"/>
        <v>42793.207638888889</v>
      </c>
      <c r="U2999" s="6"/>
    </row>
    <row r="3000" spans="1:21" ht="10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0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1"/>
        <v>41778.193622685183</v>
      </c>
      <c r="T3000" s="11">
        <f t="shared" si="282"/>
        <v>41806.184027777781</v>
      </c>
      <c r="U3000" s="6"/>
    </row>
    <row r="3001" spans="1:21" ht="10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0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1"/>
        <v>42780.740277777775</v>
      </c>
      <c r="T3001" s="11">
        <f t="shared" si="282"/>
        <v>42795.083333333328</v>
      </c>
      <c r="U3001" s="6"/>
    </row>
    <row r="3002" spans="1:21" ht="10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0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1"/>
        <v>42752.827199074076</v>
      </c>
      <c r="T3002" s="11">
        <f t="shared" si="282"/>
        <v>42766.75</v>
      </c>
      <c r="U3002" s="6"/>
    </row>
    <row r="3003" spans="1:21" ht="10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0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1"/>
        <v>42534.895625000005</v>
      </c>
      <c r="T3003" s="11">
        <f t="shared" si="282"/>
        <v>42564.895625000005</v>
      </c>
      <c r="U3003" s="6"/>
    </row>
    <row r="3004" spans="1:21" ht="6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0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1"/>
        <v>41239.83625</v>
      </c>
      <c r="T3004" s="11">
        <f t="shared" si="282"/>
        <v>41269.83625</v>
      </c>
      <c r="U3004" s="6"/>
    </row>
    <row r="3005" spans="1:21" ht="10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0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1"/>
        <v>42398.849259259259</v>
      </c>
      <c r="T3005" s="11">
        <f t="shared" si="282"/>
        <v>42430.249305555553</v>
      </c>
      <c r="U3005" s="6"/>
    </row>
    <row r="3006" spans="1:21" ht="10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0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1"/>
        <v>41928.881064814814</v>
      </c>
      <c r="T3006" s="11">
        <f t="shared" si="282"/>
        <v>41958.922731481478</v>
      </c>
      <c r="U3006" s="6"/>
    </row>
    <row r="3007" spans="1:21" ht="10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0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1"/>
        <v>41888.674826388888</v>
      </c>
      <c r="T3007" s="11">
        <f t="shared" si="282"/>
        <v>41918.674826388888</v>
      </c>
      <c r="U3007" s="6"/>
    </row>
    <row r="3008" spans="1:21" ht="7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0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1"/>
        <v>41957.756840277783</v>
      </c>
      <c r="T3008" s="11">
        <f t="shared" si="282"/>
        <v>41987.756840277783</v>
      </c>
      <c r="U3008" s="6"/>
    </row>
    <row r="3009" spans="1:21" ht="6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0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1"/>
        <v>42098.216238425928</v>
      </c>
      <c r="T3009" s="11">
        <f t="shared" si="282"/>
        <v>42119.216238425928</v>
      </c>
      <c r="U3009" s="6"/>
    </row>
    <row r="3010" spans="1:21" ht="9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0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1"/>
        <v>42360.212025462963</v>
      </c>
      <c r="T3010" s="11">
        <f t="shared" si="282"/>
        <v>42390.212025462963</v>
      </c>
      <c r="U3010" s="6"/>
    </row>
    <row r="3011" spans="1:21" ht="10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0"/>
        <v>119.756</v>
      </c>
      <c r="P3011" s="5">
        <f t="shared" ref="P3011:P3074" si="283">IF(L3011=0, 0, E3011/L3011)</f>
        <v>233.8984375</v>
      </c>
      <c r="Q3011" t="str">
        <f t="shared" ref="Q3011:Q3074" si="284">LEFT(N3011, FIND("/", N3011)-1)</f>
        <v>theater</v>
      </c>
      <c r="R3011" t="str">
        <f t="shared" ref="R3011:R3074" si="285">MID(N3011, LEN(Q3011)+2, LEN(N3011))</f>
        <v>spaces</v>
      </c>
      <c r="S3011" s="11">
        <f t="shared" si="281"/>
        <v>41939.569907407407</v>
      </c>
      <c r="T3011" s="11">
        <f t="shared" si="282"/>
        <v>41969.611574074079</v>
      </c>
      <c r="U3011" s="6"/>
    </row>
    <row r="3012" spans="1:21" ht="10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286">(E3012/D3012)*100</f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1"/>
        <v>41996.832395833335</v>
      </c>
      <c r="T3012" s="11">
        <f t="shared" si="282"/>
        <v>42056.832395833335</v>
      </c>
      <c r="U3012" s="6"/>
    </row>
    <row r="3013" spans="1:21" ht="90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6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ref="S3013:S3076" si="287">(((J3013/60)/60)/24)+DATE(1970,1,1)</f>
        <v>42334.468935185185</v>
      </c>
      <c r="T3013" s="11">
        <f t="shared" ref="T3013:T3076" si="288">(((I3013/60)/60)/24)+DATE(1970,1,1)</f>
        <v>42361.957638888889</v>
      </c>
      <c r="U3013" s="6"/>
    </row>
    <row r="3014" spans="1:21" ht="90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6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7"/>
        <v>42024.702893518523</v>
      </c>
      <c r="T3014" s="11">
        <f t="shared" si="288"/>
        <v>42045.702893518523</v>
      </c>
      <c r="U3014" s="6"/>
    </row>
    <row r="3015" spans="1:21" ht="10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6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7"/>
        <v>42146.836215277777</v>
      </c>
      <c r="T3015" s="11">
        <f t="shared" si="288"/>
        <v>42176.836215277777</v>
      </c>
      <c r="U3015" s="6"/>
    </row>
    <row r="3016" spans="1:21" ht="10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6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7"/>
        <v>41920.123611111114</v>
      </c>
      <c r="T3016" s="11">
        <f t="shared" si="288"/>
        <v>41948.208333333336</v>
      </c>
      <c r="U3016" s="6"/>
    </row>
    <row r="3017" spans="1:21" ht="7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6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7"/>
        <v>41785.72729166667</v>
      </c>
      <c r="T3017" s="11">
        <f t="shared" si="288"/>
        <v>41801.166666666664</v>
      </c>
      <c r="U3017" s="6"/>
    </row>
    <row r="3018" spans="1:21" ht="10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6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7"/>
        <v>41778.548055555555</v>
      </c>
      <c r="T3018" s="11">
        <f t="shared" si="288"/>
        <v>41838.548055555555</v>
      </c>
      <c r="U3018" s="6"/>
    </row>
    <row r="3019" spans="1:21" ht="10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6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7"/>
        <v>41841.850034722222</v>
      </c>
      <c r="T3019" s="11">
        <f t="shared" si="288"/>
        <v>41871.850034722222</v>
      </c>
      <c r="U3019" s="6"/>
    </row>
    <row r="3020" spans="1:21" ht="10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6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7"/>
        <v>42163.29833333334</v>
      </c>
      <c r="T3020" s="11">
        <f t="shared" si="288"/>
        <v>42205.916666666672</v>
      </c>
      <c r="U3020" s="6"/>
    </row>
    <row r="3021" spans="1:21" ht="10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6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7"/>
        <v>41758.833564814813</v>
      </c>
      <c r="T3021" s="11">
        <f t="shared" si="288"/>
        <v>41786.125</v>
      </c>
      <c r="U3021" s="6"/>
    </row>
    <row r="3022" spans="1:21" ht="10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6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7"/>
        <v>42170.846446759257</v>
      </c>
      <c r="T3022" s="11">
        <f t="shared" si="288"/>
        <v>42230.846446759257</v>
      </c>
      <c r="U3022" s="6"/>
    </row>
    <row r="3023" spans="1:21" ht="10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6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7"/>
        <v>42660.618854166663</v>
      </c>
      <c r="T3023" s="11">
        <f t="shared" si="288"/>
        <v>42696.249305555553</v>
      </c>
      <c r="U3023" s="6"/>
    </row>
    <row r="3024" spans="1:21" ht="12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6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7"/>
        <v>42564.95380787037</v>
      </c>
      <c r="T3024" s="11">
        <f t="shared" si="288"/>
        <v>42609.95380787037</v>
      </c>
      <c r="U3024" s="6"/>
    </row>
    <row r="3025" spans="1:21" ht="12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6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7"/>
        <v>42121.675763888896</v>
      </c>
      <c r="T3025" s="11">
        <f t="shared" si="288"/>
        <v>42166.675763888896</v>
      </c>
      <c r="U3025" s="6"/>
    </row>
    <row r="3026" spans="1:21" ht="12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6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7"/>
        <v>41158.993923611109</v>
      </c>
      <c r="T3026" s="11">
        <f t="shared" si="288"/>
        <v>41188.993923611109</v>
      </c>
      <c r="U3026" s="6"/>
    </row>
    <row r="3027" spans="1:21" ht="9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6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7"/>
        <v>41761.509409722225</v>
      </c>
      <c r="T3027" s="11">
        <f t="shared" si="288"/>
        <v>41789.666666666664</v>
      </c>
      <c r="U3027" s="6"/>
    </row>
    <row r="3028" spans="1:21" ht="10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6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7"/>
        <v>42783.459398148145</v>
      </c>
      <c r="T3028" s="11">
        <f t="shared" si="288"/>
        <v>42797.459398148145</v>
      </c>
      <c r="U3028" s="6"/>
    </row>
    <row r="3029" spans="1:21" ht="9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6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7"/>
        <v>42053.704293981486</v>
      </c>
      <c r="T3029" s="11">
        <f t="shared" si="288"/>
        <v>42083.662627314814</v>
      </c>
      <c r="U3029" s="6"/>
    </row>
    <row r="3030" spans="1:21" ht="6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6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7"/>
        <v>42567.264178240745</v>
      </c>
      <c r="T3030" s="11">
        <f t="shared" si="288"/>
        <v>42597.264178240745</v>
      </c>
      <c r="U3030" s="6"/>
    </row>
    <row r="3031" spans="1:21" ht="10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6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7"/>
        <v>41932.708877314813</v>
      </c>
      <c r="T3031" s="11">
        <f t="shared" si="288"/>
        <v>41961.190972222219</v>
      </c>
      <c r="U3031" s="6"/>
    </row>
    <row r="3032" spans="1:21" ht="10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6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7"/>
        <v>42233.747349537036</v>
      </c>
      <c r="T3032" s="11">
        <f t="shared" si="288"/>
        <v>42263.747349537036</v>
      </c>
      <c r="U3032" s="6"/>
    </row>
    <row r="3033" spans="1:21" ht="12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6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7"/>
        <v>42597.882488425923</v>
      </c>
      <c r="T3033" s="11">
        <f t="shared" si="288"/>
        <v>42657.882488425923</v>
      </c>
      <c r="U3033" s="6"/>
    </row>
    <row r="3034" spans="1:21" ht="10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6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7"/>
        <v>42228.044664351852</v>
      </c>
      <c r="T3034" s="11">
        <f t="shared" si="288"/>
        <v>42258.044664351852</v>
      </c>
      <c r="U3034" s="6"/>
    </row>
    <row r="3035" spans="1:21" ht="9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6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7"/>
        <v>42570.110243055555</v>
      </c>
      <c r="T3035" s="11">
        <f t="shared" si="288"/>
        <v>42600.110243055555</v>
      </c>
      <c r="U3035" s="6"/>
    </row>
    <row r="3036" spans="1:21" ht="12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6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7"/>
        <v>42644.535358796296</v>
      </c>
      <c r="T3036" s="11">
        <f t="shared" si="288"/>
        <v>42675.165972222225</v>
      </c>
      <c r="U3036" s="6"/>
    </row>
    <row r="3037" spans="1:21" ht="7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6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7"/>
        <v>41368.560289351852</v>
      </c>
      <c r="T3037" s="11">
        <f t="shared" si="288"/>
        <v>41398.560289351852</v>
      </c>
      <c r="U3037" s="6"/>
    </row>
    <row r="3038" spans="1:21" ht="10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6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7"/>
        <v>41466.785231481481</v>
      </c>
      <c r="T3038" s="11">
        <f t="shared" si="288"/>
        <v>41502.499305555553</v>
      </c>
      <c r="U3038" s="6"/>
    </row>
    <row r="3039" spans="1:21" ht="13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6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7"/>
        <v>40378.893206018518</v>
      </c>
      <c r="T3039" s="11">
        <f t="shared" si="288"/>
        <v>40453.207638888889</v>
      </c>
      <c r="U3039" s="6"/>
    </row>
    <row r="3040" spans="1:21" ht="10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6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7"/>
        <v>42373.252280092594</v>
      </c>
      <c r="T3040" s="11">
        <f t="shared" si="288"/>
        <v>42433.252280092594</v>
      </c>
      <c r="U3040" s="6"/>
    </row>
    <row r="3041" spans="1:21" ht="10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6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7"/>
        <v>41610.794421296298</v>
      </c>
      <c r="T3041" s="11">
        <f t="shared" si="288"/>
        <v>41637.332638888889</v>
      </c>
      <c r="U3041" s="6"/>
    </row>
    <row r="3042" spans="1:21" ht="9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6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7"/>
        <v>42177.791909722218</v>
      </c>
      <c r="T3042" s="11">
        <f t="shared" si="288"/>
        <v>42181.958333333328</v>
      </c>
      <c r="U3042" s="6"/>
    </row>
    <row r="3043" spans="1:21" ht="75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6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7"/>
        <v>42359.868611111116</v>
      </c>
      <c r="T3043" s="11">
        <f t="shared" si="288"/>
        <v>42389.868611111116</v>
      </c>
      <c r="U3043" s="6"/>
    </row>
    <row r="3044" spans="1:21" ht="10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6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7"/>
        <v>42253.688043981485</v>
      </c>
      <c r="T3044" s="11">
        <f t="shared" si="288"/>
        <v>42283.688043981485</v>
      </c>
      <c r="U3044" s="6"/>
    </row>
    <row r="3045" spans="1:21" ht="10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6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7"/>
        <v>42083.070590277777</v>
      </c>
      <c r="T3045" s="11">
        <f t="shared" si="288"/>
        <v>42110.118055555555</v>
      </c>
      <c r="U3045" s="6"/>
    </row>
    <row r="3046" spans="1:21" ht="9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6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7"/>
        <v>42387.7268287037</v>
      </c>
      <c r="T3046" s="11">
        <f t="shared" si="288"/>
        <v>42402.7268287037</v>
      </c>
      <c r="U3046" s="6"/>
    </row>
    <row r="3047" spans="1:21" ht="10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6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7"/>
        <v>41843.155729166669</v>
      </c>
      <c r="T3047" s="11">
        <f t="shared" si="288"/>
        <v>41873.155729166669</v>
      </c>
      <c r="U3047" s="6"/>
    </row>
    <row r="3048" spans="1:21" ht="12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6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7"/>
        <v>41862.803078703706</v>
      </c>
      <c r="T3048" s="11">
        <f t="shared" si="288"/>
        <v>41892.202777777777</v>
      </c>
      <c r="U3048" s="6"/>
    </row>
    <row r="3049" spans="1:21" ht="9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6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7"/>
        <v>42443.989050925928</v>
      </c>
      <c r="T3049" s="11">
        <f t="shared" si="288"/>
        <v>42487.552777777775</v>
      </c>
      <c r="U3049" s="6"/>
    </row>
    <row r="3050" spans="1:21" ht="12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6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7"/>
        <v>41975.901180555549</v>
      </c>
      <c r="T3050" s="11">
        <f t="shared" si="288"/>
        <v>42004.890277777777</v>
      </c>
      <c r="U3050" s="6"/>
    </row>
    <row r="3051" spans="1:21" ht="12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6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7"/>
        <v>42139.014525462961</v>
      </c>
      <c r="T3051" s="11">
        <f t="shared" si="288"/>
        <v>42169.014525462961</v>
      </c>
      <c r="U3051" s="6"/>
    </row>
    <row r="3052" spans="1:21" ht="6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6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7"/>
        <v>42465.16851851852</v>
      </c>
      <c r="T3052" s="11">
        <f t="shared" si="288"/>
        <v>42495.16851851852</v>
      </c>
      <c r="U3052" s="6"/>
    </row>
    <row r="3053" spans="1:21" ht="10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6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7"/>
        <v>42744.416030092587</v>
      </c>
      <c r="T3053" s="11">
        <f t="shared" si="288"/>
        <v>42774.416030092587</v>
      </c>
      <c r="U3053" s="6"/>
    </row>
    <row r="3054" spans="1:21" ht="7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6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7"/>
        <v>42122.670069444444</v>
      </c>
      <c r="T3054" s="11">
        <f t="shared" si="288"/>
        <v>42152.665972222225</v>
      </c>
      <c r="U3054" s="6"/>
    </row>
    <row r="3055" spans="1:21" ht="10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6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7"/>
        <v>41862.761724537035</v>
      </c>
      <c r="T3055" s="11">
        <f t="shared" si="288"/>
        <v>41914.165972222225</v>
      </c>
      <c r="U3055" s="6"/>
    </row>
    <row r="3056" spans="1:21" ht="10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6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7"/>
        <v>42027.832800925928</v>
      </c>
      <c r="T3056" s="11">
        <f t="shared" si="288"/>
        <v>42065.044444444444</v>
      </c>
      <c r="U3056" s="6"/>
    </row>
    <row r="3057" spans="1:21" ht="10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6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7"/>
        <v>41953.95821759259</v>
      </c>
      <c r="T3057" s="11">
        <f t="shared" si="288"/>
        <v>42013.95821759259</v>
      </c>
      <c r="U3057" s="6"/>
    </row>
    <row r="3058" spans="1:21" ht="10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6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7"/>
        <v>41851.636388888888</v>
      </c>
      <c r="T3058" s="11">
        <f t="shared" si="288"/>
        <v>41911.636388888888</v>
      </c>
      <c r="U3058" s="6"/>
    </row>
    <row r="3059" spans="1:21" ht="90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6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7"/>
        <v>42433.650590277779</v>
      </c>
      <c r="T3059" s="11">
        <f t="shared" si="288"/>
        <v>42463.608923611115</v>
      </c>
      <c r="U3059" s="6"/>
    </row>
    <row r="3060" spans="1:21" ht="10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6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7"/>
        <v>42460.374305555553</v>
      </c>
      <c r="T3060" s="11">
        <f t="shared" si="288"/>
        <v>42510.374305555553</v>
      </c>
      <c r="U3060" s="6"/>
    </row>
    <row r="3061" spans="1:21" ht="9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6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7"/>
        <v>41829.935717592591</v>
      </c>
      <c r="T3061" s="11">
        <f t="shared" si="288"/>
        <v>41859.935717592591</v>
      </c>
      <c r="U3061" s="6"/>
    </row>
    <row r="3062" spans="1:21" ht="7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6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7"/>
        <v>42245.274699074071</v>
      </c>
      <c r="T3062" s="11">
        <f t="shared" si="288"/>
        <v>42275.274699074071</v>
      </c>
      <c r="U3062" s="6"/>
    </row>
    <row r="3063" spans="1:21" ht="3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6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7"/>
        <v>41834.784120370372</v>
      </c>
      <c r="T3063" s="11">
        <f t="shared" si="288"/>
        <v>41864.784120370372</v>
      </c>
      <c r="U3063" s="6"/>
    </row>
    <row r="3064" spans="1:21" ht="10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6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7"/>
        <v>42248.535787037035</v>
      </c>
      <c r="T3064" s="11">
        <f t="shared" si="288"/>
        <v>42277.75</v>
      </c>
      <c r="U3064" s="6"/>
    </row>
    <row r="3065" spans="1:21" ht="7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6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7"/>
        <v>42630.922893518517</v>
      </c>
      <c r="T3065" s="11">
        <f t="shared" si="288"/>
        <v>42665.922893518517</v>
      </c>
      <c r="U3065" s="6"/>
    </row>
    <row r="3066" spans="1:21" ht="6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6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7"/>
        <v>42299.130162037036</v>
      </c>
      <c r="T3066" s="11">
        <f t="shared" si="288"/>
        <v>42330.290972222225</v>
      </c>
      <c r="U3066" s="6"/>
    </row>
    <row r="3067" spans="1:21" ht="10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6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7"/>
        <v>41825.055231481485</v>
      </c>
      <c r="T3067" s="11">
        <f t="shared" si="288"/>
        <v>41850.055231481485</v>
      </c>
      <c r="U3067" s="6"/>
    </row>
    <row r="3068" spans="1:21" ht="90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6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7"/>
        <v>42531.228437500002</v>
      </c>
      <c r="T3068" s="11">
        <f t="shared" si="288"/>
        <v>42561.228437500002</v>
      </c>
      <c r="U3068" s="6"/>
    </row>
    <row r="3069" spans="1:21" ht="10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6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7"/>
        <v>42226.938414351855</v>
      </c>
      <c r="T3069" s="11">
        <f t="shared" si="288"/>
        <v>42256.938414351855</v>
      </c>
      <c r="U3069" s="6"/>
    </row>
    <row r="3070" spans="1:21" ht="10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6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7"/>
        <v>42263.691574074073</v>
      </c>
      <c r="T3070" s="11">
        <f t="shared" si="288"/>
        <v>42293.691574074073</v>
      </c>
      <c r="U3070" s="6"/>
    </row>
    <row r="3071" spans="1:21" ht="12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6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7"/>
        <v>41957.833726851852</v>
      </c>
      <c r="T3071" s="11">
        <f t="shared" si="288"/>
        <v>41987.833726851852</v>
      </c>
      <c r="U3071" s="6"/>
    </row>
    <row r="3072" spans="1:21" ht="9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6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7"/>
        <v>42690.733437499999</v>
      </c>
      <c r="T3072" s="11">
        <f t="shared" si="288"/>
        <v>42711.733437499999</v>
      </c>
      <c r="U3072" s="6"/>
    </row>
    <row r="3073" spans="1:21" ht="90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6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7"/>
        <v>42097.732418981483</v>
      </c>
      <c r="T3073" s="11">
        <f t="shared" si="288"/>
        <v>42115.249305555553</v>
      </c>
      <c r="U3073" s="6"/>
    </row>
    <row r="3074" spans="1:21" ht="10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6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7"/>
        <v>42658.690532407403</v>
      </c>
      <c r="T3074" s="11">
        <f t="shared" si="288"/>
        <v>42673.073611111111</v>
      </c>
      <c r="U3074" s="6"/>
    </row>
    <row r="3075" spans="1:21" ht="90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6"/>
        <v>2.3035714285714284E-2</v>
      </c>
      <c r="P3075" s="5">
        <f t="shared" ref="P3075:P3138" si="289">IF(L3075=0, 0, E3075/L3075)</f>
        <v>92.142857142857139</v>
      </c>
      <c r="Q3075" t="str">
        <f t="shared" ref="Q3075:Q3138" si="290">LEFT(N3075, FIND("/", N3075)-1)</f>
        <v>theater</v>
      </c>
      <c r="R3075" t="str">
        <f t="shared" ref="R3075:R3138" si="291">MID(N3075, LEN(Q3075)+2, LEN(N3075))</f>
        <v>spaces</v>
      </c>
      <c r="S3075" s="11">
        <f t="shared" si="287"/>
        <v>42111.684027777781</v>
      </c>
      <c r="T3075" s="11">
        <f t="shared" si="288"/>
        <v>42169.804861111115</v>
      </c>
      <c r="U3075" s="6"/>
    </row>
    <row r="3076" spans="1:21" ht="13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292">(E3076/D3076)*100</f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87"/>
        <v>42409.571284722217</v>
      </c>
      <c r="T3076" s="11">
        <f t="shared" si="288"/>
        <v>42439.571284722217</v>
      </c>
      <c r="U3076" s="6"/>
    </row>
    <row r="3077" spans="1:21" ht="9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2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ref="S3077:S3140" si="293">(((J3077/60)/60)/24)+DATE(1970,1,1)</f>
        <v>42551.102314814809</v>
      </c>
      <c r="T3077" s="11">
        <f t="shared" ref="T3077:T3140" si="294">(((I3077/60)/60)/24)+DATE(1970,1,1)</f>
        <v>42601.102314814809</v>
      </c>
      <c r="U3077" s="6"/>
    </row>
    <row r="3078" spans="1:21" ht="6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2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3"/>
        <v>42226.651886574073</v>
      </c>
      <c r="T3078" s="11">
        <f t="shared" si="294"/>
        <v>42286.651886574073</v>
      </c>
      <c r="U3078" s="6"/>
    </row>
    <row r="3079" spans="1:21" ht="10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2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3"/>
        <v>42766.956921296296</v>
      </c>
      <c r="T3079" s="11">
        <f t="shared" si="294"/>
        <v>42796.956921296296</v>
      </c>
      <c r="U3079" s="6"/>
    </row>
    <row r="3080" spans="1:21" ht="10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2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3"/>
        <v>42031.138831018514</v>
      </c>
      <c r="T3080" s="11">
        <f t="shared" si="294"/>
        <v>42061.138831018514</v>
      </c>
      <c r="U3080" s="6"/>
    </row>
    <row r="3081" spans="1:21" ht="10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2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3"/>
        <v>42055.713368055556</v>
      </c>
      <c r="T3081" s="11">
        <f t="shared" si="294"/>
        <v>42085.671701388885</v>
      </c>
      <c r="U3081" s="6"/>
    </row>
    <row r="3082" spans="1:21" ht="12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2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3"/>
        <v>41940.028287037036</v>
      </c>
      <c r="T3082" s="11">
        <f t="shared" si="294"/>
        <v>42000.0699537037</v>
      </c>
      <c r="U3082" s="6"/>
    </row>
    <row r="3083" spans="1:21" ht="10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2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3"/>
        <v>42237.181608796294</v>
      </c>
      <c r="T3083" s="11">
        <f t="shared" si="294"/>
        <v>42267.181608796294</v>
      </c>
      <c r="U3083" s="6"/>
    </row>
    <row r="3084" spans="1:21" ht="10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2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3"/>
        <v>42293.922986111109</v>
      </c>
      <c r="T3084" s="11">
        <f t="shared" si="294"/>
        <v>42323.96465277778</v>
      </c>
      <c r="U3084" s="6"/>
    </row>
    <row r="3085" spans="1:21" ht="12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2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3"/>
        <v>41853.563402777778</v>
      </c>
      <c r="T3085" s="11">
        <f t="shared" si="294"/>
        <v>41883.208333333336</v>
      </c>
      <c r="U3085" s="6"/>
    </row>
    <row r="3086" spans="1:21" ht="10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2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3"/>
        <v>42100.723738425921</v>
      </c>
      <c r="T3086" s="11">
        <f t="shared" si="294"/>
        <v>42129.783333333333</v>
      </c>
      <c r="U3086" s="6"/>
    </row>
    <row r="3087" spans="1:21" ht="10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2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3"/>
        <v>42246.883784722217</v>
      </c>
      <c r="T3087" s="11">
        <f t="shared" si="294"/>
        <v>42276.883784722217</v>
      </c>
      <c r="U3087" s="6"/>
    </row>
    <row r="3088" spans="1:21" ht="10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2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3"/>
        <v>42173.67082175926</v>
      </c>
      <c r="T3088" s="11">
        <f t="shared" si="294"/>
        <v>42233.67082175926</v>
      </c>
      <c r="U3088" s="6"/>
    </row>
    <row r="3089" spans="1:21" ht="10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2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3"/>
        <v>42665.150347222225</v>
      </c>
      <c r="T3089" s="11">
        <f t="shared" si="294"/>
        <v>42725.192013888889</v>
      </c>
      <c r="U3089" s="6"/>
    </row>
    <row r="3090" spans="1:21" ht="7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2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3"/>
        <v>41981.57230324074</v>
      </c>
      <c r="T3090" s="11">
        <f t="shared" si="294"/>
        <v>42012.570138888885</v>
      </c>
      <c r="U3090" s="6"/>
    </row>
    <row r="3091" spans="1:21" ht="9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2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3"/>
        <v>42528.542627314819</v>
      </c>
      <c r="T3091" s="11">
        <f t="shared" si="294"/>
        <v>42560.082638888889</v>
      </c>
      <c r="U3091" s="6"/>
    </row>
    <row r="3092" spans="1:21" ht="10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2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3"/>
        <v>42065.818807870368</v>
      </c>
      <c r="T3092" s="11">
        <f t="shared" si="294"/>
        <v>42125.777141203704</v>
      </c>
      <c r="U3092" s="6"/>
    </row>
    <row r="3093" spans="1:21" ht="10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2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3"/>
        <v>42566.948414351849</v>
      </c>
      <c r="T3093" s="11">
        <f t="shared" si="294"/>
        <v>42596.948414351849</v>
      </c>
      <c r="U3093" s="6"/>
    </row>
    <row r="3094" spans="1:21" ht="90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2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3"/>
        <v>42255.619351851856</v>
      </c>
      <c r="T3094" s="11">
        <f t="shared" si="294"/>
        <v>42292.916666666672</v>
      </c>
      <c r="U3094" s="6"/>
    </row>
    <row r="3095" spans="1:21" ht="10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2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3"/>
        <v>41760.909039351849</v>
      </c>
      <c r="T3095" s="11">
        <f t="shared" si="294"/>
        <v>41791.165972222225</v>
      </c>
      <c r="U3095" s="6"/>
    </row>
    <row r="3096" spans="1:21" ht="7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2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3"/>
        <v>42207.795787037037</v>
      </c>
      <c r="T3096" s="11">
        <f t="shared" si="294"/>
        <v>42267.795787037037</v>
      </c>
      <c r="U3096" s="6"/>
    </row>
    <row r="3097" spans="1:21" ht="90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2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3"/>
        <v>42523.025231481486</v>
      </c>
      <c r="T3097" s="11">
        <f t="shared" si="294"/>
        <v>42583.025231481486</v>
      </c>
      <c r="U3097" s="6"/>
    </row>
    <row r="3098" spans="1:21" ht="10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2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3"/>
        <v>42114.825532407413</v>
      </c>
      <c r="T3098" s="11">
        <f t="shared" si="294"/>
        <v>42144.825532407413</v>
      </c>
      <c r="U3098" s="6"/>
    </row>
    <row r="3099" spans="1:21" ht="12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2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3"/>
        <v>42629.503483796296</v>
      </c>
      <c r="T3099" s="11">
        <f t="shared" si="294"/>
        <v>42650.583333333328</v>
      </c>
      <c r="U3099" s="6"/>
    </row>
    <row r="3100" spans="1:21" ht="10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2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3"/>
        <v>42359.792233796295</v>
      </c>
      <c r="T3100" s="11">
        <f t="shared" si="294"/>
        <v>42408.01180555555</v>
      </c>
      <c r="U3100" s="6"/>
    </row>
    <row r="3101" spans="1:21" ht="10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2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3"/>
        <v>42382.189710648148</v>
      </c>
      <c r="T3101" s="11">
        <f t="shared" si="294"/>
        <v>42412.189710648148</v>
      </c>
      <c r="U3101" s="6"/>
    </row>
    <row r="3102" spans="1:21" ht="10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2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3"/>
        <v>41902.622395833336</v>
      </c>
      <c r="T3102" s="11">
        <f t="shared" si="294"/>
        <v>41932.622395833336</v>
      </c>
      <c r="U3102" s="6"/>
    </row>
    <row r="3103" spans="1:21" ht="10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2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3"/>
        <v>42171.383530092593</v>
      </c>
      <c r="T3103" s="11">
        <f t="shared" si="294"/>
        <v>42201.330555555556</v>
      </c>
      <c r="U3103" s="6"/>
    </row>
    <row r="3104" spans="1:21" ht="10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2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3"/>
        <v>42555.340486111112</v>
      </c>
      <c r="T3104" s="11">
        <f t="shared" si="294"/>
        <v>42605.340486111112</v>
      </c>
      <c r="U3104" s="6"/>
    </row>
    <row r="3105" spans="1:21" ht="75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2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3"/>
        <v>42107.156319444446</v>
      </c>
      <c r="T3105" s="11">
        <f t="shared" si="294"/>
        <v>42167.156319444446</v>
      </c>
      <c r="U3105" s="6"/>
    </row>
    <row r="3106" spans="1:21" ht="10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2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3"/>
        <v>42006.908692129626</v>
      </c>
      <c r="T3106" s="11">
        <f t="shared" si="294"/>
        <v>42038.083333333328</v>
      </c>
      <c r="U3106" s="6"/>
    </row>
    <row r="3107" spans="1:21" ht="90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2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3"/>
        <v>41876.718935185185</v>
      </c>
      <c r="T3107" s="11">
        <f t="shared" si="294"/>
        <v>41931.208333333336</v>
      </c>
      <c r="U3107" s="6"/>
    </row>
    <row r="3108" spans="1:21" ht="10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2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3"/>
        <v>42241.429120370376</v>
      </c>
      <c r="T3108" s="11">
        <f t="shared" si="294"/>
        <v>42263.916666666672</v>
      </c>
      <c r="U3108" s="6"/>
    </row>
    <row r="3109" spans="1:21" ht="10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2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3"/>
        <v>42128.814247685179</v>
      </c>
      <c r="T3109" s="11">
        <f t="shared" si="294"/>
        <v>42135.814247685179</v>
      </c>
      <c r="U3109" s="6"/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2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3"/>
        <v>42062.680486111116</v>
      </c>
      <c r="T3110" s="11">
        <f t="shared" si="294"/>
        <v>42122.638819444444</v>
      </c>
      <c r="U3110" s="6"/>
    </row>
    <row r="3111" spans="1:21" ht="10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2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3"/>
        <v>41844.125115740739</v>
      </c>
      <c r="T3111" s="11">
        <f t="shared" si="294"/>
        <v>41879.125115740739</v>
      </c>
      <c r="U3111" s="6"/>
    </row>
    <row r="3112" spans="1:21" ht="7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2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3"/>
        <v>42745.031469907408</v>
      </c>
      <c r="T3112" s="11">
        <f t="shared" si="294"/>
        <v>42785.031469907408</v>
      </c>
      <c r="U3112" s="6"/>
    </row>
    <row r="3113" spans="1:21" ht="9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2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3"/>
        <v>41885.595138888886</v>
      </c>
      <c r="T3113" s="11">
        <f t="shared" si="294"/>
        <v>41916.595138888886</v>
      </c>
      <c r="U3113" s="6"/>
    </row>
    <row r="3114" spans="1:21" ht="10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2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3"/>
        <v>42615.121921296297</v>
      </c>
      <c r="T3114" s="11">
        <f t="shared" si="294"/>
        <v>42675.121921296297</v>
      </c>
      <c r="U3114" s="6"/>
    </row>
    <row r="3115" spans="1:21" ht="10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2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3"/>
        <v>42081.731273148151</v>
      </c>
      <c r="T3115" s="11">
        <f t="shared" si="294"/>
        <v>42111.731273148151</v>
      </c>
      <c r="U3115" s="6"/>
    </row>
    <row r="3116" spans="1:21" ht="10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2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3"/>
        <v>41843.632523148146</v>
      </c>
      <c r="T3116" s="11">
        <f t="shared" si="294"/>
        <v>41903.632523148146</v>
      </c>
      <c r="U3116" s="6"/>
    </row>
    <row r="3117" spans="1:21" ht="10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2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3"/>
        <v>42496.447071759263</v>
      </c>
      <c r="T3117" s="11">
        <f t="shared" si="294"/>
        <v>42526.447071759263</v>
      </c>
      <c r="U3117" s="6"/>
    </row>
    <row r="3118" spans="1:21" ht="9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2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3"/>
        <v>42081.515335648146</v>
      </c>
      <c r="T3118" s="11">
        <f t="shared" si="294"/>
        <v>42095.515335648146</v>
      </c>
      <c r="U3118" s="6"/>
    </row>
    <row r="3119" spans="1:21" ht="90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2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3"/>
        <v>42509.374537037031</v>
      </c>
      <c r="T3119" s="11">
        <f t="shared" si="294"/>
        <v>42517.55</v>
      </c>
      <c r="U3119" s="6"/>
    </row>
    <row r="3120" spans="1:21" ht="45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2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3"/>
        <v>42534.649571759262</v>
      </c>
      <c r="T3120" s="11">
        <f t="shared" si="294"/>
        <v>42553.649571759262</v>
      </c>
      <c r="U3120" s="6"/>
    </row>
    <row r="3121" spans="1:21" ht="12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2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3"/>
        <v>42060.04550925926</v>
      </c>
      <c r="T3121" s="11">
        <f t="shared" si="294"/>
        <v>42090.003842592589</v>
      </c>
      <c r="U3121" s="6"/>
    </row>
    <row r="3122" spans="1:21" ht="9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2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3"/>
        <v>42435.942083333335</v>
      </c>
      <c r="T3122" s="11">
        <f t="shared" si="294"/>
        <v>42495.900416666671</v>
      </c>
      <c r="U3122" s="6"/>
    </row>
    <row r="3123" spans="1:21" ht="7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2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3"/>
        <v>41848.679803240739</v>
      </c>
      <c r="T3123" s="11">
        <f t="shared" si="294"/>
        <v>41908.679803240739</v>
      </c>
      <c r="U3123" s="6"/>
    </row>
    <row r="3124" spans="1:21" ht="3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2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3"/>
        <v>42678.932083333333</v>
      </c>
      <c r="T3124" s="11">
        <f t="shared" si="294"/>
        <v>42683.973750000005</v>
      </c>
      <c r="U3124" s="6"/>
    </row>
    <row r="3125" spans="1:21" ht="12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2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3"/>
        <v>42530.993032407408</v>
      </c>
      <c r="T3125" s="11">
        <f t="shared" si="294"/>
        <v>42560.993032407408</v>
      </c>
      <c r="U3125" s="6"/>
    </row>
    <row r="3126" spans="1:21" ht="7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2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3"/>
        <v>41977.780104166668</v>
      </c>
      <c r="T3126" s="11">
        <f t="shared" si="294"/>
        <v>42037.780104166668</v>
      </c>
      <c r="U3126" s="6"/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2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3"/>
        <v>42346.20685185185</v>
      </c>
      <c r="T3127" s="11">
        <f t="shared" si="294"/>
        <v>42376.20685185185</v>
      </c>
      <c r="U3127" s="6"/>
    </row>
    <row r="3128" spans="1:21" ht="13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2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3"/>
        <v>42427.01807870371</v>
      </c>
      <c r="T3128" s="11">
        <f t="shared" si="294"/>
        <v>42456.976412037038</v>
      </c>
      <c r="U3128" s="6"/>
    </row>
    <row r="3129" spans="1:21" ht="10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2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3"/>
        <v>42034.856817129628</v>
      </c>
      <c r="T3129" s="11">
        <f t="shared" si="294"/>
        <v>42064.856817129628</v>
      </c>
      <c r="U3129" s="6"/>
    </row>
    <row r="3130" spans="1:21" ht="12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2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3"/>
        <v>42780.825706018513</v>
      </c>
      <c r="T3130" s="11">
        <f t="shared" si="294"/>
        <v>42810.784039351856</v>
      </c>
      <c r="U3130" s="6"/>
    </row>
    <row r="3131" spans="1:21" ht="12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2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3"/>
        <v>42803.842812499999</v>
      </c>
      <c r="T3131" s="11">
        <f t="shared" si="294"/>
        <v>42843.801145833335</v>
      </c>
      <c r="U3131" s="6"/>
    </row>
    <row r="3132" spans="1:21" ht="7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2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42808.640231481477</v>
      </c>
      <c r="T3132" s="11">
        <f t="shared" si="294"/>
        <v>42839.207638888889</v>
      </c>
      <c r="U3132" s="6"/>
    </row>
    <row r="3133" spans="1:21" ht="45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2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3"/>
        <v>42803.579224537039</v>
      </c>
      <c r="T3133" s="11">
        <f t="shared" si="294"/>
        <v>42833.537557870368</v>
      </c>
      <c r="U3133" s="6"/>
    </row>
    <row r="3134" spans="1:21" ht="6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2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3"/>
        <v>42786.350231481483</v>
      </c>
      <c r="T3134" s="11">
        <f t="shared" si="294"/>
        <v>42846.308564814812</v>
      </c>
      <c r="U3134" s="6"/>
    </row>
    <row r="3135" spans="1:21" ht="9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2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3"/>
        <v>42788.565208333333</v>
      </c>
      <c r="T3135" s="11">
        <f t="shared" si="294"/>
        <v>42818.523541666669</v>
      </c>
      <c r="U3135" s="6"/>
    </row>
    <row r="3136" spans="1:21" ht="12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2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3"/>
        <v>42800.720127314817</v>
      </c>
      <c r="T3136" s="11">
        <f t="shared" si="294"/>
        <v>42821.678460648152</v>
      </c>
      <c r="U3136" s="6"/>
    </row>
    <row r="3137" spans="1:21" ht="10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2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3"/>
        <v>42807.151863425926</v>
      </c>
      <c r="T3137" s="11">
        <f t="shared" si="294"/>
        <v>42829.151863425926</v>
      </c>
      <c r="U3137" s="6"/>
    </row>
    <row r="3138" spans="1:21" ht="9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2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3"/>
        <v>42789.462430555555</v>
      </c>
      <c r="T3138" s="11">
        <f t="shared" si="294"/>
        <v>42825.957638888889</v>
      </c>
      <c r="U3138" s="6"/>
    </row>
    <row r="3139" spans="1:21" ht="7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2"/>
        <v>3.3333333333333335</v>
      </c>
      <c r="P3139" s="5">
        <f t="shared" ref="P3139:P3202" si="295">IF(L3139=0, 0, E3139/L3139)</f>
        <v>50</v>
      </c>
      <c r="Q3139" t="str">
        <f t="shared" ref="Q3139:Q3202" si="296">LEFT(N3139, FIND("/", N3139)-1)</f>
        <v>theater</v>
      </c>
      <c r="R3139" t="str">
        <f t="shared" ref="R3139:R3202" si="297">MID(N3139, LEN(Q3139)+2, LEN(N3139))</f>
        <v>plays</v>
      </c>
      <c r="S3139" s="11">
        <f t="shared" si="293"/>
        <v>42807.885057870371</v>
      </c>
      <c r="T3139" s="11">
        <f t="shared" si="294"/>
        <v>42858.8</v>
      </c>
      <c r="U3139" s="6"/>
    </row>
    <row r="3140" spans="1:21" ht="12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298">(E3140/D3140)*100</f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3"/>
        <v>42809.645914351851</v>
      </c>
      <c r="T3140" s="11">
        <f t="shared" si="294"/>
        <v>42828.645914351851</v>
      </c>
      <c r="U3140" s="6"/>
    </row>
    <row r="3141" spans="1:21" ht="12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8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ref="S3141:S3204" si="299">(((J3141/60)/60)/24)+DATE(1970,1,1)</f>
        <v>42785.270370370374</v>
      </c>
      <c r="T3141" s="11">
        <f t="shared" ref="T3141:T3204" si="300">(((I3141/60)/60)/24)+DATE(1970,1,1)</f>
        <v>42819.189583333333</v>
      </c>
      <c r="U3141" s="6"/>
    </row>
    <row r="3142" spans="1:21" ht="10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8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9"/>
        <v>42802.718784722223</v>
      </c>
      <c r="T3142" s="11">
        <f t="shared" si="300"/>
        <v>42832.677118055552</v>
      </c>
      <c r="U3142" s="6"/>
    </row>
    <row r="3143" spans="1:21" ht="10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8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9"/>
        <v>42800.753333333334</v>
      </c>
      <c r="T3143" s="11">
        <f t="shared" si="300"/>
        <v>42841.833333333328</v>
      </c>
      <c r="U3143" s="6"/>
    </row>
    <row r="3144" spans="1:21" ht="90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8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9"/>
        <v>42783.513182870374</v>
      </c>
      <c r="T3144" s="11">
        <f t="shared" si="300"/>
        <v>42813.471516203703</v>
      </c>
      <c r="U3144" s="6"/>
    </row>
    <row r="3145" spans="1:21" ht="12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8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9"/>
        <v>42808.358287037037</v>
      </c>
      <c r="T3145" s="11">
        <f t="shared" si="300"/>
        <v>42834.358287037037</v>
      </c>
      <c r="U3145" s="6"/>
    </row>
    <row r="3146" spans="1:21" ht="10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8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9"/>
        <v>42796.538275462968</v>
      </c>
      <c r="T3146" s="11">
        <f t="shared" si="300"/>
        <v>42813.25</v>
      </c>
      <c r="U3146" s="6"/>
    </row>
    <row r="3147" spans="1:21" ht="9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8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9"/>
        <v>42762.040902777779</v>
      </c>
      <c r="T3147" s="11">
        <f t="shared" si="300"/>
        <v>42821.999236111107</v>
      </c>
      <c r="U3147" s="6"/>
    </row>
    <row r="3148" spans="1:21" ht="7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8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9"/>
        <v>42796.682476851856</v>
      </c>
      <c r="T3148" s="11">
        <f t="shared" si="300"/>
        <v>42841.640810185185</v>
      </c>
      <c r="U3148" s="6"/>
    </row>
    <row r="3149" spans="1:21" ht="10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8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9"/>
        <v>41909.969386574077</v>
      </c>
      <c r="T3149" s="11">
        <f t="shared" si="300"/>
        <v>41950.011053240742</v>
      </c>
      <c r="U3149" s="6"/>
    </row>
    <row r="3150" spans="1:21" ht="45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8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9"/>
        <v>41891.665324074071</v>
      </c>
      <c r="T3150" s="11">
        <f t="shared" si="300"/>
        <v>41913.166666666664</v>
      </c>
      <c r="U3150" s="6"/>
    </row>
    <row r="3151" spans="1:21" ht="12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8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9"/>
        <v>41226.017361111109</v>
      </c>
      <c r="T3151" s="11">
        <f t="shared" si="300"/>
        <v>41250.083333333336</v>
      </c>
      <c r="U3151" s="6"/>
    </row>
    <row r="3152" spans="1:21" ht="12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8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9"/>
        <v>40478.263923611114</v>
      </c>
      <c r="T3152" s="11">
        <f t="shared" si="300"/>
        <v>40568.166666666664</v>
      </c>
      <c r="U3152" s="6"/>
    </row>
    <row r="3153" spans="1:21" ht="7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8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9"/>
        <v>41862.83997685185</v>
      </c>
      <c r="T3153" s="11">
        <f t="shared" si="300"/>
        <v>41892.83997685185</v>
      </c>
      <c r="U3153" s="6"/>
    </row>
    <row r="3154" spans="1:21" ht="7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8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9"/>
        <v>41550.867673611108</v>
      </c>
      <c r="T3154" s="11">
        <f t="shared" si="300"/>
        <v>41580.867673611108</v>
      </c>
      <c r="U3154" s="6"/>
    </row>
    <row r="3155" spans="1:21" ht="9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8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9"/>
        <v>40633.154363425929</v>
      </c>
      <c r="T3155" s="11">
        <f t="shared" si="300"/>
        <v>40664.207638888889</v>
      </c>
      <c r="U3155" s="6"/>
    </row>
    <row r="3156" spans="1:21" ht="10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8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9"/>
        <v>40970.875671296293</v>
      </c>
      <c r="T3156" s="11">
        <f t="shared" si="300"/>
        <v>41000.834004629629</v>
      </c>
      <c r="U3156" s="6"/>
    </row>
    <row r="3157" spans="1:21" ht="9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8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9"/>
        <v>41233.499131944445</v>
      </c>
      <c r="T3157" s="11">
        <f t="shared" si="300"/>
        <v>41263.499131944445</v>
      </c>
      <c r="U3157" s="6"/>
    </row>
    <row r="3158" spans="1:21" ht="12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8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9"/>
        <v>41026.953055555554</v>
      </c>
      <c r="T3158" s="11">
        <f t="shared" si="300"/>
        <v>41061.953055555554</v>
      </c>
      <c r="U3158" s="6"/>
    </row>
    <row r="3159" spans="1:21" ht="45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8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9"/>
        <v>41829.788252314815</v>
      </c>
      <c r="T3159" s="11">
        <f t="shared" si="300"/>
        <v>41839.208333333336</v>
      </c>
      <c r="U3159" s="6"/>
    </row>
    <row r="3160" spans="1:21" ht="45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8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9"/>
        <v>41447.839722222219</v>
      </c>
      <c r="T3160" s="11">
        <f t="shared" si="300"/>
        <v>41477.839722222219</v>
      </c>
      <c r="U3160" s="6"/>
    </row>
    <row r="3161" spans="1:21" ht="9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8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9"/>
        <v>40884.066678240742</v>
      </c>
      <c r="T3161" s="11">
        <f t="shared" si="300"/>
        <v>40926.958333333336</v>
      </c>
      <c r="U3161" s="6"/>
    </row>
    <row r="3162" spans="1:21" ht="10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8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9"/>
        <v>41841.26489583333</v>
      </c>
      <c r="T3162" s="11">
        <f t="shared" si="300"/>
        <v>41864.207638888889</v>
      </c>
      <c r="U3162" s="6"/>
    </row>
    <row r="3163" spans="1:21" ht="13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8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9"/>
        <v>41897.536134259259</v>
      </c>
      <c r="T3163" s="11">
        <f t="shared" si="300"/>
        <v>41927.536134259259</v>
      </c>
      <c r="U3163" s="6"/>
    </row>
    <row r="3164" spans="1:21" ht="12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8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9"/>
        <v>41799.685902777775</v>
      </c>
      <c r="T3164" s="11">
        <f t="shared" si="300"/>
        <v>41827.083333333336</v>
      </c>
      <c r="U3164" s="6"/>
    </row>
    <row r="3165" spans="1:21" ht="90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8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9"/>
        <v>41775.753761574073</v>
      </c>
      <c r="T3165" s="11">
        <f t="shared" si="300"/>
        <v>41805.753761574073</v>
      </c>
      <c r="U3165" s="6"/>
    </row>
    <row r="3166" spans="1:21" ht="10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8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9"/>
        <v>41766.80572916667</v>
      </c>
      <c r="T3166" s="11">
        <f t="shared" si="300"/>
        <v>41799.80572916667</v>
      </c>
      <c r="U3166" s="6"/>
    </row>
    <row r="3167" spans="1:21" ht="10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8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9"/>
        <v>40644.159259259257</v>
      </c>
      <c r="T3167" s="11">
        <f t="shared" si="300"/>
        <v>40666.165972222225</v>
      </c>
      <c r="U3167" s="6"/>
    </row>
    <row r="3168" spans="1:21" ht="10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8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9"/>
        <v>41940.69158564815</v>
      </c>
      <c r="T3168" s="11">
        <f t="shared" si="300"/>
        <v>41969.332638888889</v>
      </c>
      <c r="U3168" s="6"/>
    </row>
    <row r="3169" spans="1:21" ht="45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8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9"/>
        <v>41839.175706018519</v>
      </c>
      <c r="T3169" s="11">
        <f t="shared" si="300"/>
        <v>41853.175706018519</v>
      </c>
      <c r="U3169" s="6"/>
    </row>
    <row r="3170" spans="1:21" ht="90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8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9"/>
        <v>41772.105937500004</v>
      </c>
      <c r="T3170" s="11">
        <f t="shared" si="300"/>
        <v>41803.916666666664</v>
      </c>
      <c r="U3170" s="6"/>
    </row>
    <row r="3171" spans="1:21" ht="6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8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9"/>
        <v>41591.737974537034</v>
      </c>
      <c r="T3171" s="11">
        <f t="shared" si="300"/>
        <v>41621.207638888889</v>
      </c>
      <c r="U3171" s="6"/>
    </row>
    <row r="3172" spans="1:21" ht="9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8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9"/>
        <v>41789.080370370371</v>
      </c>
      <c r="T3172" s="11">
        <f t="shared" si="300"/>
        <v>41822.166666666664</v>
      </c>
      <c r="U3172" s="6"/>
    </row>
    <row r="3173" spans="1:21" ht="12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8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9"/>
        <v>42466.608310185184</v>
      </c>
      <c r="T3173" s="11">
        <f t="shared" si="300"/>
        <v>42496.608310185184</v>
      </c>
      <c r="U3173" s="6"/>
    </row>
    <row r="3174" spans="1:21" ht="10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8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9"/>
        <v>40923.729953703703</v>
      </c>
      <c r="T3174" s="11">
        <f t="shared" si="300"/>
        <v>40953.729953703703</v>
      </c>
      <c r="U3174" s="6"/>
    </row>
    <row r="3175" spans="1:21" ht="10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8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9"/>
        <v>41878.878379629627</v>
      </c>
      <c r="T3175" s="11">
        <f t="shared" si="300"/>
        <v>41908.878379629627</v>
      </c>
      <c r="U3175" s="6"/>
    </row>
    <row r="3176" spans="1:21" ht="10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8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9"/>
        <v>41862.864675925928</v>
      </c>
      <c r="T3176" s="11">
        <f t="shared" si="300"/>
        <v>41876.864675925928</v>
      </c>
      <c r="U3176" s="6"/>
    </row>
    <row r="3177" spans="1:21" ht="12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8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9"/>
        <v>40531.886886574073</v>
      </c>
      <c r="T3177" s="11">
        <f t="shared" si="300"/>
        <v>40591.886886574073</v>
      </c>
      <c r="U3177" s="6"/>
    </row>
    <row r="3178" spans="1:21" ht="10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8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9"/>
        <v>41477.930914351848</v>
      </c>
      <c r="T3178" s="11">
        <f t="shared" si="300"/>
        <v>41504.625</v>
      </c>
      <c r="U3178" s="6"/>
    </row>
    <row r="3179" spans="1:21" ht="9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8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9"/>
        <v>41781.666770833333</v>
      </c>
      <c r="T3179" s="11">
        <f t="shared" si="300"/>
        <v>41811.666770833333</v>
      </c>
      <c r="U3179" s="6"/>
    </row>
    <row r="3180" spans="1:21" ht="10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8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9"/>
        <v>41806.605034722219</v>
      </c>
      <c r="T3180" s="11">
        <f t="shared" si="300"/>
        <v>41836.605034722219</v>
      </c>
      <c r="U3180" s="6"/>
    </row>
    <row r="3181" spans="1:21" ht="7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8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9"/>
        <v>41375.702210648145</v>
      </c>
      <c r="T3181" s="11">
        <f t="shared" si="300"/>
        <v>41400.702210648145</v>
      </c>
      <c r="U3181" s="6"/>
    </row>
    <row r="3182" spans="1:21" ht="9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8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9"/>
        <v>41780.412604166668</v>
      </c>
      <c r="T3182" s="11">
        <f t="shared" si="300"/>
        <v>41810.412604166668</v>
      </c>
      <c r="U3182" s="6"/>
    </row>
    <row r="3183" spans="1:21" ht="10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8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9"/>
        <v>41779.310034722221</v>
      </c>
      <c r="T3183" s="11">
        <f t="shared" si="300"/>
        <v>41805.666666666664</v>
      </c>
      <c r="U3183" s="6"/>
    </row>
    <row r="3184" spans="1:21" ht="12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8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9"/>
        <v>40883.949317129627</v>
      </c>
      <c r="T3184" s="11">
        <f t="shared" si="300"/>
        <v>40939.708333333336</v>
      </c>
      <c r="U3184" s="6"/>
    </row>
    <row r="3185" spans="1:21" ht="7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8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9"/>
        <v>41491.79478009259</v>
      </c>
      <c r="T3185" s="11">
        <f t="shared" si="300"/>
        <v>41509.79478009259</v>
      </c>
      <c r="U3185" s="6"/>
    </row>
    <row r="3186" spans="1:21" ht="7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8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9"/>
        <v>41791.993414351848</v>
      </c>
      <c r="T3186" s="11">
        <f t="shared" si="300"/>
        <v>41821.993414351848</v>
      </c>
      <c r="U3186" s="6"/>
    </row>
    <row r="3187" spans="1:21" ht="10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8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9"/>
        <v>41829.977326388893</v>
      </c>
      <c r="T3187" s="11">
        <f t="shared" si="300"/>
        <v>41836.977326388893</v>
      </c>
      <c r="U3187" s="6"/>
    </row>
    <row r="3188" spans="1:21" ht="10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8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9"/>
        <v>41868.924050925925</v>
      </c>
      <c r="T3188" s="11">
        <f t="shared" si="300"/>
        <v>41898.875</v>
      </c>
      <c r="U3188" s="6"/>
    </row>
    <row r="3189" spans="1:21" ht="12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8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9"/>
        <v>41835.666354166664</v>
      </c>
      <c r="T3189" s="11">
        <f t="shared" si="300"/>
        <v>41855.666354166664</v>
      </c>
      <c r="U3189" s="6"/>
    </row>
    <row r="3190" spans="1:21" ht="10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8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9"/>
        <v>42144.415532407409</v>
      </c>
      <c r="T3190" s="11">
        <f t="shared" si="300"/>
        <v>42165.415532407409</v>
      </c>
      <c r="U3190" s="6"/>
    </row>
    <row r="3191" spans="1:21" ht="10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8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9"/>
        <v>42118.346435185187</v>
      </c>
      <c r="T3191" s="11">
        <f t="shared" si="300"/>
        <v>42148.346435185187</v>
      </c>
      <c r="U3191" s="6"/>
    </row>
    <row r="3192" spans="1:21" ht="9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8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9"/>
        <v>42683.151331018518</v>
      </c>
      <c r="T3192" s="11">
        <f t="shared" si="300"/>
        <v>42713.192997685182</v>
      </c>
      <c r="U3192" s="6"/>
    </row>
    <row r="3193" spans="1:21" ht="10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8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9"/>
        <v>42538.755428240736</v>
      </c>
      <c r="T3193" s="11">
        <f t="shared" si="300"/>
        <v>42598.755428240736</v>
      </c>
      <c r="U3193" s="6"/>
    </row>
    <row r="3194" spans="1:21" ht="10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8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9"/>
        <v>42018.94049768518</v>
      </c>
      <c r="T3194" s="11">
        <f t="shared" si="300"/>
        <v>42063.916666666672</v>
      </c>
      <c r="U3194" s="6"/>
    </row>
    <row r="3195" spans="1:21" ht="10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8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9"/>
        <v>42010.968240740738</v>
      </c>
      <c r="T3195" s="11">
        <f t="shared" si="300"/>
        <v>42055.968240740738</v>
      </c>
      <c r="U3195" s="6"/>
    </row>
    <row r="3196" spans="1:21" ht="10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8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9"/>
        <v>42182.062476851846</v>
      </c>
      <c r="T3196" s="11">
        <f t="shared" si="300"/>
        <v>42212.062476851846</v>
      </c>
      <c r="U3196" s="6"/>
    </row>
    <row r="3197" spans="1:21" ht="10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8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9"/>
        <v>42017.594236111108</v>
      </c>
      <c r="T3197" s="11">
        <f t="shared" si="300"/>
        <v>42047.594236111108</v>
      </c>
      <c r="U3197" s="6"/>
    </row>
    <row r="3198" spans="1:21" ht="90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8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9"/>
        <v>42157.598090277781</v>
      </c>
      <c r="T3198" s="11">
        <f t="shared" si="300"/>
        <v>42217.583333333328</v>
      </c>
      <c r="U3198" s="6"/>
    </row>
    <row r="3199" spans="1:21" ht="7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8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9"/>
        <v>42009.493263888886</v>
      </c>
      <c r="T3199" s="11">
        <f t="shared" si="300"/>
        <v>42039.493263888886</v>
      </c>
      <c r="U3199" s="6"/>
    </row>
    <row r="3200" spans="1:21" ht="12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8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9"/>
        <v>42013.424502314811</v>
      </c>
      <c r="T3200" s="11">
        <f t="shared" si="300"/>
        <v>42051.424502314811</v>
      </c>
      <c r="U3200" s="6"/>
    </row>
    <row r="3201" spans="1:21" ht="9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8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9"/>
        <v>41858.761782407404</v>
      </c>
      <c r="T3201" s="11">
        <f t="shared" si="300"/>
        <v>41888.875</v>
      </c>
      <c r="U3201" s="6"/>
    </row>
    <row r="3202" spans="1:21" ht="10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8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9"/>
        <v>42460.320613425924</v>
      </c>
      <c r="T3202" s="11">
        <f t="shared" si="300"/>
        <v>42490.231944444444</v>
      </c>
      <c r="U3202" s="6"/>
    </row>
    <row r="3203" spans="1:21" ht="12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98"/>
        <v>1.25</v>
      </c>
      <c r="P3203" s="5">
        <f t="shared" ref="P3203:P3266" si="301">IF(L3203=0, 0, E3203/L3203)</f>
        <v>12.5</v>
      </c>
      <c r="Q3203" t="str">
        <f t="shared" ref="Q3203:Q3266" si="302">LEFT(N3203, FIND("/", N3203)-1)</f>
        <v>theater</v>
      </c>
      <c r="R3203" t="str">
        <f t="shared" ref="R3203:R3266" si="303">MID(N3203, LEN(Q3203)+2, LEN(N3203))</f>
        <v>musical</v>
      </c>
      <c r="S3203" s="11">
        <f t="shared" si="299"/>
        <v>41861.767094907409</v>
      </c>
      <c r="T3203" s="11">
        <f t="shared" si="300"/>
        <v>41882.767094907409</v>
      </c>
      <c r="U3203" s="6"/>
    </row>
    <row r="3204" spans="1:21" ht="10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04">(E3204/D3204)*100</f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299"/>
        <v>42293.853541666671</v>
      </c>
      <c r="T3204" s="11">
        <f t="shared" si="300"/>
        <v>42352.249305555553</v>
      </c>
      <c r="U3204" s="6"/>
    </row>
    <row r="3205" spans="1:21" ht="7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4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ref="S3205:S3268" si="305">(((J3205/60)/60)/24)+DATE(1970,1,1)</f>
        <v>42242.988680555558</v>
      </c>
      <c r="T3205" s="11">
        <f t="shared" ref="T3205:T3268" si="306">(((I3205/60)/60)/24)+DATE(1970,1,1)</f>
        <v>42272.988680555558</v>
      </c>
      <c r="U3205" s="6"/>
    </row>
    <row r="3206" spans="1:21" ht="10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4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5"/>
        <v>42172.686099537037</v>
      </c>
      <c r="T3206" s="11">
        <f t="shared" si="306"/>
        <v>42202.676388888889</v>
      </c>
      <c r="U3206" s="6"/>
    </row>
    <row r="3207" spans="1:21" ht="10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4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5"/>
        <v>42095.374675925923</v>
      </c>
      <c r="T3207" s="11">
        <f t="shared" si="306"/>
        <v>42125.374675925923</v>
      </c>
      <c r="U3207" s="6"/>
    </row>
    <row r="3208" spans="1:21" ht="10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4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5"/>
        <v>42236.276053240741</v>
      </c>
      <c r="T3208" s="11">
        <f t="shared" si="306"/>
        <v>42266.276053240741</v>
      </c>
      <c r="U3208" s="6"/>
    </row>
    <row r="3209" spans="1:21" ht="10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4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5"/>
        <v>42057.277858796297</v>
      </c>
      <c r="T3209" s="11">
        <f t="shared" si="306"/>
        <v>42117.236192129625</v>
      </c>
      <c r="U3209" s="6"/>
    </row>
    <row r="3210" spans="1:21" ht="90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4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5"/>
        <v>41827.605057870373</v>
      </c>
      <c r="T3210" s="11">
        <f t="shared" si="306"/>
        <v>41848.605057870373</v>
      </c>
      <c r="U3210" s="6"/>
    </row>
    <row r="3211" spans="1:21" ht="90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4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5"/>
        <v>41778.637245370373</v>
      </c>
      <c r="T3211" s="11">
        <f t="shared" si="306"/>
        <v>41810.958333333336</v>
      </c>
      <c r="U3211" s="6"/>
    </row>
    <row r="3212" spans="1:21" ht="10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4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5"/>
        <v>41013.936562499999</v>
      </c>
      <c r="T3212" s="11">
        <f t="shared" si="306"/>
        <v>41061.165972222225</v>
      </c>
      <c r="U3212" s="6"/>
    </row>
    <row r="3213" spans="1:21" ht="10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4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5"/>
        <v>41834.586574074077</v>
      </c>
      <c r="T3213" s="11">
        <f t="shared" si="306"/>
        <v>41866.083333333336</v>
      </c>
      <c r="U3213" s="6"/>
    </row>
    <row r="3214" spans="1:21" ht="6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4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5"/>
        <v>41829.795729166668</v>
      </c>
      <c r="T3214" s="11">
        <f t="shared" si="306"/>
        <v>41859.795729166668</v>
      </c>
      <c r="U3214" s="6"/>
    </row>
    <row r="3215" spans="1:21" ht="10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4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5"/>
        <v>42171.763414351852</v>
      </c>
      <c r="T3215" s="11">
        <f t="shared" si="306"/>
        <v>42211.763414351852</v>
      </c>
      <c r="U3215" s="6"/>
    </row>
    <row r="3216" spans="1:21" ht="10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4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5"/>
        <v>42337.792511574073</v>
      </c>
      <c r="T3216" s="11">
        <f t="shared" si="306"/>
        <v>42374.996527777781</v>
      </c>
      <c r="U3216" s="6"/>
    </row>
    <row r="3217" spans="1:21" ht="12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4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5"/>
        <v>42219.665173611109</v>
      </c>
      <c r="T3217" s="11">
        <f t="shared" si="306"/>
        <v>42257.165972222225</v>
      </c>
      <c r="U3217" s="6"/>
    </row>
    <row r="3218" spans="1:21" ht="10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4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5"/>
        <v>42165.462627314817</v>
      </c>
      <c r="T3218" s="11">
        <f t="shared" si="306"/>
        <v>42196.604166666672</v>
      </c>
      <c r="U3218" s="6"/>
    </row>
    <row r="3219" spans="1:21" ht="7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4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5"/>
        <v>42648.546111111107</v>
      </c>
      <c r="T3219" s="11">
        <f t="shared" si="306"/>
        <v>42678.546111111107</v>
      </c>
      <c r="U3219" s="6"/>
    </row>
    <row r="3220" spans="1:21" ht="10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4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5"/>
        <v>41971.002152777779</v>
      </c>
      <c r="T3220" s="11">
        <f t="shared" si="306"/>
        <v>42004</v>
      </c>
      <c r="U3220" s="6"/>
    </row>
    <row r="3221" spans="1:21" ht="7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4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5"/>
        <v>42050.983182870375</v>
      </c>
      <c r="T3221" s="11">
        <f t="shared" si="306"/>
        <v>42085.941516203704</v>
      </c>
      <c r="U3221" s="6"/>
    </row>
    <row r="3222" spans="1:21" ht="45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4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5"/>
        <v>42772.833379629628</v>
      </c>
      <c r="T3222" s="11">
        <f t="shared" si="306"/>
        <v>42806.875</v>
      </c>
      <c r="U3222" s="6"/>
    </row>
    <row r="3223" spans="1:21" ht="10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4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5"/>
        <v>42155.696793981479</v>
      </c>
      <c r="T3223" s="11">
        <f t="shared" si="306"/>
        <v>42190.696793981479</v>
      </c>
      <c r="U3223" s="6"/>
    </row>
    <row r="3224" spans="1:21" ht="7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4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5"/>
        <v>42270.582141203704</v>
      </c>
      <c r="T3224" s="11">
        <f t="shared" si="306"/>
        <v>42301.895138888889</v>
      </c>
      <c r="U3224" s="6"/>
    </row>
    <row r="3225" spans="1:21" ht="6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4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5"/>
        <v>42206.835370370376</v>
      </c>
      <c r="T3225" s="11">
        <f t="shared" si="306"/>
        <v>42236.835370370376</v>
      </c>
      <c r="U3225" s="6"/>
    </row>
    <row r="3226" spans="1:21" ht="10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4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5"/>
        <v>42697.850844907407</v>
      </c>
      <c r="T3226" s="11">
        <f t="shared" si="306"/>
        <v>42745.208333333328</v>
      </c>
      <c r="U3226" s="6"/>
    </row>
    <row r="3227" spans="1:21" ht="9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4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5"/>
        <v>42503.559467592597</v>
      </c>
      <c r="T3227" s="11">
        <f t="shared" si="306"/>
        <v>42524.875</v>
      </c>
      <c r="U3227" s="6"/>
    </row>
    <row r="3228" spans="1:21" ht="9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4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5"/>
        <v>42277.583472222221</v>
      </c>
      <c r="T3228" s="11">
        <f t="shared" si="306"/>
        <v>42307.583472222221</v>
      </c>
      <c r="U3228" s="6"/>
    </row>
    <row r="3229" spans="1:21" ht="10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4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5"/>
        <v>42722.882361111115</v>
      </c>
      <c r="T3229" s="11">
        <f t="shared" si="306"/>
        <v>42752.882361111115</v>
      </c>
      <c r="U3229" s="6"/>
    </row>
    <row r="3230" spans="1:21" ht="4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4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5"/>
        <v>42323.70930555556</v>
      </c>
      <c r="T3230" s="11">
        <f t="shared" si="306"/>
        <v>42355.207638888889</v>
      </c>
      <c r="U3230" s="6"/>
    </row>
    <row r="3231" spans="1:21" ht="9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4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5"/>
        <v>41933.291643518518</v>
      </c>
      <c r="T3231" s="11">
        <f t="shared" si="306"/>
        <v>41963.333310185189</v>
      </c>
      <c r="U3231" s="6"/>
    </row>
    <row r="3232" spans="1:21" ht="10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4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5"/>
        <v>41898.168125000004</v>
      </c>
      <c r="T3232" s="11">
        <f t="shared" si="306"/>
        <v>41913.165972222225</v>
      </c>
      <c r="U3232" s="6"/>
    </row>
    <row r="3233" spans="1:21" ht="9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4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5"/>
        <v>42446.943831018521</v>
      </c>
      <c r="T3233" s="11">
        <f t="shared" si="306"/>
        <v>42476.943831018521</v>
      </c>
      <c r="U3233" s="6"/>
    </row>
    <row r="3234" spans="1:21" ht="10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4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5"/>
        <v>42463.81385416667</v>
      </c>
      <c r="T3234" s="11">
        <f t="shared" si="306"/>
        <v>42494.165972222225</v>
      </c>
      <c r="U3234" s="6"/>
    </row>
    <row r="3235" spans="1:21" ht="10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4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5"/>
        <v>42766.805034722223</v>
      </c>
      <c r="T3235" s="11">
        <f t="shared" si="306"/>
        <v>42796.805034722223</v>
      </c>
      <c r="U3235" s="6"/>
    </row>
    <row r="3236" spans="1:21" ht="10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4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5"/>
        <v>42734.789444444439</v>
      </c>
      <c r="T3236" s="11">
        <f t="shared" si="306"/>
        <v>42767.979861111111</v>
      </c>
      <c r="U3236" s="6"/>
    </row>
    <row r="3237" spans="1:21" ht="10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4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5"/>
        <v>42522.347812499997</v>
      </c>
      <c r="T3237" s="11">
        <f t="shared" si="306"/>
        <v>42552.347812499997</v>
      </c>
      <c r="U3237" s="6"/>
    </row>
    <row r="3238" spans="1:21" ht="12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4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5"/>
        <v>42702.917048611111</v>
      </c>
      <c r="T3238" s="11">
        <f t="shared" si="306"/>
        <v>42732.917048611111</v>
      </c>
      <c r="U3238" s="6"/>
    </row>
    <row r="3239" spans="1:21" ht="6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4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5"/>
        <v>42252.474351851852</v>
      </c>
      <c r="T3239" s="11">
        <f t="shared" si="306"/>
        <v>42276.165972222225</v>
      </c>
      <c r="U3239" s="6"/>
    </row>
    <row r="3240" spans="1:21" ht="10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4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5"/>
        <v>42156.510393518518</v>
      </c>
      <c r="T3240" s="11">
        <f t="shared" si="306"/>
        <v>42186.510393518518</v>
      </c>
      <c r="U3240" s="6"/>
    </row>
    <row r="3241" spans="1:21" ht="10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4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5"/>
        <v>42278.089039351849</v>
      </c>
      <c r="T3241" s="11">
        <f t="shared" si="306"/>
        <v>42302.999305555553</v>
      </c>
      <c r="U3241" s="6"/>
    </row>
    <row r="3242" spans="1:21" ht="10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4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5"/>
        <v>42754.693842592591</v>
      </c>
      <c r="T3242" s="11">
        <f t="shared" si="306"/>
        <v>42782.958333333328</v>
      </c>
      <c r="U3242" s="6"/>
    </row>
    <row r="3243" spans="1:21" ht="12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4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5"/>
        <v>41893.324884259258</v>
      </c>
      <c r="T3243" s="11">
        <f t="shared" si="306"/>
        <v>41926.290972222225</v>
      </c>
      <c r="U3243" s="6"/>
    </row>
    <row r="3244" spans="1:21" ht="6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4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5"/>
        <v>41871.755694444444</v>
      </c>
      <c r="T3244" s="11">
        <f t="shared" si="306"/>
        <v>41901.755694444444</v>
      </c>
      <c r="U3244" s="6"/>
    </row>
    <row r="3245" spans="1:21" ht="10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4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5"/>
        <v>42262.096782407403</v>
      </c>
      <c r="T3245" s="11">
        <f t="shared" si="306"/>
        <v>42286</v>
      </c>
      <c r="U3245" s="6"/>
    </row>
    <row r="3246" spans="1:21" ht="90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4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5"/>
        <v>42675.694236111114</v>
      </c>
      <c r="T3246" s="11">
        <f t="shared" si="306"/>
        <v>42705.735902777778</v>
      </c>
      <c r="U3246" s="6"/>
    </row>
    <row r="3247" spans="1:21" ht="90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4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5"/>
        <v>42135.60020833333</v>
      </c>
      <c r="T3247" s="11">
        <f t="shared" si="306"/>
        <v>42167.083333333328</v>
      </c>
      <c r="U3247" s="6"/>
    </row>
    <row r="3248" spans="1:21" ht="90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4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5"/>
        <v>42230.472222222219</v>
      </c>
      <c r="T3248" s="11">
        <f t="shared" si="306"/>
        <v>42259.165972222225</v>
      </c>
      <c r="U3248" s="6"/>
    </row>
    <row r="3249" spans="1:21" ht="10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4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5"/>
        <v>42167.434166666666</v>
      </c>
      <c r="T3249" s="11">
        <f t="shared" si="306"/>
        <v>42197.434166666666</v>
      </c>
      <c r="U3249" s="6"/>
    </row>
    <row r="3250" spans="1:21" ht="6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4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5"/>
        <v>42068.888391203705</v>
      </c>
      <c r="T3250" s="11">
        <f t="shared" si="306"/>
        <v>42098.846724537041</v>
      </c>
      <c r="U3250" s="6"/>
    </row>
    <row r="3251" spans="1:21" ht="10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4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5"/>
        <v>42145.746689814812</v>
      </c>
      <c r="T3251" s="11">
        <f t="shared" si="306"/>
        <v>42175.746689814812</v>
      </c>
      <c r="U3251" s="6"/>
    </row>
    <row r="3252" spans="1:21" ht="10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4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5"/>
        <v>41918.742175925923</v>
      </c>
      <c r="T3252" s="11">
        <f t="shared" si="306"/>
        <v>41948.783842592595</v>
      </c>
      <c r="U3252" s="6"/>
    </row>
    <row r="3253" spans="1:21" ht="10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4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5"/>
        <v>42146.731087962966</v>
      </c>
      <c r="T3253" s="11">
        <f t="shared" si="306"/>
        <v>42176.731087962966</v>
      </c>
      <c r="U3253" s="6"/>
    </row>
    <row r="3254" spans="1:21" ht="7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4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5"/>
        <v>42590.472685185188</v>
      </c>
      <c r="T3254" s="11">
        <f t="shared" si="306"/>
        <v>42620.472685185188</v>
      </c>
      <c r="U3254" s="6"/>
    </row>
    <row r="3255" spans="1:21" ht="6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4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5"/>
        <v>42602.576712962968</v>
      </c>
      <c r="T3255" s="11">
        <f t="shared" si="306"/>
        <v>42621.15625</v>
      </c>
      <c r="U3255" s="6"/>
    </row>
    <row r="3256" spans="1:21" ht="10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4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5"/>
        <v>42059.085752314815</v>
      </c>
      <c r="T3256" s="11">
        <f t="shared" si="306"/>
        <v>42089.044085648144</v>
      </c>
      <c r="U3256" s="6"/>
    </row>
    <row r="3257" spans="1:21" ht="12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4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5"/>
        <v>41889.768229166664</v>
      </c>
      <c r="T3257" s="11">
        <f t="shared" si="306"/>
        <v>41919.768229166664</v>
      </c>
      <c r="U3257" s="6"/>
    </row>
    <row r="3258" spans="1:21" ht="9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4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5"/>
        <v>42144.573807870373</v>
      </c>
      <c r="T3258" s="11">
        <f t="shared" si="306"/>
        <v>42166.165972222225</v>
      </c>
      <c r="U3258" s="6"/>
    </row>
    <row r="3259" spans="1:21" ht="10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4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5"/>
        <v>42758.559629629628</v>
      </c>
      <c r="T3259" s="11">
        <f t="shared" si="306"/>
        <v>42788.559629629628</v>
      </c>
      <c r="U3259" s="6"/>
    </row>
    <row r="3260" spans="1:21" ht="7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4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5"/>
        <v>41982.887280092589</v>
      </c>
      <c r="T3260" s="11">
        <f t="shared" si="306"/>
        <v>42012.887280092589</v>
      </c>
      <c r="U3260" s="6"/>
    </row>
    <row r="3261" spans="1:21" ht="10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4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5"/>
        <v>42614.760937500003</v>
      </c>
      <c r="T3261" s="11">
        <f t="shared" si="306"/>
        <v>42644.165972222225</v>
      </c>
      <c r="U3261" s="6"/>
    </row>
    <row r="3262" spans="1:21" ht="7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4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5"/>
        <v>42303.672662037032</v>
      </c>
      <c r="T3262" s="11">
        <f t="shared" si="306"/>
        <v>42338.714328703703</v>
      </c>
      <c r="U3262" s="6"/>
    </row>
    <row r="3263" spans="1:21" ht="10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4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5"/>
        <v>42171.725416666668</v>
      </c>
      <c r="T3263" s="11">
        <f t="shared" si="306"/>
        <v>42201.725416666668</v>
      </c>
      <c r="U3263" s="6"/>
    </row>
    <row r="3264" spans="1:21" ht="6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4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5"/>
        <v>41964.315532407403</v>
      </c>
      <c r="T3264" s="11">
        <f t="shared" si="306"/>
        <v>41995.166666666672</v>
      </c>
      <c r="U3264" s="6"/>
    </row>
    <row r="3265" spans="1:21" ht="7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4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5"/>
        <v>42284.516064814816</v>
      </c>
      <c r="T3265" s="11">
        <f t="shared" si="306"/>
        <v>42307.875</v>
      </c>
      <c r="U3265" s="6"/>
    </row>
    <row r="3266" spans="1:21" ht="7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4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5"/>
        <v>42016.800208333334</v>
      </c>
      <c r="T3266" s="11">
        <f t="shared" si="306"/>
        <v>42032.916666666672</v>
      </c>
      <c r="U3266" s="6"/>
    </row>
    <row r="3267" spans="1:21" ht="7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4"/>
        <v>164</v>
      </c>
      <c r="P3267" s="5">
        <f t="shared" ref="P3267:P3330" si="307">IF(L3267=0, 0, E3267/L3267)</f>
        <v>70.285714285714292</v>
      </c>
      <c r="Q3267" t="str">
        <f t="shared" ref="Q3267:Q3330" si="308">LEFT(N3267, FIND("/", N3267)-1)</f>
        <v>theater</v>
      </c>
      <c r="R3267" t="str">
        <f t="shared" ref="R3267:R3330" si="309">MID(N3267, LEN(Q3267)+2, LEN(N3267))</f>
        <v>plays</v>
      </c>
      <c r="S3267" s="11">
        <f t="shared" si="305"/>
        <v>42311.711979166663</v>
      </c>
      <c r="T3267" s="11">
        <f t="shared" si="306"/>
        <v>42341.708333333328</v>
      </c>
      <c r="U3267" s="6"/>
    </row>
    <row r="3268" spans="1:21" ht="10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10">(E3268/D3268)*100</f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05"/>
        <v>42136.536134259266</v>
      </c>
      <c r="T3268" s="11">
        <f t="shared" si="306"/>
        <v>42167.875</v>
      </c>
      <c r="U3268" s="6"/>
    </row>
    <row r="3269" spans="1:21" ht="10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0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ref="S3269:S3332" si="311">(((J3269/60)/60)/24)+DATE(1970,1,1)</f>
        <v>42172.757638888885</v>
      </c>
      <c r="T3269" s="11">
        <f t="shared" ref="T3269:T3332" si="312">(((I3269/60)/60)/24)+DATE(1970,1,1)</f>
        <v>42202.757638888885</v>
      </c>
      <c r="U3269" s="6"/>
    </row>
    <row r="3270" spans="1:21" ht="9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0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1"/>
        <v>42590.90425925926</v>
      </c>
      <c r="T3270" s="11">
        <f t="shared" si="312"/>
        <v>42606.90425925926</v>
      </c>
      <c r="U3270" s="6"/>
    </row>
    <row r="3271" spans="1:21" ht="10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0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1"/>
        <v>42137.395798611105</v>
      </c>
      <c r="T3271" s="11">
        <f t="shared" si="312"/>
        <v>42171.458333333328</v>
      </c>
      <c r="U3271" s="6"/>
    </row>
    <row r="3272" spans="1:21" ht="12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0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1"/>
        <v>42167.533159722225</v>
      </c>
      <c r="T3272" s="11">
        <f t="shared" si="312"/>
        <v>42197.533159722225</v>
      </c>
      <c r="U3272" s="6"/>
    </row>
    <row r="3273" spans="1:21" ht="45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0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1"/>
        <v>41915.437210648146</v>
      </c>
      <c r="T3273" s="11">
        <f t="shared" si="312"/>
        <v>41945.478877314818</v>
      </c>
      <c r="U3273" s="6"/>
    </row>
    <row r="3274" spans="1:21" ht="90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0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1"/>
        <v>42284.500104166669</v>
      </c>
      <c r="T3274" s="11">
        <f t="shared" si="312"/>
        <v>42314.541770833333</v>
      </c>
      <c r="U3274" s="6"/>
    </row>
    <row r="3275" spans="1:21" ht="12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0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1"/>
        <v>42611.801412037035</v>
      </c>
      <c r="T3275" s="11">
        <f t="shared" si="312"/>
        <v>42627.791666666672</v>
      </c>
      <c r="U3275" s="6"/>
    </row>
    <row r="3276" spans="1:21" ht="10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0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1"/>
        <v>42400.704537037032</v>
      </c>
      <c r="T3276" s="11">
        <f t="shared" si="312"/>
        <v>42444.875</v>
      </c>
      <c r="U3276" s="6"/>
    </row>
    <row r="3277" spans="1:21" ht="12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0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1"/>
        <v>42017.88045138889</v>
      </c>
      <c r="T3277" s="11">
        <f t="shared" si="312"/>
        <v>42044.1875</v>
      </c>
      <c r="U3277" s="6"/>
    </row>
    <row r="3278" spans="1:21" ht="10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0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1"/>
        <v>42426.949988425928</v>
      </c>
      <c r="T3278" s="11">
        <f t="shared" si="312"/>
        <v>42461.165972222225</v>
      </c>
      <c r="U3278" s="6"/>
    </row>
    <row r="3279" spans="1:21" ht="12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0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1"/>
        <v>41931.682939814818</v>
      </c>
      <c r="T3279" s="11">
        <f t="shared" si="312"/>
        <v>41961.724606481483</v>
      </c>
      <c r="U3279" s="6"/>
    </row>
    <row r="3280" spans="1:21" ht="10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0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1"/>
        <v>42124.848414351851</v>
      </c>
      <c r="T3280" s="11">
        <f t="shared" si="312"/>
        <v>42154.848414351851</v>
      </c>
      <c r="U3280" s="6"/>
    </row>
    <row r="3281" spans="1:21" ht="10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0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1"/>
        <v>42431.102534722217</v>
      </c>
      <c r="T3281" s="11">
        <f t="shared" si="312"/>
        <v>42461.06086805556</v>
      </c>
      <c r="U3281" s="6"/>
    </row>
    <row r="3282" spans="1:21" ht="12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0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1"/>
        <v>42121.756921296299</v>
      </c>
      <c r="T3282" s="11">
        <f t="shared" si="312"/>
        <v>42156.208333333328</v>
      </c>
      <c r="U3282" s="6"/>
    </row>
    <row r="3283" spans="1:21" ht="7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0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1"/>
        <v>42219.019733796296</v>
      </c>
      <c r="T3283" s="11">
        <f t="shared" si="312"/>
        <v>42249.019733796296</v>
      </c>
      <c r="U3283" s="6"/>
    </row>
    <row r="3284" spans="1:21" ht="12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0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1"/>
        <v>42445.19430555556</v>
      </c>
      <c r="T3284" s="11">
        <f t="shared" si="312"/>
        <v>42489.19430555556</v>
      </c>
      <c r="U3284" s="6"/>
    </row>
    <row r="3285" spans="1:21" ht="12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0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1"/>
        <v>42379.74418981481</v>
      </c>
      <c r="T3285" s="11">
        <f t="shared" si="312"/>
        <v>42410.875</v>
      </c>
      <c r="U3285" s="6"/>
    </row>
    <row r="3286" spans="1:21" ht="10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0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1"/>
        <v>42380.884872685187</v>
      </c>
      <c r="T3286" s="11">
        <f t="shared" si="312"/>
        <v>42398.249305555553</v>
      </c>
      <c r="U3286" s="6"/>
    </row>
    <row r="3287" spans="1:21" ht="3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0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1"/>
        <v>42762.942430555559</v>
      </c>
      <c r="T3287" s="11">
        <f t="shared" si="312"/>
        <v>42794.208333333328</v>
      </c>
      <c r="U3287" s="6"/>
    </row>
    <row r="3288" spans="1:21" ht="10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0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1"/>
        <v>42567.840069444443</v>
      </c>
      <c r="T3288" s="11">
        <f t="shared" si="312"/>
        <v>42597.840069444443</v>
      </c>
      <c r="U3288" s="6"/>
    </row>
    <row r="3289" spans="1:21" ht="6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0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1"/>
        <v>42311.750324074077</v>
      </c>
      <c r="T3289" s="11">
        <f t="shared" si="312"/>
        <v>42336.750324074077</v>
      </c>
      <c r="U3289" s="6"/>
    </row>
    <row r="3290" spans="1:21" ht="10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0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1"/>
        <v>42505.774479166663</v>
      </c>
      <c r="T3290" s="11">
        <f t="shared" si="312"/>
        <v>42541.958333333328</v>
      </c>
      <c r="U3290" s="6"/>
    </row>
    <row r="3291" spans="1:21" ht="10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0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1"/>
        <v>42758.368078703701</v>
      </c>
      <c r="T3291" s="11">
        <f t="shared" si="312"/>
        <v>42786.368078703701</v>
      </c>
      <c r="U3291" s="6"/>
    </row>
    <row r="3292" spans="1:21" ht="10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0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1"/>
        <v>42775.51494212963</v>
      </c>
      <c r="T3292" s="11">
        <f t="shared" si="312"/>
        <v>42805.51494212963</v>
      </c>
      <c r="U3292" s="6"/>
    </row>
    <row r="3293" spans="1:21" ht="10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0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1"/>
        <v>42232.702546296292</v>
      </c>
      <c r="T3293" s="11">
        <f t="shared" si="312"/>
        <v>42264.165972222225</v>
      </c>
      <c r="U3293" s="6"/>
    </row>
    <row r="3294" spans="1:21" ht="9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0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1"/>
        <v>42282.770231481481</v>
      </c>
      <c r="T3294" s="11">
        <f t="shared" si="312"/>
        <v>42342.811898148153</v>
      </c>
      <c r="U3294" s="6"/>
    </row>
    <row r="3295" spans="1:21" ht="10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0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1"/>
        <v>42768.425370370373</v>
      </c>
      <c r="T3295" s="11">
        <f t="shared" si="312"/>
        <v>42798.425370370373</v>
      </c>
      <c r="U3295" s="6"/>
    </row>
    <row r="3296" spans="1:21" ht="12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0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1"/>
        <v>42141.541134259256</v>
      </c>
      <c r="T3296" s="11">
        <f t="shared" si="312"/>
        <v>42171.541134259256</v>
      </c>
      <c r="U3296" s="6"/>
    </row>
    <row r="3297" spans="1:21" ht="10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0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1"/>
        <v>42609.442465277782</v>
      </c>
      <c r="T3297" s="11">
        <f t="shared" si="312"/>
        <v>42639.442465277782</v>
      </c>
      <c r="U3297" s="6"/>
    </row>
    <row r="3298" spans="1:21" ht="10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0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1"/>
        <v>42309.756620370375</v>
      </c>
      <c r="T3298" s="11">
        <f t="shared" si="312"/>
        <v>42330.916666666672</v>
      </c>
      <c r="U3298" s="6"/>
    </row>
    <row r="3299" spans="1:21" ht="90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0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1"/>
        <v>42193.771481481483</v>
      </c>
      <c r="T3299" s="11">
        <f t="shared" si="312"/>
        <v>42212.957638888889</v>
      </c>
      <c r="U3299" s="6"/>
    </row>
    <row r="3300" spans="1:21" ht="10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0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1"/>
        <v>42239.957962962959</v>
      </c>
      <c r="T3300" s="11">
        <f t="shared" si="312"/>
        <v>42260</v>
      </c>
      <c r="U3300" s="6"/>
    </row>
    <row r="3301" spans="1:21" ht="10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0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1"/>
        <v>42261.917395833334</v>
      </c>
      <c r="T3301" s="11">
        <f t="shared" si="312"/>
        <v>42291.917395833334</v>
      </c>
      <c r="U3301" s="6"/>
    </row>
    <row r="3302" spans="1:21" ht="7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0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1"/>
        <v>42102.743773148148</v>
      </c>
      <c r="T3302" s="11">
        <f t="shared" si="312"/>
        <v>42123.743773148148</v>
      </c>
      <c r="U3302" s="6"/>
    </row>
    <row r="3303" spans="1:21" ht="10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0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1"/>
        <v>42538.73583333334</v>
      </c>
      <c r="T3303" s="11">
        <f t="shared" si="312"/>
        <v>42583.290972222225</v>
      </c>
      <c r="U3303" s="6"/>
    </row>
    <row r="3304" spans="1:21" ht="3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0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1"/>
        <v>42681.35157407407</v>
      </c>
      <c r="T3304" s="11">
        <f t="shared" si="312"/>
        <v>42711.35157407407</v>
      </c>
      <c r="U3304" s="6"/>
    </row>
    <row r="3305" spans="1:21" ht="10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0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1"/>
        <v>42056.65143518518</v>
      </c>
      <c r="T3305" s="11">
        <f t="shared" si="312"/>
        <v>42091.609768518523</v>
      </c>
      <c r="U3305" s="6"/>
    </row>
    <row r="3306" spans="1:21" ht="10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0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1"/>
        <v>42696.624444444446</v>
      </c>
      <c r="T3306" s="11">
        <f t="shared" si="312"/>
        <v>42726.624444444446</v>
      </c>
      <c r="U3306" s="6"/>
    </row>
    <row r="3307" spans="1:21" ht="10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0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1"/>
        <v>42186.855879629627</v>
      </c>
      <c r="T3307" s="11">
        <f t="shared" si="312"/>
        <v>42216.855879629627</v>
      </c>
      <c r="U3307" s="6"/>
    </row>
    <row r="3308" spans="1:21" ht="12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0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1"/>
        <v>42493.219236111108</v>
      </c>
      <c r="T3308" s="11">
        <f t="shared" si="312"/>
        <v>42531.125</v>
      </c>
      <c r="U3308" s="6"/>
    </row>
    <row r="3309" spans="1:21" ht="10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0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1"/>
        <v>42475.057164351849</v>
      </c>
      <c r="T3309" s="11">
        <f t="shared" si="312"/>
        <v>42505.057164351849</v>
      </c>
      <c r="U3309" s="6"/>
    </row>
    <row r="3310" spans="1:21" ht="10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0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1"/>
        <v>42452.876909722225</v>
      </c>
      <c r="T3310" s="11">
        <f t="shared" si="312"/>
        <v>42473.876909722225</v>
      </c>
      <c r="U3310" s="6"/>
    </row>
    <row r="3311" spans="1:21" ht="6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0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1"/>
        <v>42628.650208333333</v>
      </c>
      <c r="T3311" s="11">
        <f t="shared" si="312"/>
        <v>42659.650208333333</v>
      </c>
      <c r="U3311" s="6"/>
    </row>
    <row r="3312" spans="1:21" ht="7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0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1"/>
        <v>42253.928530092591</v>
      </c>
      <c r="T3312" s="11">
        <f t="shared" si="312"/>
        <v>42283.928530092591</v>
      </c>
      <c r="U3312" s="6"/>
    </row>
    <row r="3313" spans="1:21" ht="9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0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1"/>
        <v>42264.29178240741</v>
      </c>
      <c r="T3313" s="11">
        <f t="shared" si="312"/>
        <v>42294.29178240741</v>
      </c>
      <c r="U3313" s="6"/>
    </row>
    <row r="3314" spans="1:21" ht="9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0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1"/>
        <v>42664.809560185182</v>
      </c>
      <c r="T3314" s="11">
        <f t="shared" si="312"/>
        <v>42685.916666666672</v>
      </c>
      <c r="U3314" s="6"/>
    </row>
    <row r="3315" spans="1:21" ht="90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0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1"/>
        <v>42382.244409722218</v>
      </c>
      <c r="T3315" s="11">
        <f t="shared" si="312"/>
        <v>42396.041666666672</v>
      </c>
      <c r="U3315" s="6"/>
    </row>
    <row r="3316" spans="1:21" ht="10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0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1"/>
        <v>42105.267488425925</v>
      </c>
      <c r="T3316" s="11">
        <f t="shared" si="312"/>
        <v>42132.836805555555</v>
      </c>
      <c r="U3316" s="6"/>
    </row>
    <row r="3317" spans="1:21" ht="10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0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1"/>
        <v>42466.303715277783</v>
      </c>
      <c r="T3317" s="11">
        <f t="shared" si="312"/>
        <v>42496.303715277783</v>
      </c>
      <c r="U3317" s="6"/>
    </row>
    <row r="3318" spans="1:21" ht="10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0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1"/>
        <v>41826.871238425927</v>
      </c>
      <c r="T3318" s="11">
        <f t="shared" si="312"/>
        <v>41859.57916666667</v>
      </c>
      <c r="U3318" s="6"/>
    </row>
    <row r="3319" spans="1:21" ht="9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0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1"/>
        <v>42499.039629629624</v>
      </c>
      <c r="T3319" s="11">
        <f t="shared" si="312"/>
        <v>42529.039629629624</v>
      </c>
      <c r="U3319" s="6"/>
    </row>
    <row r="3320" spans="1:21" ht="45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0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1"/>
        <v>42431.302002314813</v>
      </c>
      <c r="T3320" s="11">
        <f t="shared" si="312"/>
        <v>42471.104166666672</v>
      </c>
      <c r="U3320" s="6"/>
    </row>
    <row r="3321" spans="1:21" ht="10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0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1"/>
        <v>41990.585486111115</v>
      </c>
      <c r="T3321" s="11">
        <f t="shared" si="312"/>
        <v>42035.585486111115</v>
      </c>
      <c r="U3321" s="6"/>
    </row>
    <row r="3322" spans="1:21" ht="9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0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1"/>
        <v>42513.045798611114</v>
      </c>
      <c r="T3322" s="11">
        <f t="shared" si="312"/>
        <v>42543.045798611114</v>
      </c>
      <c r="U3322" s="6"/>
    </row>
    <row r="3323" spans="1:21" ht="10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0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1"/>
        <v>41914.100289351853</v>
      </c>
      <c r="T3323" s="11">
        <f t="shared" si="312"/>
        <v>41928.165972222225</v>
      </c>
      <c r="U3323" s="6"/>
    </row>
    <row r="3324" spans="1:21" ht="10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0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1"/>
        <v>42521.010370370372</v>
      </c>
      <c r="T3324" s="11">
        <f t="shared" si="312"/>
        <v>42543.163194444445</v>
      </c>
      <c r="U3324" s="6"/>
    </row>
    <row r="3325" spans="1:21" ht="10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0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1"/>
        <v>42608.36583333333</v>
      </c>
      <c r="T3325" s="11">
        <f t="shared" si="312"/>
        <v>42638.36583333333</v>
      </c>
      <c r="U3325" s="6"/>
    </row>
    <row r="3326" spans="1:21" ht="7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0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1"/>
        <v>42512.58321759259</v>
      </c>
      <c r="T3326" s="11">
        <f t="shared" si="312"/>
        <v>42526.58321759259</v>
      </c>
      <c r="U3326" s="6"/>
    </row>
    <row r="3327" spans="1:21" ht="10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0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1"/>
        <v>42064.785613425927</v>
      </c>
      <c r="T3327" s="11">
        <f t="shared" si="312"/>
        <v>42099.743946759263</v>
      </c>
      <c r="U3327" s="6"/>
    </row>
    <row r="3328" spans="1:21" ht="10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0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1"/>
        <v>42041.714178240742</v>
      </c>
      <c r="T3328" s="11">
        <f t="shared" si="312"/>
        <v>42071.67251157407</v>
      </c>
      <c r="U3328" s="6"/>
    </row>
    <row r="3329" spans="1:21" ht="10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0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1"/>
        <v>42468.374606481477</v>
      </c>
      <c r="T3329" s="11">
        <f t="shared" si="312"/>
        <v>42498.374606481477</v>
      </c>
      <c r="U3329" s="6"/>
    </row>
    <row r="3330" spans="1:21" ht="10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0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1"/>
        <v>41822.57503472222</v>
      </c>
      <c r="T3330" s="11">
        <f t="shared" si="312"/>
        <v>41825.041666666664</v>
      </c>
      <c r="U3330" s="6"/>
    </row>
    <row r="3331" spans="1:21" ht="7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0"/>
        <v>116.8</v>
      </c>
      <c r="P3331" s="5">
        <f t="shared" ref="P3331:P3394" si="313">IF(L3331=0, 0, E3331/L3331)</f>
        <v>44.92307692307692</v>
      </c>
      <c r="Q3331" t="str">
        <f t="shared" ref="Q3331:Q3394" si="314">LEFT(N3331, FIND("/", N3331)-1)</f>
        <v>theater</v>
      </c>
      <c r="R3331" t="str">
        <f t="shared" ref="R3331:R3394" si="315">MID(N3331, LEN(Q3331)+2, LEN(N3331))</f>
        <v>plays</v>
      </c>
      <c r="S3331" s="11">
        <f t="shared" si="311"/>
        <v>41837.323009259257</v>
      </c>
      <c r="T3331" s="11">
        <f t="shared" si="312"/>
        <v>41847.958333333336</v>
      </c>
      <c r="U3331" s="6"/>
    </row>
    <row r="3332" spans="1:21" ht="10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16">(E3332/D3332)*100</f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1"/>
        <v>42065.887361111112</v>
      </c>
      <c r="T3332" s="11">
        <f t="shared" si="312"/>
        <v>42095.845694444448</v>
      </c>
      <c r="U3332" s="6"/>
    </row>
    <row r="3333" spans="1:21" ht="12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6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ref="S3333:S3396" si="317">(((J3333/60)/60)/24)+DATE(1970,1,1)</f>
        <v>42248.697754629626</v>
      </c>
      <c r="T3333" s="11">
        <f t="shared" ref="T3333:T3396" si="318">(((I3333/60)/60)/24)+DATE(1970,1,1)</f>
        <v>42283.697754629626</v>
      </c>
      <c r="U3333" s="6"/>
    </row>
    <row r="3334" spans="1:21" ht="90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6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7"/>
        <v>41809.860300925924</v>
      </c>
      <c r="T3334" s="11">
        <f t="shared" si="318"/>
        <v>41839.860300925924</v>
      </c>
      <c r="U3334" s="6"/>
    </row>
    <row r="3335" spans="1:21" ht="10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6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7"/>
        <v>42148.676851851851</v>
      </c>
      <c r="T3335" s="11">
        <f t="shared" si="318"/>
        <v>42170.676851851851</v>
      </c>
      <c r="U3335" s="6"/>
    </row>
    <row r="3336" spans="1:21" ht="7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6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7"/>
        <v>42185.521087962959</v>
      </c>
      <c r="T3336" s="11">
        <f t="shared" si="318"/>
        <v>42215.521087962959</v>
      </c>
      <c r="U3336" s="6"/>
    </row>
    <row r="3337" spans="1:21" ht="12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6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7"/>
        <v>41827.674143518518</v>
      </c>
      <c r="T3337" s="11">
        <f t="shared" si="318"/>
        <v>41854.958333333336</v>
      </c>
      <c r="U3337" s="6"/>
    </row>
    <row r="3338" spans="1:21" ht="90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6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7"/>
        <v>42437.398680555561</v>
      </c>
      <c r="T3338" s="11">
        <f t="shared" si="318"/>
        <v>42465.35701388889</v>
      </c>
      <c r="U3338" s="6"/>
    </row>
    <row r="3339" spans="1:21" ht="90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6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7"/>
        <v>41901.282025462962</v>
      </c>
      <c r="T3339" s="11">
        <f t="shared" si="318"/>
        <v>41922.875</v>
      </c>
      <c r="U3339" s="6"/>
    </row>
    <row r="3340" spans="1:21" ht="6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6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7"/>
        <v>42769.574999999997</v>
      </c>
      <c r="T3340" s="11">
        <f t="shared" si="318"/>
        <v>42790.574999999997</v>
      </c>
      <c r="U3340" s="6"/>
    </row>
    <row r="3341" spans="1:21" ht="9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6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7"/>
        <v>42549.665717592594</v>
      </c>
      <c r="T3341" s="11">
        <f t="shared" si="318"/>
        <v>42579.665717592594</v>
      </c>
      <c r="U3341" s="6"/>
    </row>
    <row r="3342" spans="1:21" ht="12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6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7"/>
        <v>42685.974004629628</v>
      </c>
      <c r="T3342" s="11">
        <f t="shared" si="318"/>
        <v>42710.974004629628</v>
      </c>
      <c r="U3342" s="6"/>
    </row>
    <row r="3343" spans="1:21" ht="10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6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7"/>
        <v>42510.798854166671</v>
      </c>
      <c r="T3343" s="11">
        <f t="shared" si="318"/>
        <v>42533.708333333328</v>
      </c>
      <c r="U3343" s="6"/>
    </row>
    <row r="3344" spans="1:21" ht="7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6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7"/>
        <v>42062.296412037031</v>
      </c>
      <c r="T3344" s="11">
        <f t="shared" si="318"/>
        <v>42095.207638888889</v>
      </c>
      <c r="U3344" s="6"/>
    </row>
    <row r="3345" spans="1:21" ht="90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6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7"/>
        <v>42452.916481481487</v>
      </c>
      <c r="T3345" s="11">
        <f t="shared" si="318"/>
        <v>42473.554166666669</v>
      </c>
      <c r="U3345" s="6"/>
    </row>
    <row r="3346" spans="1:21" ht="10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6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7"/>
        <v>41851.200150462959</v>
      </c>
      <c r="T3346" s="11">
        <f t="shared" si="318"/>
        <v>41881.200150462959</v>
      </c>
      <c r="U3346" s="6"/>
    </row>
    <row r="3347" spans="1:21" ht="12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6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7"/>
        <v>42053.106111111112</v>
      </c>
      <c r="T3347" s="11">
        <f t="shared" si="318"/>
        <v>42112.025694444441</v>
      </c>
      <c r="U3347" s="6"/>
    </row>
    <row r="3348" spans="1:21" ht="9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6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7"/>
        <v>42054.024421296301</v>
      </c>
      <c r="T3348" s="11">
        <f t="shared" si="318"/>
        <v>42061.024421296301</v>
      </c>
      <c r="U3348" s="6"/>
    </row>
    <row r="3349" spans="1:21" ht="12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6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7"/>
        <v>42484.551550925928</v>
      </c>
      <c r="T3349" s="11">
        <f t="shared" si="318"/>
        <v>42498.875</v>
      </c>
      <c r="U3349" s="6"/>
    </row>
    <row r="3350" spans="1:21" ht="12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6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7"/>
        <v>42466.558796296296</v>
      </c>
      <c r="T3350" s="11">
        <f t="shared" si="318"/>
        <v>42490.165972222225</v>
      </c>
      <c r="U3350" s="6"/>
    </row>
    <row r="3351" spans="1:21" ht="10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6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7"/>
        <v>42513.110787037032</v>
      </c>
      <c r="T3351" s="11">
        <f t="shared" si="318"/>
        <v>42534.708333333328</v>
      </c>
      <c r="U3351" s="6"/>
    </row>
    <row r="3352" spans="1:21" ht="10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6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7"/>
        <v>42302.701516203699</v>
      </c>
      <c r="T3352" s="11">
        <f t="shared" si="318"/>
        <v>42337.958333333328</v>
      </c>
      <c r="U3352" s="6"/>
    </row>
    <row r="3353" spans="1:21" ht="12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6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7"/>
        <v>41806.395428240743</v>
      </c>
      <c r="T3353" s="11">
        <f t="shared" si="318"/>
        <v>41843.458333333336</v>
      </c>
      <c r="U3353" s="6"/>
    </row>
    <row r="3354" spans="1:21" ht="10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6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7"/>
        <v>42495.992800925931</v>
      </c>
      <c r="T3354" s="11">
        <f t="shared" si="318"/>
        <v>42552.958333333328</v>
      </c>
      <c r="U3354" s="6"/>
    </row>
    <row r="3355" spans="1:21" ht="10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6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7"/>
        <v>42479.432291666672</v>
      </c>
      <c r="T3355" s="11">
        <f t="shared" si="318"/>
        <v>42492.958333333328</v>
      </c>
      <c r="U3355" s="6"/>
    </row>
    <row r="3356" spans="1:21" ht="7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6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7"/>
        <v>42270.7269212963</v>
      </c>
      <c r="T3356" s="11">
        <f t="shared" si="318"/>
        <v>42306.167361111111</v>
      </c>
      <c r="U3356" s="6"/>
    </row>
    <row r="3357" spans="1:21" ht="90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6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7"/>
        <v>42489.619525462964</v>
      </c>
      <c r="T3357" s="11">
        <f t="shared" si="318"/>
        <v>42500.470138888893</v>
      </c>
      <c r="U3357" s="6"/>
    </row>
    <row r="3358" spans="1:21" ht="10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6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7"/>
        <v>42536.815648148149</v>
      </c>
      <c r="T3358" s="11">
        <f t="shared" si="318"/>
        <v>42566.815648148149</v>
      </c>
      <c r="U3358" s="6"/>
    </row>
    <row r="3359" spans="1:21" ht="10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6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7"/>
        <v>41822.417939814812</v>
      </c>
      <c r="T3359" s="11">
        <f t="shared" si="318"/>
        <v>41852.417939814812</v>
      </c>
      <c r="U3359" s="6"/>
    </row>
    <row r="3360" spans="1:21" ht="90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6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7"/>
        <v>41932.311099537037</v>
      </c>
      <c r="T3360" s="11">
        <f t="shared" si="318"/>
        <v>41962.352766203709</v>
      </c>
      <c r="U3360" s="6"/>
    </row>
    <row r="3361" spans="1:21" ht="9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6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7"/>
        <v>42746.057106481487</v>
      </c>
      <c r="T3361" s="11">
        <f t="shared" si="318"/>
        <v>42791.057106481487</v>
      </c>
      <c r="U3361" s="6"/>
    </row>
    <row r="3362" spans="1:21" ht="6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6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7"/>
        <v>42697.082673611112</v>
      </c>
      <c r="T3362" s="11">
        <f t="shared" si="318"/>
        <v>42718.665972222225</v>
      </c>
      <c r="U3362" s="6"/>
    </row>
    <row r="3363" spans="1:21" ht="10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6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7"/>
        <v>41866.025347222225</v>
      </c>
      <c r="T3363" s="11">
        <f t="shared" si="318"/>
        <v>41883.665972222225</v>
      </c>
      <c r="U3363" s="6"/>
    </row>
    <row r="3364" spans="1:21" ht="9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6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7"/>
        <v>42056.091631944444</v>
      </c>
      <c r="T3364" s="11">
        <f t="shared" si="318"/>
        <v>42070.204861111109</v>
      </c>
      <c r="U3364" s="6"/>
    </row>
    <row r="3365" spans="1:21" ht="10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6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7"/>
        <v>41851.771354166667</v>
      </c>
      <c r="T3365" s="11">
        <f t="shared" si="318"/>
        <v>41870.666666666664</v>
      </c>
      <c r="U3365" s="6"/>
    </row>
    <row r="3366" spans="1:21" ht="10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6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7"/>
        <v>42422.977418981478</v>
      </c>
      <c r="T3366" s="11">
        <f t="shared" si="318"/>
        <v>42444.875</v>
      </c>
      <c r="U3366" s="6"/>
    </row>
    <row r="3367" spans="1:21" ht="10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6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7"/>
        <v>42321.101759259262</v>
      </c>
      <c r="T3367" s="11">
        <f t="shared" si="318"/>
        <v>42351.101759259262</v>
      </c>
      <c r="U3367" s="6"/>
    </row>
    <row r="3368" spans="1:21" ht="10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6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7"/>
        <v>42107.067557870367</v>
      </c>
      <c r="T3368" s="11">
        <f t="shared" si="318"/>
        <v>42137.067557870367</v>
      </c>
      <c r="U3368" s="6"/>
    </row>
    <row r="3369" spans="1:21" ht="10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6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7"/>
        <v>42192.933958333335</v>
      </c>
      <c r="T3369" s="11">
        <f t="shared" si="318"/>
        <v>42217.933958333335</v>
      </c>
      <c r="U3369" s="6"/>
    </row>
    <row r="3370" spans="1:21" ht="9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6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7"/>
        <v>41969.199756944443</v>
      </c>
      <c r="T3370" s="11">
        <f t="shared" si="318"/>
        <v>42005.208333333328</v>
      </c>
      <c r="U3370" s="6"/>
    </row>
    <row r="3371" spans="1:21" ht="90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6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7"/>
        <v>42690.041435185187</v>
      </c>
      <c r="T3371" s="11">
        <f t="shared" si="318"/>
        <v>42750.041435185187</v>
      </c>
      <c r="U3371" s="6"/>
    </row>
    <row r="3372" spans="1:21" ht="6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6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7"/>
        <v>42690.334317129629</v>
      </c>
      <c r="T3372" s="11">
        <f t="shared" si="318"/>
        <v>42721.333333333328</v>
      </c>
      <c r="U3372" s="6"/>
    </row>
    <row r="3373" spans="1:21" ht="7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6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7"/>
        <v>42312.874594907407</v>
      </c>
      <c r="T3373" s="11">
        <f t="shared" si="318"/>
        <v>42340.874594907407</v>
      </c>
      <c r="U3373" s="6"/>
    </row>
    <row r="3374" spans="1:21" ht="9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6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7"/>
        <v>41855.548101851848</v>
      </c>
      <c r="T3374" s="11">
        <f t="shared" si="318"/>
        <v>41876.207638888889</v>
      </c>
      <c r="U3374" s="6"/>
    </row>
    <row r="3375" spans="1:21" ht="10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6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7"/>
        <v>42179.854629629626</v>
      </c>
      <c r="T3375" s="11">
        <f t="shared" si="318"/>
        <v>42203.666666666672</v>
      </c>
      <c r="U3375" s="6"/>
    </row>
    <row r="3376" spans="1:21" ht="10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6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7"/>
        <v>42275.731666666667</v>
      </c>
      <c r="T3376" s="11">
        <f t="shared" si="318"/>
        <v>42305.731666666667</v>
      </c>
      <c r="U3376" s="6"/>
    </row>
    <row r="3377" spans="1:21" ht="10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6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7"/>
        <v>41765.610798611109</v>
      </c>
      <c r="T3377" s="11">
        <f t="shared" si="318"/>
        <v>41777.610798611109</v>
      </c>
      <c r="U3377" s="6"/>
    </row>
    <row r="3378" spans="1:21" ht="10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6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7"/>
        <v>42059.701319444444</v>
      </c>
      <c r="T3378" s="11">
        <f t="shared" si="318"/>
        <v>42119.659652777773</v>
      </c>
      <c r="U3378" s="6"/>
    </row>
    <row r="3379" spans="1:21" ht="10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6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7"/>
        <v>42053.732627314821</v>
      </c>
      <c r="T3379" s="11">
        <f t="shared" si="318"/>
        <v>42083.705555555556</v>
      </c>
      <c r="U3379" s="6"/>
    </row>
    <row r="3380" spans="1:21" ht="10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6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7"/>
        <v>41858.355393518519</v>
      </c>
      <c r="T3380" s="11">
        <f t="shared" si="318"/>
        <v>41882.547222222223</v>
      </c>
      <c r="U3380" s="6"/>
    </row>
    <row r="3381" spans="1:21" ht="12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6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7"/>
        <v>42225.513888888891</v>
      </c>
      <c r="T3381" s="11">
        <f t="shared" si="318"/>
        <v>42242.958333333328</v>
      </c>
      <c r="U3381" s="6"/>
    </row>
    <row r="3382" spans="1:21" ht="10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6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7"/>
        <v>41937.95344907407</v>
      </c>
      <c r="T3382" s="11">
        <f t="shared" si="318"/>
        <v>41972.995115740734</v>
      </c>
      <c r="U3382" s="6"/>
    </row>
    <row r="3383" spans="1:21" ht="10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6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7"/>
        <v>42044.184988425928</v>
      </c>
      <c r="T3383" s="11">
        <f t="shared" si="318"/>
        <v>42074.143321759257</v>
      </c>
      <c r="U3383" s="6"/>
    </row>
    <row r="3384" spans="1:21" ht="10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6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7"/>
        <v>42559.431203703702</v>
      </c>
      <c r="T3384" s="11">
        <f t="shared" si="318"/>
        <v>42583.957638888889</v>
      </c>
      <c r="U3384" s="6"/>
    </row>
    <row r="3385" spans="1:21" ht="10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6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7"/>
        <v>42524.782638888893</v>
      </c>
      <c r="T3385" s="11">
        <f t="shared" si="318"/>
        <v>42544.782638888893</v>
      </c>
      <c r="U3385" s="6"/>
    </row>
    <row r="3386" spans="1:21" ht="10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6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7"/>
        <v>42292.087592592594</v>
      </c>
      <c r="T3386" s="11">
        <f t="shared" si="318"/>
        <v>42329.125</v>
      </c>
      <c r="U3386" s="6"/>
    </row>
    <row r="3387" spans="1:21" ht="10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6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7"/>
        <v>41953.8675</v>
      </c>
      <c r="T3387" s="11">
        <f t="shared" si="318"/>
        <v>41983.8675</v>
      </c>
      <c r="U3387" s="6"/>
    </row>
    <row r="3388" spans="1:21" ht="10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6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7"/>
        <v>41946.644745370373</v>
      </c>
      <c r="T3388" s="11">
        <f t="shared" si="318"/>
        <v>41976.644745370373</v>
      </c>
      <c r="U3388" s="6"/>
    </row>
    <row r="3389" spans="1:21" ht="12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6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7"/>
        <v>41947.762592592589</v>
      </c>
      <c r="T3389" s="11">
        <f t="shared" si="318"/>
        <v>41987.762592592597</v>
      </c>
      <c r="U3389" s="6"/>
    </row>
    <row r="3390" spans="1:21" ht="12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6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7"/>
        <v>42143.461122685185</v>
      </c>
      <c r="T3390" s="11">
        <f t="shared" si="318"/>
        <v>42173.461122685185</v>
      </c>
      <c r="U3390" s="6"/>
    </row>
    <row r="3391" spans="1:21" ht="90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6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7"/>
        <v>42494.563449074078</v>
      </c>
      <c r="T3391" s="11">
        <f t="shared" si="318"/>
        <v>42524.563449074078</v>
      </c>
      <c r="U3391" s="6"/>
    </row>
    <row r="3392" spans="1:21" ht="10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6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7"/>
        <v>41815.774826388886</v>
      </c>
      <c r="T3392" s="11">
        <f t="shared" si="318"/>
        <v>41830.774826388886</v>
      </c>
      <c r="U3392" s="6"/>
    </row>
    <row r="3393" spans="1:21" ht="10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6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7"/>
        <v>41830.545694444445</v>
      </c>
      <c r="T3393" s="11">
        <f t="shared" si="318"/>
        <v>41859.936111111114</v>
      </c>
      <c r="U3393" s="6"/>
    </row>
    <row r="3394" spans="1:21" ht="10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6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7"/>
        <v>42446.845543981486</v>
      </c>
      <c r="T3394" s="11">
        <f t="shared" si="318"/>
        <v>42496.845543981486</v>
      </c>
      <c r="U3394" s="6"/>
    </row>
    <row r="3395" spans="1:21" ht="90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6"/>
        <v>105.80000000000001</v>
      </c>
      <c r="P3395" s="5">
        <f t="shared" ref="P3395:P3458" si="319">IF(L3395=0, 0, E3395/L3395)</f>
        <v>36.06818181818182</v>
      </c>
      <c r="Q3395" t="str">
        <f t="shared" ref="Q3395:Q3458" si="320">LEFT(N3395, FIND("/", N3395)-1)</f>
        <v>theater</v>
      </c>
      <c r="R3395" t="str">
        <f t="shared" ref="R3395:R3458" si="321">MID(N3395, LEN(Q3395)+2, LEN(N3395))</f>
        <v>plays</v>
      </c>
      <c r="S3395" s="11">
        <f t="shared" si="317"/>
        <v>41923.921643518523</v>
      </c>
      <c r="T3395" s="11">
        <f t="shared" si="318"/>
        <v>41949.031944444447</v>
      </c>
      <c r="U3395" s="6"/>
    </row>
    <row r="3396" spans="1:21" ht="10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22">(E3396/D3396)*100</f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17"/>
        <v>41817.59542824074</v>
      </c>
      <c r="T3396" s="11">
        <f t="shared" si="318"/>
        <v>41847.59542824074</v>
      </c>
      <c r="U3396" s="6"/>
    </row>
    <row r="3397" spans="1:21" ht="6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2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ref="S3397:S3460" si="323">(((J3397/60)/60)/24)+DATE(1970,1,1)</f>
        <v>42140.712314814817</v>
      </c>
      <c r="T3397" s="11">
        <f t="shared" ref="T3397:T3460" si="324">(((I3397/60)/60)/24)+DATE(1970,1,1)</f>
        <v>42154.756944444445</v>
      </c>
      <c r="U3397" s="6"/>
    </row>
    <row r="3398" spans="1:21" ht="90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2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3"/>
        <v>41764.44663194444</v>
      </c>
      <c r="T3398" s="11">
        <f t="shared" si="324"/>
        <v>41791.165972222225</v>
      </c>
      <c r="U3398" s="6"/>
    </row>
    <row r="3399" spans="1:21" ht="75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2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3"/>
        <v>42378.478344907402</v>
      </c>
      <c r="T3399" s="11">
        <f t="shared" si="324"/>
        <v>42418.916666666672</v>
      </c>
      <c r="U3399" s="6"/>
    </row>
    <row r="3400" spans="1:21" ht="10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2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3"/>
        <v>41941.75203703704</v>
      </c>
      <c r="T3400" s="11">
        <f t="shared" si="324"/>
        <v>41964.708333333328</v>
      </c>
      <c r="U3400" s="6"/>
    </row>
    <row r="3401" spans="1:21" ht="90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2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3"/>
        <v>42026.920428240745</v>
      </c>
      <c r="T3401" s="11">
        <f t="shared" si="324"/>
        <v>42056.920428240745</v>
      </c>
      <c r="U3401" s="6"/>
    </row>
    <row r="3402" spans="1:21" ht="10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2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3"/>
        <v>41834.953865740739</v>
      </c>
      <c r="T3402" s="11">
        <f t="shared" si="324"/>
        <v>41879.953865740739</v>
      </c>
      <c r="U3402" s="6"/>
    </row>
    <row r="3403" spans="1:21" ht="12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2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3"/>
        <v>42193.723912037036</v>
      </c>
      <c r="T3403" s="11">
        <f t="shared" si="324"/>
        <v>42223.723912037036</v>
      </c>
      <c r="U3403" s="6"/>
    </row>
    <row r="3404" spans="1:21" ht="90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2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3"/>
        <v>42290.61855324074</v>
      </c>
      <c r="T3404" s="11">
        <f t="shared" si="324"/>
        <v>42320.104861111111</v>
      </c>
      <c r="U3404" s="6"/>
    </row>
    <row r="3405" spans="1:21" ht="90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2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3"/>
        <v>42150.462083333332</v>
      </c>
      <c r="T3405" s="11">
        <f t="shared" si="324"/>
        <v>42180.462083333332</v>
      </c>
      <c r="U3405" s="6"/>
    </row>
    <row r="3406" spans="1:21" ht="12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2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3"/>
        <v>42152.503495370373</v>
      </c>
      <c r="T3406" s="11">
        <f t="shared" si="324"/>
        <v>42172.503495370373</v>
      </c>
      <c r="U3406" s="6"/>
    </row>
    <row r="3407" spans="1:21" ht="10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2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3"/>
        <v>42410.017199074078</v>
      </c>
      <c r="T3407" s="11">
        <f t="shared" si="324"/>
        <v>42430.999305555553</v>
      </c>
      <c r="U3407" s="6"/>
    </row>
    <row r="3408" spans="1:21" ht="7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2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3"/>
        <v>41791.492777777778</v>
      </c>
      <c r="T3408" s="11">
        <f t="shared" si="324"/>
        <v>41836.492777777778</v>
      </c>
      <c r="U3408" s="6"/>
    </row>
    <row r="3409" spans="1:21" ht="10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2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3"/>
        <v>41796.422326388885</v>
      </c>
      <c r="T3409" s="11">
        <f t="shared" si="324"/>
        <v>41826.422326388885</v>
      </c>
      <c r="U3409" s="6"/>
    </row>
    <row r="3410" spans="1:21" ht="90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2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3"/>
        <v>41808.991944444446</v>
      </c>
      <c r="T3410" s="11">
        <f t="shared" si="324"/>
        <v>41838.991944444446</v>
      </c>
      <c r="U3410" s="6"/>
    </row>
    <row r="3411" spans="1:21" ht="9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2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3"/>
        <v>42544.814328703709</v>
      </c>
      <c r="T3411" s="11">
        <f t="shared" si="324"/>
        <v>42582.873611111107</v>
      </c>
      <c r="U3411" s="6"/>
    </row>
    <row r="3412" spans="1:21" ht="10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2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3"/>
        <v>42500.041550925926</v>
      </c>
      <c r="T3412" s="11">
        <f t="shared" si="324"/>
        <v>42527.291666666672</v>
      </c>
      <c r="U3412" s="6"/>
    </row>
    <row r="3413" spans="1:21" ht="10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2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3"/>
        <v>42265.022824074069</v>
      </c>
      <c r="T3413" s="11">
        <f t="shared" si="324"/>
        <v>42285.022824074069</v>
      </c>
      <c r="U3413" s="6"/>
    </row>
    <row r="3414" spans="1:21" ht="10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2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3"/>
        <v>41879.959050925929</v>
      </c>
      <c r="T3414" s="11">
        <f t="shared" si="324"/>
        <v>41909.959050925929</v>
      </c>
      <c r="U3414" s="6"/>
    </row>
    <row r="3415" spans="1:21" ht="12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2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3"/>
        <v>42053.733078703706</v>
      </c>
      <c r="T3415" s="11">
        <f t="shared" si="324"/>
        <v>42063.207638888889</v>
      </c>
      <c r="U3415" s="6"/>
    </row>
    <row r="3416" spans="1:21" ht="10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2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3"/>
        <v>42675.832465277781</v>
      </c>
      <c r="T3416" s="11">
        <f t="shared" si="324"/>
        <v>42705.332638888889</v>
      </c>
      <c r="U3416" s="6"/>
    </row>
    <row r="3417" spans="1:21" ht="7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2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3"/>
        <v>42467.144166666665</v>
      </c>
      <c r="T3417" s="11">
        <f t="shared" si="324"/>
        <v>42477.979166666672</v>
      </c>
      <c r="U3417" s="6"/>
    </row>
    <row r="3418" spans="1:21" ht="10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2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3"/>
        <v>42089.412557870368</v>
      </c>
      <c r="T3418" s="11">
        <f t="shared" si="324"/>
        <v>42117.770833333328</v>
      </c>
      <c r="U3418" s="6"/>
    </row>
    <row r="3419" spans="1:21" ht="12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2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3"/>
        <v>41894.91375</v>
      </c>
      <c r="T3419" s="11">
        <f t="shared" si="324"/>
        <v>41938.029861111114</v>
      </c>
      <c r="U3419" s="6"/>
    </row>
    <row r="3420" spans="1:21" ht="12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2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3"/>
        <v>41752.83457175926</v>
      </c>
      <c r="T3420" s="11">
        <f t="shared" si="324"/>
        <v>41782.83457175926</v>
      </c>
      <c r="U3420" s="6"/>
    </row>
    <row r="3421" spans="1:21" ht="10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2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3"/>
        <v>42448.821585648147</v>
      </c>
      <c r="T3421" s="11">
        <f t="shared" si="324"/>
        <v>42466.895833333328</v>
      </c>
      <c r="U3421" s="6"/>
    </row>
    <row r="3422" spans="1:21" ht="7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2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3"/>
        <v>42405.090300925927</v>
      </c>
      <c r="T3422" s="11">
        <f t="shared" si="324"/>
        <v>42414</v>
      </c>
      <c r="U3422" s="6"/>
    </row>
    <row r="3423" spans="1:21" ht="9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2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3"/>
        <v>42037.791238425925</v>
      </c>
      <c r="T3423" s="11">
        <f t="shared" si="324"/>
        <v>42067.791238425925</v>
      </c>
      <c r="U3423" s="6"/>
    </row>
    <row r="3424" spans="1:21" ht="10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2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3"/>
        <v>42323.562222222223</v>
      </c>
      <c r="T3424" s="11">
        <f t="shared" si="324"/>
        <v>42352</v>
      </c>
      <c r="U3424" s="6"/>
    </row>
    <row r="3425" spans="1:21" ht="9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2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3"/>
        <v>42088.911354166667</v>
      </c>
      <c r="T3425" s="11">
        <f t="shared" si="324"/>
        <v>42118.911354166667</v>
      </c>
      <c r="U3425" s="6"/>
    </row>
    <row r="3426" spans="1:21" ht="10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2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3"/>
        <v>42018.676898148144</v>
      </c>
      <c r="T3426" s="11">
        <f t="shared" si="324"/>
        <v>42040.290972222225</v>
      </c>
      <c r="U3426" s="6"/>
    </row>
    <row r="3427" spans="1:21" ht="10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2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3"/>
        <v>41884.617314814815</v>
      </c>
      <c r="T3427" s="11">
        <f t="shared" si="324"/>
        <v>41916.617314814815</v>
      </c>
      <c r="U3427" s="6"/>
    </row>
    <row r="3428" spans="1:21" ht="90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2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3"/>
        <v>41884.056747685187</v>
      </c>
      <c r="T3428" s="11">
        <f t="shared" si="324"/>
        <v>41903.083333333336</v>
      </c>
      <c r="U3428" s="6"/>
    </row>
    <row r="3429" spans="1:21" ht="9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2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3"/>
        <v>41792.645277777774</v>
      </c>
      <c r="T3429" s="11">
        <f t="shared" si="324"/>
        <v>41822.645277777774</v>
      </c>
      <c r="U3429" s="6"/>
    </row>
    <row r="3430" spans="1:21" ht="10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2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3"/>
        <v>42038.720451388886</v>
      </c>
      <c r="T3430" s="11">
        <f t="shared" si="324"/>
        <v>42063.708333333328</v>
      </c>
      <c r="U3430" s="6"/>
    </row>
    <row r="3431" spans="1:21" ht="9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2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3"/>
        <v>42662.021539351852</v>
      </c>
      <c r="T3431" s="11">
        <f t="shared" si="324"/>
        <v>42676.021539351852</v>
      </c>
      <c r="U3431" s="6"/>
    </row>
    <row r="3432" spans="1:21" ht="10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2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3"/>
        <v>41820.945613425924</v>
      </c>
      <c r="T3432" s="11">
        <f t="shared" si="324"/>
        <v>41850.945613425924</v>
      </c>
      <c r="U3432" s="6"/>
    </row>
    <row r="3433" spans="1:21" ht="9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2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3"/>
        <v>41839.730937500004</v>
      </c>
      <c r="T3433" s="11">
        <f t="shared" si="324"/>
        <v>41869.730937500004</v>
      </c>
      <c r="U3433" s="6"/>
    </row>
    <row r="3434" spans="1:21" ht="90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2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3"/>
        <v>42380.581180555557</v>
      </c>
      <c r="T3434" s="11">
        <f t="shared" si="324"/>
        <v>42405.916666666672</v>
      </c>
      <c r="U3434" s="6"/>
    </row>
    <row r="3435" spans="1:21" ht="7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2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3"/>
        <v>41776.063136574077</v>
      </c>
      <c r="T3435" s="11">
        <f t="shared" si="324"/>
        <v>41807.125</v>
      </c>
      <c r="U3435" s="6"/>
    </row>
    <row r="3436" spans="1:21" ht="10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2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3"/>
        <v>41800.380428240744</v>
      </c>
      <c r="T3436" s="11">
        <f t="shared" si="324"/>
        <v>41830.380428240744</v>
      </c>
      <c r="U3436" s="6"/>
    </row>
    <row r="3437" spans="1:21" ht="10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2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3"/>
        <v>42572.61681712963</v>
      </c>
      <c r="T3437" s="11">
        <f t="shared" si="324"/>
        <v>42589.125</v>
      </c>
      <c r="U3437" s="6"/>
    </row>
    <row r="3438" spans="1:21" ht="9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2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3"/>
        <v>41851.541585648149</v>
      </c>
      <c r="T3438" s="11">
        <f t="shared" si="324"/>
        <v>41872.686111111114</v>
      </c>
      <c r="U3438" s="6"/>
    </row>
    <row r="3439" spans="1:21" ht="12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2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3"/>
        <v>42205.710879629631</v>
      </c>
      <c r="T3439" s="11">
        <f t="shared" si="324"/>
        <v>42235.710879629631</v>
      </c>
      <c r="U3439" s="6"/>
    </row>
    <row r="3440" spans="1:21" ht="10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2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3"/>
        <v>42100.927858796291</v>
      </c>
      <c r="T3440" s="11">
        <f t="shared" si="324"/>
        <v>42126.875</v>
      </c>
      <c r="U3440" s="6"/>
    </row>
    <row r="3441" spans="1:21" ht="6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2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3"/>
        <v>42374.911226851851</v>
      </c>
      <c r="T3441" s="11">
        <f t="shared" si="324"/>
        <v>42388.207638888889</v>
      </c>
      <c r="U3441" s="6"/>
    </row>
    <row r="3442" spans="1:21" ht="10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2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3"/>
        <v>41809.12300925926</v>
      </c>
      <c r="T3442" s="11">
        <f t="shared" si="324"/>
        <v>41831.677083333336</v>
      </c>
      <c r="U3442" s="6"/>
    </row>
    <row r="3443" spans="1:21" ht="10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2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3"/>
        <v>42294.429641203707</v>
      </c>
      <c r="T3443" s="11">
        <f t="shared" si="324"/>
        <v>42321.845138888893</v>
      </c>
      <c r="U3443" s="6"/>
    </row>
    <row r="3444" spans="1:21" ht="10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2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3"/>
        <v>42124.841111111105</v>
      </c>
      <c r="T3444" s="11">
        <f t="shared" si="324"/>
        <v>42154.841111111105</v>
      </c>
      <c r="U3444" s="6"/>
    </row>
    <row r="3445" spans="1:21" ht="10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2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3"/>
        <v>41861.524837962963</v>
      </c>
      <c r="T3445" s="11">
        <f t="shared" si="324"/>
        <v>41891.524837962963</v>
      </c>
      <c r="U3445" s="6"/>
    </row>
    <row r="3446" spans="1:21" ht="10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2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3"/>
        <v>42521.291504629626</v>
      </c>
      <c r="T3446" s="11">
        <f t="shared" si="324"/>
        <v>42529.582638888889</v>
      </c>
      <c r="U3446" s="6"/>
    </row>
    <row r="3447" spans="1:21" ht="9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2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3"/>
        <v>42272.530509259261</v>
      </c>
      <c r="T3447" s="11">
        <f t="shared" si="324"/>
        <v>42300.530509259261</v>
      </c>
      <c r="U3447" s="6"/>
    </row>
    <row r="3448" spans="1:21" ht="10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2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3"/>
        <v>42016.832465277781</v>
      </c>
      <c r="T3448" s="11">
        <f t="shared" si="324"/>
        <v>42040.513888888891</v>
      </c>
      <c r="U3448" s="6"/>
    </row>
    <row r="3449" spans="1:21" ht="75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2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3"/>
        <v>42402.889027777783</v>
      </c>
      <c r="T3449" s="11">
        <f t="shared" si="324"/>
        <v>42447.847361111111</v>
      </c>
      <c r="U3449" s="6"/>
    </row>
    <row r="3450" spans="1:21" ht="90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2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3"/>
        <v>41960.119085648148</v>
      </c>
      <c r="T3450" s="11">
        <f t="shared" si="324"/>
        <v>41990.119085648148</v>
      </c>
      <c r="U3450" s="6"/>
    </row>
    <row r="3451" spans="1:21" ht="90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2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3"/>
        <v>42532.052523148144</v>
      </c>
      <c r="T3451" s="11">
        <f t="shared" si="324"/>
        <v>42560.166666666672</v>
      </c>
      <c r="U3451" s="6"/>
    </row>
    <row r="3452" spans="1:21" ht="10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2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3"/>
        <v>42036.704525462963</v>
      </c>
      <c r="T3452" s="11">
        <f t="shared" si="324"/>
        <v>42096.662858796291</v>
      </c>
      <c r="U3452" s="6"/>
    </row>
    <row r="3453" spans="1:21" ht="10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2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3"/>
        <v>42088.723692129628</v>
      </c>
      <c r="T3453" s="11">
        <f t="shared" si="324"/>
        <v>42115.723692129628</v>
      </c>
      <c r="U3453" s="6"/>
    </row>
    <row r="3454" spans="1:21" ht="12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2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3"/>
        <v>41820.639189814814</v>
      </c>
      <c r="T3454" s="11">
        <f t="shared" si="324"/>
        <v>41843.165972222225</v>
      </c>
      <c r="U3454" s="6"/>
    </row>
    <row r="3455" spans="1:21" ht="90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2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3"/>
        <v>42535.97865740741</v>
      </c>
      <c r="T3455" s="11">
        <f t="shared" si="324"/>
        <v>42595.97865740741</v>
      </c>
      <c r="U3455" s="6"/>
    </row>
    <row r="3456" spans="1:21" ht="10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2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3"/>
        <v>41821.698599537034</v>
      </c>
      <c r="T3456" s="11">
        <f t="shared" si="324"/>
        <v>41851.698599537034</v>
      </c>
      <c r="U3456" s="6"/>
    </row>
    <row r="3457" spans="1:21" ht="10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2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3"/>
        <v>42626.7503125</v>
      </c>
      <c r="T3457" s="11">
        <f t="shared" si="324"/>
        <v>42656.7503125</v>
      </c>
      <c r="U3457" s="6"/>
    </row>
    <row r="3458" spans="1:21" ht="10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2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3"/>
        <v>41821.205636574072</v>
      </c>
      <c r="T3458" s="11">
        <f t="shared" si="324"/>
        <v>41852.290972222225</v>
      </c>
      <c r="U3458" s="6"/>
    </row>
    <row r="3459" spans="1:21" ht="6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2"/>
        <v>140.19999999999999</v>
      </c>
      <c r="P3459" s="5">
        <f t="shared" ref="P3459:P3522" si="325">IF(L3459=0, 0, E3459/L3459)</f>
        <v>50.981818181818184</v>
      </c>
      <c r="Q3459" t="str">
        <f t="shared" ref="Q3459:Q3522" si="326">LEFT(N3459, FIND("/", N3459)-1)</f>
        <v>theater</v>
      </c>
      <c r="R3459" t="str">
        <f t="shared" ref="R3459:R3522" si="327">MID(N3459, LEN(Q3459)+2, LEN(N3459))</f>
        <v>plays</v>
      </c>
      <c r="S3459" s="11">
        <f t="shared" si="323"/>
        <v>42016.706678240742</v>
      </c>
      <c r="T3459" s="11">
        <f t="shared" si="324"/>
        <v>42047.249305555553</v>
      </c>
      <c r="U3459" s="6"/>
    </row>
    <row r="3460" spans="1:21" ht="10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28">(E3460/D3460)*100</f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3"/>
        <v>42011.202581018515</v>
      </c>
      <c r="T3460" s="11">
        <f t="shared" si="324"/>
        <v>42038.185416666667</v>
      </c>
      <c r="U3460" s="6"/>
    </row>
    <row r="3461" spans="1:21" ht="10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8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ref="S3461:S3524" si="329">(((J3461/60)/60)/24)+DATE(1970,1,1)</f>
        <v>42480.479861111111</v>
      </c>
      <c r="T3461" s="11">
        <f t="shared" ref="T3461:T3524" si="330">(((I3461/60)/60)/24)+DATE(1970,1,1)</f>
        <v>42510.479861111111</v>
      </c>
      <c r="U3461" s="6"/>
    </row>
    <row r="3462" spans="1:21" ht="90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8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9"/>
        <v>41852.527222222219</v>
      </c>
      <c r="T3462" s="11">
        <f t="shared" si="330"/>
        <v>41866.527222222219</v>
      </c>
      <c r="U3462" s="6"/>
    </row>
    <row r="3463" spans="1:21" ht="10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8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9"/>
        <v>42643.632858796293</v>
      </c>
      <c r="T3463" s="11">
        <f t="shared" si="330"/>
        <v>42672.125</v>
      </c>
      <c r="U3463" s="6"/>
    </row>
    <row r="3464" spans="1:21" ht="9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8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9"/>
        <v>42179.898472222223</v>
      </c>
      <c r="T3464" s="11">
        <f t="shared" si="330"/>
        <v>42195.75</v>
      </c>
      <c r="U3464" s="6"/>
    </row>
    <row r="3465" spans="1:21" ht="90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8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9"/>
        <v>42612.918807870374</v>
      </c>
      <c r="T3465" s="11">
        <f t="shared" si="330"/>
        <v>42654.165972222225</v>
      </c>
      <c r="U3465" s="6"/>
    </row>
    <row r="3466" spans="1:21" ht="12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8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9"/>
        <v>42575.130057870367</v>
      </c>
      <c r="T3466" s="11">
        <f t="shared" si="330"/>
        <v>42605.130057870367</v>
      </c>
      <c r="U3466" s="6"/>
    </row>
    <row r="3467" spans="1:21" ht="10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8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9"/>
        <v>42200.625833333332</v>
      </c>
      <c r="T3467" s="11">
        <f t="shared" si="330"/>
        <v>42225.666666666672</v>
      </c>
      <c r="U3467" s="6"/>
    </row>
    <row r="3468" spans="1:21" ht="9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8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9"/>
        <v>42420.019097222219</v>
      </c>
      <c r="T3468" s="11">
        <f t="shared" si="330"/>
        <v>42479.977430555555</v>
      </c>
      <c r="U3468" s="6"/>
    </row>
    <row r="3469" spans="1:21" ht="3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8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9"/>
        <v>42053.671666666662</v>
      </c>
      <c r="T3469" s="11">
        <f t="shared" si="330"/>
        <v>42083.630000000005</v>
      </c>
      <c r="U3469" s="6"/>
    </row>
    <row r="3470" spans="1:21" ht="7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8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9"/>
        <v>42605.765381944439</v>
      </c>
      <c r="T3470" s="11">
        <f t="shared" si="330"/>
        <v>42634.125</v>
      </c>
      <c r="U3470" s="6"/>
    </row>
    <row r="3471" spans="1:21" ht="10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8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9"/>
        <v>42458.641724537039</v>
      </c>
      <c r="T3471" s="11">
        <f t="shared" si="330"/>
        <v>42488.641724537039</v>
      </c>
      <c r="U3471" s="6"/>
    </row>
    <row r="3472" spans="1:21" ht="7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8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9"/>
        <v>42529.022013888884</v>
      </c>
      <c r="T3472" s="11">
        <f t="shared" si="330"/>
        <v>42566.901388888888</v>
      </c>
      <c r="U3472" s="6"/>
    </row>
    <row r="3473" spans="1:21" ht="10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8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9"/>
        <v>41841.820486111108</v>
      </c>
      <c r="T3473" s="11">
        <f t="shared" si="330"/>
        <v>41882.833333333336</v>
      </c>
      <c r="U3473" s="6"/>
    </row>
    <row r="3474" spans="1:21" ht="10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8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9"/>
        <v>41928.170497685183</v>
      </c>
      <c r="T3474" s="11">
        <f t="shared" si="330"/>
        <v>41949.249305555553</v>
      </c>
      <c r="U3474" s="6"/>
    </row>
    <row r="3475" spans="1:21" ht="10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8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9"/>
        <v>42062.834444444445</v>
      </c>
      <c r="T3475" s="11">
        <f t="shared" si="330"/>
        <v>42083.852083333331</v>
      </c>
      <c r="U3475" s="6"/>
    </row>
    <row r="3476" spans="1:21" ht="10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8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9"/>
        <v>42541.501516203702</v>
      </c>
      <c r="T3476" s="11">
        <f t="shared" si="330"/>
        <v>42571.501516203702</v>
      </c>
      <c r="U3476" s="6"/>
    </row>
    <row r="3477" spans="1:21" ht="10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8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9"/>
        <v>41918.880833333329</v>
      </c>
      <c r="T3477" s="11">
        <f t="shared" si="330"/>
        <v>41946</v>
      </c>
      <c r="U3477" s="6"/>
    </row>
    <row r="3478" spans="1:21" ht="10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8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9"/>
        <v>41921.279976851853</v>
      </c>
      <c r="T3478" s="11">
        <f t="shared" si="330"/>
        <v>41939.125</v>
      </c>
      <c r="U3478" s="6"/>
    </row>
    <row r="3479" spans="1:21" ht="90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8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9"/>
        <v>42128.736608796295</v>
      </c>
      <c r="T3479" s="11">
        <f t="shared" si="330"/>
        <v>42141.125</v>
      </c>
      <c r="U3479" s="6"/>
    </row>
    <row r="3480" spans="1:21" ht="90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8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9"/>
        <v>42053.916921296302</v>
      </c>
      <c r="T3480" s="11">
        <f t="shared" si="330"/>
        <v>42079.875</v>
      </c>
      <c r="U3480" s="6"/>
    </row>
    <row r="3481" spans="1:21" ht="90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8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9"/>
        <v>41781.855092592588</v>
      </c>
      <c r="T3481" s="11">
        <f t="shared" si="330"/>
        <v>41811.855092592588</v>
      </c>
      <c r="U3481" s="6"/>
    </row>
    <row r="3482" spans="1:21" ht="10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8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9"/>
        <v>42171.317442129628</v>
      </c>
      <c r="T3482" s="11">
        <f t="shared" si="330"/>
        <v>42195.875</v>
      </c>
      <c r="U3482" s="6"/>
    </row>
    <row r="3483" spans="1:21" ht="10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8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9"/>
        <v>41989.24754629629</v>
      </c>
      <c r="T3483" s="11">
        <f t="shared" si="330"/>
        <v>42006.24754629629</v>
      </c>
      <c r="U3483" s="6"/>
    </row>
    <row r="3484" spans="1:21" ht="90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8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9"/>
        <v>41796.771597222221</v>
      </c>
      <c r="T3484" s="11">
        <f t="shared" si="330"/>
        <v>41826.771597222221</v>
      </c>
      <c r="U3484" s="6"/>
    </row>
    <row r="3485" spans="1:21" ht="90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8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9"/>
        <v>41793.668761574074</v>
      </c>
      <c r="T3485" s="11">
        <f t="shared" si="330"/>
        <v>41823.668761574074</v>
      </c>
      <c r="U3485" s="6"/>
    </row>
    <row r="3486" spans="1:21" ht="10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8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9"/>
        <v>42506.760405092587</v>
      </c>
      <c r="T3486" s="11">
        <f t="shared" si="330"/>
        <v>42536.760405092587</v>
      </c>
      <c r="U3486" s="6"/>
    </row>
    <row r="3487" spans="1:21" ht="10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8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9"/>
        <v>42372.693055555559</v>
      </c>
      <c r="T3487" s="11">
        <f t="shared" si="330"/>
        <v>42402.693055555559</v>
      </c>
      <c r="U3487" s="6"/>
    </row>
    <row r="3488" spans="1:21" ht="10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8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9"/>
        <v>42126.87501157407</v>
      </c>
      <c r="T3488" s="11">
        <f t="shared" si="330"/>
        <v>42158.290972222225</v>
      </c>
      <c r="U3488" s="6"/>
    </row>
    <row r="3489" spans="1:21" ht="10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8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9"/>
        <v>42149.940416666665</v>
      </c>
      <c r="T3489" s="11">
        <f t="shared" si="330"/>
        <v>42179.940416666665</v>
      </c>
      <c r="U3489" s="6"/>
    </row>
    <row r="3490" spans="1:21" ht="10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8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9"/>
        <v>42087.768055555556</v>
      </c>
      <c r="T3490" s="11">
        <f t="shared" si="330"/>
        <v>42111.666666666672</v>
      </c>
      <c r="U3490" s="6"/>
    </row>
    <row r="3491" spans="1:21" ht="12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8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9"/>
        <v>41753.635775462964</v>
      </c>
      <c r="T3491" s="11">
        <f t="shared" si="330"/>
        <v>41783.875</v>
      </c>
      <c r="U3491" s="6"/>
    </row>
    <row r="3492" spans="1:21" ht="10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8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9"/>
        <v>42443.802361111113</v>
      </c>
      <c r="T3492" s="11">
        <f t="shared" si="330"/>
        <v>42473.802361111113</v>
      </c>
      <c r="U3492" s="6"/>
    </row>
    <row r="3493" spans="1:21" ht="12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8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9"/>
        <v>42121.249814814815</v>
      </c>
      <c r="T3493" s="11">
        <f t="shared" si="330"/>
        <v>42142.249814814815</v>
      </c>
      <c r="U3493" s="6"/>
    </row>
    <row r="3494" spans="1:21" ht="10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8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9"/>
        <v>42268.009224537032</v>
      </c>
      <c r="T3494" s="11">
        <f t="shared" si="330"/>
        <v>42303.009224537032</v>
      </c>
      <c r="U3494" s="6"/>
    </row>
    <row r="3495" spans="1:21" ht="10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8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9"/>
        <v>41848.866157407407</v>
      </c>
      <c r="T3495" s="11">
        <f t="shared" si="330"/>
        <v>41868.21597222222</v>
      </c>
      <c r="U3495" s="6"/>
    </row>
    <row r="3496" spans="1:21" ht="10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8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9"/>
        <v>42689.214988425927</v>
      </c>
      <c r="T3496" s="11">
        <f t="shared" si="330"/>
        <v>42700.25</v>
      </c>
      <c r="U3496" s="6"/>
    </row>
    <row r="3497" spans="1:21" ht="12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8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9"/>
        <v>41915.762835648151</v>
      </c>
      <c r="T3497" s="11">
        <f t="shared" si="330"/>
        <v>41944.720833333333</v>
      </c>
      <c r="U3497" s="6"/>
    </row>
    <row r="3498" spans="1:21" ht="12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8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9"/>
        <v>42584.846828703703</v>
      </c>
      <c r="T3498" s="11">
        <f t="shared" si="330"/>
        <v>42624.846828703703</v>
      </c>
      <c r="U3498" s="6"/>
    </row>
    <row r="3499" spans="1:21" ht="10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8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9"/>
        <v>42511.741944444439</v>
      </c>
      <c r="T3499" s="11">
        <f t="shared" si="330"/>
        <v>42523.916666666672</v>
      </c>
      <c r="U3499" s="6"/>
    </row>
    <row r="3500" spans="1:21" ht="10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8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9"/>
        <v>42459.15861111111</v>
      </c>
      <c r="T3500" s="11">
        <f t="shared" si="330"/>
        <v>42518.905555555553</v>
      </c>
      <c r="U3500" s="6"/>
    </row>
    <row r="3501" spans="1:21" ht="10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8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9"/>
        <v>42132.036168981482</v>
      </c>
      <c r="T3501" s="11">
        <f t="shared" si="330"/>
        <v>42186.290972222225</v>
      </c>
      <c r="U3501" s="6"/>
    </row>
    <row r="3502" spans="1:21" ht="12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8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9"/>
        <v>42419.91942129629</v>
      </c>
      <c r="T3502" s="11">
        <f t="shared" si="330"/>
        <v>42436.207638888889</v>
      </c>
      <c r="U3502" s="6"/>
    </row>
    <row r="3503" spans="1:21" ht="10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8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9"/>
        <v>42233.763831018514</v>
      </c>
      <c r="T3503" s="11">
        <f t="shared" si="330"/>
        <v>42258.763831018514</v>
      </c>
      <c r="U3503" s="6"/>
    </row>
    <row r="3504" spans="1:21" ht="10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8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9"/>
        <v>42430.839398148149</v>
      </c>
      <c r="T3504" s="11">
        <f t="shared" si="330"/>
        <v>42445.165972222225</v>
      </c>
      <c r="U3504" s="6"/>
    </row>
    <row r="3505" spans="1:21" ht="90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8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9"/>
        <v>42545.478333333333</v>
      </c>
      <c r="T3505" s="11">
        <f t="shared" si="330"/>
        <v>42575.478333333333</v>
      </c>
      <c r="U3505" s="6"/>
    </row>
    <row r="3506" spans="1:21" ht="10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8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9"/>
        <v>42297.748738425929</v>
      </c>
      <c r="T3506" s="11">
        <f t="shared" si="330"/>
        <v>42327.790405092594</v>
      </c>
      <c r="U3506" s="6"/>
    </row>
    <row r="3507" spans="1:21" ht="12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8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9"/>
        <v>41760.935706018521</v>
      </c>
      <c r="T3507" s="11">
        <f t="shared" si="330"/>
        <v>41772.166666666664</v>
      </c>
      <c r="U3507" s="6"/>
    </row>
    <row r="3508" spans="1:21" ht="10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8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9"/>
        <v>41829.734259259261</v>
      </c>
      <c r="T3508" s="11">
        <f t="shared" si="330"/>
        <v>41874.734259259261</v>
      </c>
      <c r="U3508" s="6"/>
    </row>
    <row r="3509" spans="1:21" ht="7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8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9"/>
        <v>42491.92288194444</v>
      </c>
      <c r="T3509" s="11">
        <f t="shared" si="330"/>
        <v>42521.92288194444</v>
      </c>
      <c r="U3509" s="6"/>
    </row>
    <row r="3510" spans="1:21" ht="10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8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9"/>
        <v>42477.729780092588</v>
      </c>
      <c r="T3510" s="11">
        <f t="shared" si="330"/>
        <v>42500.875</v>
      </c>
      <c r="U3510" s="6"/>
    </row>
    <row r="3511" spans="1:21" ht="10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8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9"/>
        <v>41950.859560185185</v>
      </c>
      <c r="T3511" s="11">
        <f t="shared" si="330"/>
        <v>41964.204861111109</v>
      </c>
      <c r="U3511" s="6"/>
    </row>
    <row r="3512" spans="1:21" ht="10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8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9"/>
        <v>41802.62090277778</v>
      </c>
      <c r="T3512" s="11">
        <f t="shared" si="330"/>
        <v>41822.62090277778</v>
      </c>
      <c r="U3512" s="6"/>
    </row>
    <row r="3513" spans="1:21" ht="9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8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9"/>
        <v>41927.873784722222</v>
      </c>
      <c r="T3513" s="11">
        <f t="shared" si="330"/>
        <v>41950.770833333336</v>
      </c>
      <c r="U3513" s="6"/>
    </row>
    <row r="3514" spans="1:21" ht="10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8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9"/>
        <v>42057.536944444444</v>
      </c>
      <c r="T3514" s="11">
        <f t="shared" si="330"/>
        <v>42117.49527777778</v>
      </c>
      <c r="U3514" s="6"/>
    </row>
    <row r="3515" spans="1:21" ht="10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8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9"/>
        <v>41781.096203703702</v>
      </c>
      <c r="T3515" s="11">
        <f t="shared" si="330"/>
        <v>41794.207638888889</v>
      </c>
      <c r="U3515" s="6"/>
    </row>
    <row r="3516" spans="1:21" ht="10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8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9"/>
        <v>42020.846666666665</v>
      </c>
      <c r="T3516" s="11">
        <f t="shared" si="330"/>
        <v>42037.207638888889</v>
      </c>
      <c r="U3516" s="6"/>
    </row>
    <row r="3517" spans="1:21" ht="90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8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9"/>
        <v>42125.772812499999</v>
      </c>
      <c r="T3517" s="11">
        <f t="shared" si="330"/>
        <v>42155.772812499999</v>
      </c>
      <c r="U3517" s="6"/>
    </row>
    <row r="3518" spans="1:21" ht="10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8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9"/>
        <v>41856.010069444441</v>
      </c>
      <c r="T3518" s="11">
        <f t="shared" si="330"/>
        <v>41890.125</v>
      </c>
      <c r="U3518" s="6"/>
    </row>
    <row r="3519" spans="1:21" ht="10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8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9"/>
        <v>41794.817523148151</v>
      </c>
      <c r="T3519" s="11">
        <f t="shared" si="330"/>
        <v>41824.458333333336</v>
      </c>
      <c r="U3519" s="6"/>
    </row>
    <row r="3520" spans="1:21" ht="10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8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9"/>
        <v>41893.783553240741</v>
      </c>
      <c r="T3520" s="11">
        <f t="shared" si="330"/>
        <v>41914.597916666666</v>
      </c>
      <c r="U3520" s="6"/>
    </row>
    <row r="3521" spans="1:21" ht="9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8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9"/>
        <v>42037.598958333328</v>
      </c>
      <c r="T3521" s="11">
        <f t="shared" si="330"/>
        <v>42067.598958333328</v>
      </c>
      <c r="U3521" s="6"/>
    </row>
    <row r="3522" spans="1:21" ht="7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8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9"/>
        <v>42227.824212962965</v>
      </c>
      <c r="T3522" s="11">
        <f t="shared" si="330"/>
        <v>42253.57430555555</v>
      </c>
      <c r="U3522" s="6"/>
    </row>
    <row r="3523" spans="1:21" ht="12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28"/>
        <v>169.42857142857144</v>
      </c>
      <c r="P3523" s="5">
        <f t="shared" ref="P3523:P3586" si="331">IF(L3523=0, 0, E3523/L3523)</f>
        <v>45.615384615384613</v>
      </c>
      <c r="Q3523" t="str">
        <f t="shared" ref="Q3523:Q3586" si="332">LEFT(N3523, FIND("/", N3523)-1)</f>
        <v>theater</v>
      </c>
      <c r="R3523" t="str">
        <f t="shared" ref="R3523:R3586" si="333">MID(N3523, LEN(Q3523)+2, LEN(N3523))</f>
        <v>plays</v>
      </c>
      <c r="S3523" s="11">
        <f t="shared" si="329"/>
        <v>41881.361342592594</v>
      </c>
      <c r="T3523" s="11">
        <f t="shared" si="330"/>
        <v>41911.361342592594</v>
      </c>
      <c r="U3523" s="6"/>
    </row>
    <row r="3524" spans="1:21" ht="10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34">(E3524/D3524)*100</f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29"/>
        <v>42234.789884259255</v>
      </c>
      <c r="T3524" s="11">
        <f t="shared" si="330"/>
        <v>42262.420833333337</v>
      </c>
      <c r="U3524" s="6"/>
    </row>
    <row r="3525" spans="1:21" ht="90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4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ref="S3525:S3588" si="335">(((J3525/60)/60)/24)+DATE(1970,1,1)</f>
        <v>42581.397546296299</v>
      </c>
      <c r="T3525" s="11">
        <f t="shared" ref="T3525:T3588" si="336">(((I3525/60)/60)/24)+DATE(1970,1,1)</f>
        <v>42638.958333333328</v>
      </c>
      <c r="U3525" s="6"/>
    </row>
    <row r="3526" spans="1:21" ht="10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4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5"/>
        <v>41880.76357638889</v>
      </c>
      <c r="T3526" s="11">
        <f t="shared" si="336"/>
        <v>41895.166666666664</v>
      </c>
      <c r="U3526" s="6"/>
    </row>
    <row r="3527" spans="1:21" ht="9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4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5"/>
        <v>42214.6956712963</v>
      </c>
      <c r="T3527" s="11">
        <f t="shared" si="336"/>
        <v>42225.666666666672</v>
      </c>
      <c r="U3527" s="6"/>
    </row>
    <row r="3528" spans="1:21" ht="10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4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5"/>
        <v>42460.335312499999</v>
      </c>
      <c r="T3528" s="11">
        <f t="shared" si="336"/>
        <v>42488.249305555553</v>
      </c>
      <c r="U3528" s="6"/>
    </row>
    <row r="3529" spans="1:21" ht="12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4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5"/>
        <v>42167.023206018523</v>
      </c>
      <c r="T3529" s="11">
        <f t="shared" si="336"/>
        <v>42196.165972222225</v>
      </c>
      <c r="U3529" s="6"/>
    </row>
    <row r="3530" spans="1:21" ht="90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4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5"/>
        <v>42733.50136574074</v>
      </c>
      <c r="T3530" s="11">
        <f t="shared" si="336"/>
        <v>42753.50136574074</v>
      </c>
      <c r="U3530" s="6"/>
    </row>
    <row r="3531" spans="1:21" ht="10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4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5"/>
        <v>42177.761782407411</v>
      </c>
      <c r="T3531" s="11">
        <f t="shared" si="336"/>
        <v>42198.041666666672</v>
      </c>
      <c r="U3531" s="6"/>
    </row>
    <row r="3532" spans="1:21" ht="9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4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5"/>
        <v>42442.623344907406</v>
      </c>
      <c r="T3532" s="11">
        <f t="shared" si="336"/>
        <v>42470.833333333328</v>
      </c>
      <c r="U3532" s="6"/>
    </row>
    <row r="3533" spans="1:21" ht="3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4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5"/>
        <v>42521.654328703706</v>
      </c>
      <c r="T3533" s="11">
        <f t="shared" si="336"/>
        <v>42551.654328703706</v>
      </c>
      <c r="U3533" s="6"/>
    </row>
    <row r="3534" spans="1:21" ht="12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4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5"/>
        <v>41884.599849537037</v>
      </c>
      <c r="T3534" s="11">
        <f t="shared" si="336"/>
        <v>41900.165972222225</v>
      </c>
      <c r="U3534" s="6"/>
    </row>
    <row r="3535" spans="1:21" ht="10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4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5"/>
        <v>42289.761192129634</v>
      </c>
      <c r="T3535" s="11">
        <f t="shared" si="336"/>
        <v>42319.802858796291</v>
      </c>
      <c r="U3535" s="6"/>
    </row>
    <row r="3536" spans="1:21" ht="7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4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5"/>
        <v>42243.6252662037</v>
      </c>
      <c r="T3536" s="11">
        <f t="shared" si="336"/>
        <v>42278.6252662037</v>
      </c>
      <c r="U3536" s="6"/>
    </row>
    <row r="3537" spans="1:21" ht="90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4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5"/>
        <v>42248.640162037031</v>
      </c>
      <c r="T3537" s="11">
        <f t="shared" si="336"/>
        <v>42279.75</v>
      </c>
      <c r="U3537" s="6"/>
    </row>
    <row r="3538" spans="1:21" ht="10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4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5"/>
        <v>42328.727141203708</v>
      </c>
      <c r="T3538" s="11">
        <f t="shared" si="336"/>
        <v>42358.499305555553</v>
      </c>
      <c r="U3538" s="6"/>
    </row>
    <row r="3539" spans="1:21" ht="10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4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5"/>
        <v>41923.354351851849</v>
      </c>
      <c r="T3539" s="11">
        <f t="shared" si="336"/>
        <v>41960.332638888889</v>
      </c>
      <c r="U3539" s="6"/>
    </row>
    <row r="3540" spans="1:21" ht="12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4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5"/>
        <v>42571.420601851853</v>
      </c>
      <c r="T3540" s="11">
        <f t="shared" si="336"/>
        <v>42599.420601851853</v>
      </c>
      <c r="U3540" s="6"/>
    </row>
    <row r="3541" spans="1:21" ht="10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4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5"/>
        <v>42600.756041666667</v>
      </c>
      <c r="T3541" s="11">
        <f t="shared" si="336"/>
        <v>42621.756041666667</v>
      </c>
      <c r="U3541" s="6"/>
    </row>
    <row r="3542" spans="1:21" ht="10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4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5"/>
        <v>42517.003368055557</v>
      </c>
      <c r="T3542" s="11">
        <f t="shared" si="336"/>
        <v>42547.003368055557</v>
      </c>
      <c r="U3542" s="6"/>
    </row>
    <row r="3543" spans="1:21" ht="10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4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5"/>
        <v>42222.730034722219</v>
      </c>
      <c r="T3543" s="11">
        <f t="shared" si="336"/>
        <v>42247.730034722219</v>
      </c>
      <c r="U3543" s="6"/>
    </row>
    <row r="3544" spans="1:21" ht="10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4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5"/>
        <v>41829.599791666667</v>
      </c>
      <c r="T3544" s="11">
        <f t="shared" si="336"/>
        <v>41889.599791666667</v>
      </c>
      <c r="U3544" s="6"/>
    </row>
    <row r="3545" spans="1:21" ht="7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4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5"/>
        <v>42150.755312499998</v>
      </c>
      <c r="T3545" s="11">
        <f t="shared" si="336"/>
        <v>42180.755312499998</v>
      </c>
      <c r="U3545" s="6"/>
    </row>
    <row r="3546" spans="1:21" ht="7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4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5"/>
        <v>42040.831678240742</v>
      </c>
      <c r="T3546" s="11">
        <f t="shared" si="336"/>
        <v>42070.831678240742</v>
      </c>
      <c r="U3546" s="6"/>
    </row>
    <row r="3547" spans="1:21" ht="12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4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5"/>
        <v>42075.807395833333</v>
      </c>
      <c r="T3547" s="11">
        <f t="shared" si="336"/>
        <v>42105.807395833333</v>
      </c>
      <c r="U3547" s="6"/>
    </row>
    <row r="3548" spans="1:21" ht="12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4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5"/>
        <v>42073.660694444443</v>
      </c>
      <c r="T3548" s="11">
        <f t="shared" si="336"/>
        <v>42095.165972222225</v>
      </c>
      <c r="U3548" s="6"/>
    </row>
    <row r="3549" spans="1:21" ht="90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4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5"/>
        <v>42480.078715277778</v>
      </c>
      <c r="T3549" s="11">
        <f t="shared" si="336"/>
        <v>42504.165972222225</v>
      </c>
      <c r="U3549" s="6"/>
    </row>
    <row r="3550" spans="1:21" ht="90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4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5"/>
        <v>42411.942291666666</v>
      </c>
      <c r="T3550" s="11">
        <f t="shared" si="336"/>
        <v>42434.041666666672</v>
      </c>
      <c r="U3550" s="6"/>
    </row>
    <row r="3551" spans="1:21" ht="10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4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5"/>
        <v>42223.394363425927</v>
      </c>
      <c r="T3551" s="11">
        <f t="shared" si="336"/>
        <v>42251.394363425927</v>
      </c>
      <c r="U3551" s="6"/>
    </row>
    <row r="3552" spans="1:21" ht="10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4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5"/>
        <v>42462.893495370372</v>
      </c>
      <c r="T3552" s="11">
        <f t="shared" si="336"/>
        <v>42492.893495370372</v>
      </c>
      <c r="U3552" s="6"/>
    </row>
    <row r="3553" spans="1:21" ht="12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4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5"/>
        <v>41753.515856481477</v>
      </c>
      <c r="T3553" s="11">
        <f t="shared" si="336"/>
        <v>41781.921527777777</v>
      </c>
      <c r="U3553" s="6"/>
    </row>
    <row r="3554" spans="1:21" ht="10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4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5"/>
        <v>41788.587083333332</v>
      </c>
      <c r="T3554" s="11">
        <f t="shared" si="336"/>
        <v>41818.587083333332</v>
      </c>
      <c r="U3554" s="6"/>
    </row>
    <row r="3555" spans="1:21" ht="10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4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5"/>
        <v>42196.028703703705</v>
      </c>
      <c r="T3555" s="11">
        <f t="shared" si="336"/>
        <v>42228</v>
      </c>
      <c r="U3555" s="6"/>
    </row>
    <row r="3556" spans="1:21" ht="90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4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5"/>
        <v>42016.050451388888</v>
      </c>
      <c r="T3556" s="11">
        <f t="shared" si="336"/>
        <v>42046.708333333328</v>
      </c>
      <c r="U3556" s="6"/>
    </row>
    <row r="3557" spans="1:21" ht="10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4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5"/>
        <v>42661.442060185189</v>
      </c>
      <c r="T3557" s="11">
        <f t="shared" si="336"/>
        <v>42691.483726851846</v>
      </c>
      <c r="U3557" s="6"/>
    </row>
    <row r="3558" spans="1:21" ht="10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4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5"/>
        <v>41808.649583333332</v>
      </c>
      <c r="T3558" s="11">
        <f t="shared" si="336"/>
        <v>41868.649583333332</v>
      </c>
      <c r="U3558" s="6"/>
    </row>
    <row r="3559" spans="1:21" ht="10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4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5"/>
        <v>41730.276747685188</v>
      </c>
      <c r="T3559" s="11">
        <f t="shared" si="336"/>
        <v>41764.276747685188</v>
      </c>
      <c r="U3559" s="6"/>
    </row>
    <row r="3560" spans="1:21" ht="90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4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5"/>
        <v>42139.816840277781</v>
      </c>
      <c r="T3560" s="11">
        <f t="shared" si="336"/>
        <v>42181.875</v>
      </c>
      <c r="U3560" s="6"/>
    </row>
    <row r="3561" spans="1:21" ht="10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4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5"/>
        <v>42194.096157407403</v>
      </c>
      <c r="T3561" s="11">
        <f t="shared" si="336"/>
        <v>42216.373611111107</v>
      </c>
      <c r="U3561" s="6"/>
    </row>
    <row r="3562" spans="1:21" ht="12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4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5"/>
        <v>42115.889652777783</v>
      </c>
      <c r="T3562" s="11">
        <f t="shared" si="336"/>
        <v>42151.114583333328</v>
      </c>
      <c r="U3562" s="6"/>
    </row>
    <row r="3563" spans="1:21" ht="18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4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5"/>
        <v>42203.680300925931</v>
      </c>
      <c r="T3563" s="11">
        <f t="shared" si="336"/>
        <v>42221.774999999994</v>
      </c>
      <c r="U3563" s="6"/>
    </row>
    <row r="3564" spans="1:21" ht="12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4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5"/>
        <v>42433.761886574073</v>
      </c>
      <c r="T3564" s="11">
        <f t="shared" si="336"/>
        <v>42442.916666666672</v>
      </c>
      <c r="U3564" s="6"/>
    </row>
    <row r="3565" spans="1:21" ht="10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4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5"/>
        <v>42555.671944444446</v>
      </c>
      <c r="T3565" s="11">
        <f t="shared" si="336"/>
        <v>42583.791666666672</v>
      </c>
      <c r="U3565" s="6"/>
    </row>
    <row r="3566" spans="1:21" ht="7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4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5"/>
        <v>42236.623252314821</v>
      </c>
      <c r="T3566" s="11">
        <f t="shared" si="336"/>
        <v>42282.666666666672</v>
      </c>
      <c r="U3566" s="6"/>
    </row>
    <row r="3567" spans="1:21" ht="12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4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5"/>
        <v>41974.743148148147</v>
      </c>
      <c r="T3567" s="11">
        <f t="shared" si="336"/>
        <v>42004.743148148147</v>
      </c>
      <c r="U3567" s="6"/>
    </row>
    <row r="3568" spans="1:21" ht="10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4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5"/>
        <v>41997.507905092592</v>
      </c>
      <c r="T3568" s="11">
        <f t="shared" si="336"/>
        <v>42027.507905092592</v>
      </c>
      <c r="U3568" s="6"/>
    </row>
    <row r="3569" spans="1:21" ht="10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4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5"/>
        <v>42135.810694444444</v>
      </c>
      <c r="T3569" s="11">
        <f t="shared" si="336"/>
        <v>42165.810694444444</v>
      </c>
      <c r="U3569" s="6"/>
    </row>
    <row r="3570" spans="1:21" ht="10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4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5"/>
        <v>41869.740671296298</v>
      </c>
      <c r="T3570" s="11">
        <f t="shared" si="336"/>
        <v>41899.740671296298</v>
      </c>
      <c r="U3570" s="6"/>
    </row>
    <row r="3571" spans="1:21" ht="9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4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5"/>
        <v>41982.688611111109</v>
      </c>
      <c r="T3571" s="11">
        <f t="shared" si="336"/>
        <v>42012.688611111109</v>
      </c>
      <c r="U3571" s="6"/>
    </row>
    <row r="3572" spans="1:21" ht="90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4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5"/>
        <v>41976.331979166673</v>
      </c>
      <c r="T3572" s="11">
        <f t="shared" si="336"/>
        <v>42004.291666666672</v>
      </c>
      <c r="U3572" s="6"/>
    </row>
    <row r="3573" spans="1:21" ht="90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4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5"/>
        <v>41912.858946759261</v>
      </c>
      <c r="T3573" s="11">
        <f t="shared" si="336"/>
        <v>41942.858946759261</v>
      </c>
      <c r="U3573" s="6"/>
    </row>
    <row r="3574" spans="1:21" ht="75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4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5"/>
        <v>42146.570393518516</v>
      </c>
      <c r="T3574" s="11">
        <f t="shared" si="336"/>
        <v>42176.570393518516</v>
      </c>
      <c r="U3574" s="6"/>
    </row>
    <row r="3575" spans="1:21" ht="7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4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5"/>
        <v>41921.375532407408</v>
      </c>
      <c r="T3575" s="11">
        <f t="shared" si="336"/>
        <v>41951.417199074072</v>
      </c>
      <c r="U3575" s="6"/>
    </row>
    <row r="3576" spans="1:21" ht="10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4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5"/>
        <v>41926.942685185182</v>
      </c>
      <c r="T3576" s="11">
        <f t="shared" si="336"/>
        <v>41956.984351851846</v>
      </c>
      <c r="U3576" s="6"/>
    </row>
    <row r="3577" spans="1:21" ht="10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4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5"/>
        <v>42561.783877314811</v>
      </c>
      <c r="T3577" s="11">
        <f t="shared" si="336"/>
        <v>42593.165972222225</v>
      </c>
      <c r="U3577" s="6"/>
    </row>
    <row r="3578" spans="1:21" ht="10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4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5"/>
        <v>42649.54923611111</v>
      </c>
      <c r="T3578" s="11">
        <f t="shared" si="336"/>
        <v>42709.590902777782</v>
      </c>
      <c r="U3578" s="6"/>
    </row>
    <row r="3579" spans="1:21" ht="90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4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5"/>
        <v>42093.786840277782</v>
      </c>
      <c r="T3579" s="11">
        <f t="shared" si="336"/>
        <v>42120.26944444445</v>
      </c>
      <c r="U3579" s="6"/>
    </row>
    <row r="3580" spans="1:21" ht="90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4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5"/>
        <v>42460.733530092592</v>
      </c>
      <c r="T3580" s="11">
        <f t="shared" si="336"/>
        <v>42490.733530092592</v>
      </c>
      <c r="U3580" s="6"/>
    </row>
    <row r="3581" spans="1:21" ht="10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4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5"/>
        <v>42430.762222222227</v>
      </c>
      <c r="T3581" s="11">
        <f t="shared" si="336"/>
        <v>42460.720555555556</v>
      </c>
      <c r="U3581" s="6"/>
    </row>
    <row r="3582" spans="1:21" ht="10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4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5"/>
        <v>42026.176180555558</v>
      </c>
      <c r="T3582" s="11">
        <f t="shared" si="336"/>
        <v>42064.207638888889</v>
      </c>
      <c r="U3582" s="6"/>
    </row>
    <row r="3583" spans="1:21" ht="10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4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5"/>
        <v>41836.471180555556</v>
      </c>
      <c r="T3583" s="11">
        <f t="shared" si="336"/>
        <v>41850.471180555556</v>
      </c>
      <c r="U3583" s="6"/>
    </row>
    <row r="3584" spans="1:21" ht="90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4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5"/>
        <v>42451.095856481479</v>
      </c>
      <c r="T3584" s="11">
        <f t="shared" si="336"/>
        <v>42465.095856481479</v>
      </c>
      <c r="U3584" s="6"/>
    </row>
    <row r="3585" spans="1:21" ht="10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4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5"/>
        <v>42418.425983796296</v>
      </c>
      <c r="T3585" s="11">
        <f t="shared" si="336"/>
        <v>42478.384317129632</v>
      </c>
      <c r="U3585" s="6"/>
    </row>
    <row r="3586" spans="1:21" ht="12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4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5"/>
        <v>42168.316481481481</v>
      </c>
      <c r="T3586" s="11">
        <f t="shared" si="336"/>
        <v>42198.316481481481</v>
      </c>
      <c r="U3586" s="6"/>
    </row>
    <row r="3587" spans="1:21" ht="90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4"/>
        <v>119.11764705882352</v>
      </c>
      <c r="P3587" s="5">
        <f t="shared" ref="P3587:P3650" si="337">IF(L3587=0, 0, E3587/L3587)</f>
        <v>176.08695652173913</v>
      </c>
      <c r="Q3587" t="str">
        <f t="shared" ref="Q3587:Q3650" si="338">LEFT(N3587, FIND("/", N3587)-1)</f>
        <v>theater</v>
      </c>
      <c r="R3587" t="str">
        <f t="shared" ref="R3587:R3650" si="339">MID(N3587, LEN(Q3587)+2, LEN(N3587))</f>
        <v>plays</v>
      </c>
      <c r="S3587" s="11">
        <f t="shared" si="335"/>
        <v>41964.716319444444</v>
      </c>
      <c r="T3587" s="11">
        <f t="shared" si="336"/>
        <v>41994.716319444444</v>
      </c>
      <c r="U3587" s="6"/>
    </row>
    <row r="3588" spans="1:21" ht="4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40">(E3588/D3588)*100</f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35"/>
        <v>42576.697569444441</v>
      </c>
      <c r="T3588" s="11">
        <f t="shared" si="336"/>
        <v>42636.697569444441</v>
      </c>
      <c r="U3588" s="6"/>
    </row>
    <row r="3589" spans="1:21" ht="90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0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ref="S3589:S3652" si="341">(((J3589/60)/60)/24)+DATE(1970,1,1)</f>
        <v>42503.539976851855</v>
      </c>
      <c r="T3589" s="11">
        <f t="shared" ref="T3589:T3652" si="342">(((I3589/60)/60)/24)+DATE(1970,1,1)</f>
        <v>42548.791666666672</v>
      </c>
      <c r="U3589" s="6"/>
    </row>
    <row r="3590" spans="1:21" ht="10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0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1"/>
        <v>42101.828819444447</v>
      </c>
      <c r="T3590" s="11">
        <f t="shared" si="342"/>
        <v>42123.958333333328</v>
      </c>
      <c r="U3590" s="6"/>
    </row>
    <row r="3591" spans="1:21" ht="10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0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1"/>
        <v>42125.647534722222</v>
      </c>
      <c r="T3591" s="11">
        <f t="shared" si="342"/>
        <v>42150.647534722222</v>
      </c>
      <c r="U3591" s="6"/>
    </row>
    <row r="3592" spans="1:21" ht="10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0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1"/>
        <v>41902.333726851852</v>
      </c>
      <c r="T3592" s="11">
        <f t="shared" si="342"/>
        <v>41932.333726851852</v>
      </c>
      <c r="U3592" s="6"/>
    </row>
    <row r="3593" spans="1:21" ht="10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0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1"/>
        <v>42003.948425925926</v>
      </c>
      <c r="T3593" s="11">
        <f t="shared" si="342"/>
        <v>42028.207638888889</v>
      </c>
      <c r="U3593" s="6"/>
    </row>
    <row r="3594" spans="1:21" ht="90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0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1"/>
        <v>41988.829942129625</v>
      </c>
      <c r="T3594" s="11">
        <f t="shared" si="342"/>
        <v>42046.207638888889</v>
      </c>
      <c r="U3594" s="6"/>
    </row>
    <row r="3595" spans="1:21" ht="90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0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1"/>
        <v>41974.898599537039</v>
      </c>
      <c r="T3595" s="11">
        <f t="shared" si="342"/>
        <v>42009.851388888885</v>
      </c>
      <c r="U3595" s="6"/>
    </row>
    <row r="3596" spans="1:21" ht="12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0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1"/>
        <v>42592.066921296297</v>
      </c>
      <c r="T3596" s="11">
        <f t="shared" si="342"/>
        <v>42617.066921296297</v>
      </c>
      <c r="U3596" s="6"/>
    </row>
    <row r="3597" spans="1:21" ht="6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0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1"/>
        <v>42050.008368055554</v>
      </c>
      <c r="T3597" s="11">
        <f t="shared" si="342"/>
        <v>42076.290972222225</v>
      </c>
      <c r="U3597" s="6"/>
    </row>
    <row r="3598" spans="1:21" ht="90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0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1"/>
        <v>41856.715069444443</v>
      </c>
      <c r="T3598" s="11">
        <f t="shared" si="342"/>
        <v>41877.715069444443</v>
      </c>
      <c r="U3598" s="6"/>
    </row>
    <row r="3599" spans="1:21" ht="6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0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1"/>
        <v>42417.585532407407</v>
      </c>
      <c r="T3599" s="11">
        <f t="shared" si="342"/>
        <v>42432.249305555553</v>
      </c>
      <c r="U3599" s="6"/>
    </row>
    <row r="3600" spans="1:21" ht="9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0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1"/>
        <v>41866.79886574074</v>
      </c>
      <c r="T3600" s="11">
        <f t="shared" si="342"/>
        <v>41885.207638888889</v>
      </c>
      <c r="U3600" s="6"/>
    </row>
    <row r="3601" spans="1:21" ht="90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0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1"/>
        <v>42220.79487268519</v>
      </c>
      <c r="T3601" s="11">
        <f t="shared" si="342"/>
        <v>42246</v>
      </c>
      <c r="U3601" s="6"/>
    </row>
    <row r="3602" spans="1:21" ht="6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0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1"/>
        <v>42628.849120370374</v>
      </c>
      <c r="T3602" s="11">
        <f t="shared" si="342"/>
        <v>42656.849120370374</v>
      </c>
      <c r="U3602" s="6"/>
    </row>
    <row r="3603" spans="1:21" ht="10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0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1"/>
        <v>41990.99863425926</v>
      </c>
      <c r="T3603" s="11">
        <f t="shared" si="342"/>
        <v>42020.99863425926</v>
      </c>
      <c r="U3603" s="6"/>
    </row>
    <row r="3604" spans="1:21" ht="12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0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1"/>
        <v>42447.894432870366</v>
      </c>
      <c r="T3604" s="11">
        <f t="shared" si="342"/>
        <v>42507.894432870366</v>
      </c>
      <c r="U3604" s="6"/>
    </row>
    <row r="3605" spans="1:21" ht="10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0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1"/>
        <v>42283.864351851851</v>
      </c>
      <c r="T3605" s="11">
        <f t="shared" si="342"/>
        <v>42313.906018518523</v>
      </c>
      <c r="U3605" s="6"/>
    </row>
    <row r="3606" spans="1:21" ht="10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0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1"/>
        <v>42483.015694444446</v>
      </c>
      <c r="T3606" s="11">
        <f t="shared" si="342"/>
        <v>42489.290972222225</v>
      </c>
      <c r="U3606" s="6"/>
    </row>
    <row r="3607" spans="1:21" ht="10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0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1"/>
        <v>42383.793124999997</v>
      </c>
      <c r="T3607" s="11">
        <f t="shared" si="342"/>
        <v>42413.793124999997</v>
      </c>
      <c r="U3607" s="6"/>
    </row>
    <row r="3608" spans="1:21" ht="10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0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1"/>
        <v>42566.604826388888</v>
      </c>
      <c r="T3608" s="11">
        <f t="shared" si="342"/>
        <v>42596.604826388888</v>
      </c>
      <c r="U3608" s="6"/>
    </row>
    <row r="3609" spans="1:21" ht="6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0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1"/>
        <v>42338.963912037041</v>
      </c>
      <c r="T3609" s="11">
        <f t="shared" si="342"/>
        <v>42353</v>
      </c>
      <c r="U3609" s="6"/>
    </row>
    <row r="3610" spans="1:21" ht="10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0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1"/>
        <v>42506.709375000006</v>
      </c>
      <c r="T3610" s="11">
        <f t="shared" si="342"/>
        <v>42538.583333333328</v>
      </c>
      <c r="U3610" s="6"/>
    </row>
    <row r="3611" spans="1:21" ht="10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0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1"/>
        <v>42429.991724537031</v>
      </c>
      <c r="T3611" s="11">
        <f t="shared" si="342"/>
        <v>42459.950057870374</v>
      </c>
      <c r="U3611" s="6"/>
    </row>
    <row r="3612" spans="1:21" ht="10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0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1"/>
        <v>42203.432129629626</v>
      </c>
      <c r="T3612" s="11">
        <f t="shared" si="342"/>
        <v>42233.432129629626</v>
      </c>
      <c r="U3612" s="6"/>
    </row>
    <row r="3613" spans="1:21" ht="10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0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1"/>
        <v>42072.370381944449</v>
      </c>
      <c r="T3613" s="11">
        <f t="shared" si="342"/>
        <v>42102.370381944449</v>
      </c>
      <c r="U3613" s="6"/>
    </row>
    <row r="3614" spans="1:21" ht="90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0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1"/>
        <v>41789.726979166669</v>
      </c>
      <c r="T3614" s="11">
        <f t="shared" si="342"/>
        <v>41799.726979166669</v>
      </c>
      <c r="U3614" s="6"/>
    </row>
    <row r="3615" spans="1:21" ht="7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0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1"/>
        <v>41788.58997685185</v>
      </c>
      <c r="T3615" s="11">
        <f t="shared" si="342"/>
        <v>41818.58997685185</v>
      </c>
      <c r="U3615" s="6"/>
    </row>
    <row r="3616" spans="1:21" ht="90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0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1"/>
        <v>42144.041851851856</v>
      </c>
      <c r="T3616" s="11">
        <f t="shared" si="342"/>
        <v>42174.041851851856</v>
      </c>
      <c r="U3616" s="6"/>
    </row>
    <row r="3617" spans="1:21" ht="10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0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1"/>
        <v>42318.593703703707</v>
      </c>
      <c r="T3617" s="11">
        <f t="shared" si="342"/>
        <v>42348.593703703707</v>
      </c>
      <c r="U3617" s="6"/>
    </row>
    <row r="3618" spans="1:21" ht="10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0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1"/>
        <v>42052.949814814812</v>
      </c>
      <c r="T3618" s="11">
        <f t="shared" si="342"/>
        <v>42082.908148148148</v>
      </c>
      <c r="U3618" s="6"/>
    </row>
    <row r="3619" spans="1:21" ht="10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0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1"/>
        <v>42779.610289351855</v>
      </c>
      <c r="T3619" s="11">
        <f t="shared" si="342"/>
        <v>42794</v>
      </c>
      <c r="U3619" s="6"/>
    </row>
    <row r="3620" spans="1:21" ht="12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0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1"/>
        <v>42128.627893518518</v>
      </c>
      <c r="T3620" s="11">
        <f t="shared" si="342"/>
        <v>42158.627893518518</v>
      </c>
      <c r="U3620" s="6"/>
    </row>
    <row r="3621" spans="1:21" ht="10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0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1"/>
        <v>42661.132245370376</v>
      </c>
      <c r="T3621" s="11">
        <f t="shared" si="342"/>
        <v>42693.916666666672</v>
      </c>
      <c r="U3621" s="6"/>
    </row>
    <row r="3622" spans="1:21" ht="10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0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1"/>
        <v>42037.938206018516</v>
      </c>
      <c r="T3622" s="11">
        <f t="shared" si="342"/>
        <v>42068.166666666672</v>
      </c>
      <c r="U3622" s="6"/>
    </row>
    <row r="3623" spans="1:21" ht="12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0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1"/>
        <v>42619.935694444444</v>
      </c>
      <c r="T3623" s="11">
        <f t="shared" si="342"/>
        <v>42643.875</v>
      </c>
      <c r="U3623" s="6"/>
    </row>
    <row r="3624" spans="1:21" ht="75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0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1"/>
        <v>41877.221886574072</v>
      </c>
      <c r="T3624" s="11">
        <f t="shared" si="342"/>
        <v>41910.140972222223</v>
      </c>
      <c r="U3624" s="6"/>
    </row>
    <row r="3625" spans="1:21" ht="7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0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1"/>
        <v>41828.736921296295</v>
      </c>
      <c r="T3625" s="11">
        <f t="shared" si="342"/>
        <v>41846.291666666664</v>
      </c>
      <c r="U3625" s="6"/>
    </row>
    <row r="3626" spans="1:21" ht="13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0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1"/>
        <v>42545.774189814809</v>
      </c>
      <c r="T3626" s="11">
        <f t="shared" si="342"/>
        <v>42605.774189814809</v>
      </c>
      <c r="U3626" s="6"/>
    </row>
    <row r="3627" spans="1:21" ht="10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0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1"/>
        <v>42157.652511574073</v>
      </c>
      <c r="T3627" s="11">
        <f t="shared" si="342"/>
        <v>42187.652511574073</v>
      </c>
      <c r="U3627" s="6"/>
    </row>
    <row r="3628" spans="1:21" ht="10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0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1"/>
        <v>41846.667326388888</v>
      </c>
      <c r="T3628" s="11">
        <f t="shared" si="342"/>
        <v>41867.667326388888</v>
      </c>
      <c r="U3628" s="6"/>
    </row>
    <row r="3629" spans="1:21" ht="12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0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1"/>
        <v>42460.741747685184</v>
      </c>
      <c r="T3629" s="11">
        <f t="shared" si="342"/>
        <v>42511.165972222225</v>
      </c>
      <c r="U3629" s="6"/>
    </row>
    <row r="3630" spans="1:21" ht="10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0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1"/>
        <v>42291.833287037036</v>
      </c>
      <c r="T3630" s="11">
        <f t="shared" si="342"/>
        <v>42351.874953703707</v>
      </c>
      <c r="U3630" s="6"/>
    </row>
    <row r="3631" spans="1:21" ht="10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0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1"/>
        <v>42437.094490740739</v>
      </c>
      <c r="T3631" s="11">
        <f t="shared" si="342"/>
        <v>42495.708333333328</v>
      </c>
      <c r="U3631" s="6"/>
    </row>
    <row r="3632" spans="1:21" ht="10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0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1"/>
        <v>41942.84710648148</v>
      </c>
      <c r="T3632" s="11">
        <f t="shared" si="342"/>
        <v>41972.888773148152</v>
      </c>
      <c r="U3632" s="6"/>
    </row>
    <row r="3633" spans="1:21" ht="12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0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1"/>
        <v>41880.753437499996</v>
      </c>
      <c r="T3633" s="11">
        <f t="shared" si="342"/>
        <v>41905.165972222225</v>
      </c>
      <c r="U3633" s="6"/>
    </row>
    <row r="3634" spans="1:21" ht="9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0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1"/>
        <v>41946.936909722222</v>
      </c>
      <c r="T3634" s="11">
        <f t="shared" si="342"/>
        <v>41966.936909722222</v>
      </c>
      <c r="U3634" s="6"/>
    </row>
    <row r="3635" spans="1:21" ht="90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0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1"/>
        <v>42649.623460648145</v>
      </c>
      <c r="T3635" s="11">
        <f t="shared" si="342"/>
        <v>42693.041666666672</v>
      </c>
      <c r="U3635" s="6"/>
    </row>
    <row r="3636" spans="1:21" ht="12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0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1"/>
        <v>42701.166365740741</v>
      </c>
      <c r="T3636" s="11">
        <f t="shared" si="342"/>
        <v>42749.165972222225</v>
      </c>
      <c r="U3636" s="6"/>
    </row>
    <row r="3637" spans="1:21" ht="6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0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1"/>
        <v>42450.88282407407</v>
      </c>
      <c r="T3637" s="11">
        <f t="shared" si="342"/>
        <v>42480.88282407407</v>
      </c>
      <c r="U3637" s="6"/>
    </row>
    <row r="3638" spans="1:21" ht="7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0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1"/>
        <v>42226.694780092599</v>
      </c>
      <c r="T3638" s="11">
        <f t="shared" si="342"/>
        <v>42261.694780092599</v>
      </c>
      <c r="U3638" s="6"/>
    </row>
    <row r="3639" spans="1:21" ht="12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0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1"/>
        <v>41975.700636574074</v>
      </c>
      <c r="T3639" s="11">
        <f t="shared" si="342"/>
        <v>42005.700636574074</v>
      </c>
      <c r="U3639" s="6"/>
    </row>
    <row r="3640" spans="1:21" ht="6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0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1"/>
        <v>42053.672824074078</v>
      </c>
      <c r="T3640" s="11">
        <f t="shared" si="342"/>
        <v>42113.631157407406</v>
      </c>
      <c r="U3640" s="6"/>
    </row>
    <row r="3641" spans="1:21" ht="10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0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1"/>
        <v>42590.677152777775</v>
      </c>
      <c r="T3641" s="11">
        <f t="shared" si="342"/>
        <v>42650.632638888885</v>
      </c>
      <c r="U3641" s="6"/>
    </row>
    <row r="3642" spans="1:21" ht="12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0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1"/>
        <v>42104.781597222223</v>
      </c>
      <c r="T3642" s="11">
        <f t="shared" si="342"/>
        <v>42134.781597222223</v>
      </c>
      <c r="U3642" s="6"/>
    </row>
    <row r="3643" spans="1:21" ht="10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0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1"/>
        <v>41899.627071759263</v>
      </c>
      <c r="T3643" s="11">
        <f t="shared" si="342"/>
        <v>41917.208333333336</v>
      </c>
      <c r="U3643" s="6"/>
    </row>
    <row r="3644" spans="1:21" ht="10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0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1"/>
        <v>42297.816284722227</v>
      </c>
      <c r="T3644" s="11">
        <f t="shared" si="342"/>
        <v>42338.708333333328</v>
      </c>
      <c r="U3644" s="6"/>
    </row>
    <row r="3645" spans="1:21" ht="10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0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1"/>
        <v>42285.143969907411</v>
      </c>
      <c r="T3645" s="11">
        <f t="shared" si="342"/>
        <v>42325.185636574075</v>
      </c>
      <c r="U3645" s="6"/>
    </row>
    <row r="3646" spans="1:21" ht="7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0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1"/>
        <v>42409.241747685184</v>
      </c>
      <c r="T3646" s="11">
        <f t="shared" si="342"/>
        <v>42437.207638888889</v>
      </c>
      <c r="U3646" s="6"/>
    </row>
    <row r="3647" spans="1:21" ht="10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0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1"/>
        <v>42665.970347222217</v>
      </c>
      <c r="T3647" s="11">
        <f t="shared" si="342"/>
        <v>42696.012013888889</v>
      </c>
      <c r="U3647" s="6"/>
    </row>
    <row r="3648" spans="1:21" ht="90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0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1"/>
        <v>42140.421319444446</v>
      </c>
      <c r="T3648" s="11">
        <f t="shared" si="342"/>
        <v>42171.979166666672</v>
      </c>
      <c r="U3648" s="6"/>
    </row>
    <row r="3649" spans="1:21" ht="10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0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1"/>
        <v>42598.749155092592</v>
      </c>
      <c r="T3649" s="11">
        <f t="shared" si="342"/>
        <v>42643.749155092592</v>
      </c>
      <c r="U3649" s="6"/>
    </row>
    <row r="3650" spans="1:21" ht="75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0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1"/>
        <v>41887.292187500003</v>
      </c>
      <c r="T3650" s="11">
        <f t="shared" si="342"/>
        <v>41917.292187500003</v>
      </c>
      <c r="U3650" s="6"/>
    </row>
    <row r="3651" spans="1:21" ht="10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0"/>
        <v>104</v>
      </c>
      <c r="P3651" s="5">
        <f t="shared" ref="P3651:P3714" si="343">IF(L3651=0, 0, E3651/L3651)</f>
        <v>97.5</v>
      </c>
      <c r="Q3651" t="str">
        <f t="shared" ref="Q3651:Q3714" si="344">LEFT(N3651, FIND("/", N3651)-1)</f>
        <v>theater</v>
      </c>
      <c r="R3651" t="str">
        <f t="shared" ref="R3651:R3714" si="345">MID(N3651, LEN(Q3651)+2, LEN(N3651))</f>
        <v>plays</v>
      </c>
      <c r="S3651" s="11">
        <f t="shared" si="341"/>
        <v>41780.712893518517</v>
      </c>
      <c r="T3651" s="11">
        <f t="shared" si="342"/>
        <v>41806.712893518517</v>
      </c>
      <c r="U3651" s="6"/>
    </row>
    <row r="3652" spans="1:21" ht="10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46">(E3652/D3652)*100</f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1"/>
        <v>42381.478981481487</v>
      </c>
      <c r="T3652" s="11">
        <f t="shared" si="342"/>
        <v>42402.478981481487</v>
      </c>
      <c r="U3652" s="6"/>
    </row>
    <row r="3653" spans="1:21" ht="9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6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ref="S3653:S3716" si="347">(((J3653/60)/60)/24)+DATE(1970,1,1)</f>
        <v>41828.646319444444</v>
      </c>
      <c r="T3653" s="11">
        <f t="shared" ref="T3653:T3716" si="348">(((I3653/60)/60)/24)+DATE(1970,1,1)</f>
        <v>41861.665972222225</v>
      </c>
      <c r="U3653" s="6"/>
    </row>
    <row r="3654" spans="1:21" ht="12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6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7"/>
        <v>42596.644699074073</v>
      </c>
      <c r="T3654" s="11">
        <f t="shared" si="348"/>
        <v>42607.165972222225</v>
      </c>
      <c r="U3654" s="6"/>
    </row>
    <row r="3655" spans="1:21" ht="10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6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7"/>
        <v>42191.363506944443</v>
      </c>
      <c r="T3655" s="11">
        <f t="shared" si="348"/>
        <v>42221.363506944443</v>
      </c>
      <c r="U3655" s="6"/>
    </row>
    <row r="3656" spans="1:21" ht="10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6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7"/>
        <v>42440.416504629626</v>
      </c>
      <c r="T3656" s="11">
        <f t="shared" si="348"/>
        <v>42463.708333333328</v>
      </c>
      <c r="U3656" s="6"/>
    </row>
    <row r="3657" spans="1:21" ht="12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6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7"/>
        <v>42173.803217592591</v>
      </c>
      <c r="T3657" s="11">
        <f t="shared" si="348"/>
        <v>42203.290972222225</v>
      </c>
      <c r="U3657" s="6"/>
    </row>
    <row r="3658" spans="1:21" ht="10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6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7"/>
        <v>42737.910138888896</v>
      </c>
      <c r="T3658" s="11">
        <f t="shared" si="348"/>
        <v>42767.957638888889</v>
      </c>
      <c r="U3658" s="6"/>
    </row>
    <row r="3659" spans="1:21" ht="10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6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7"/>
        <v>42499.629849537043</v>
      </c>
      <c r="T3659" s="11">
        <f t="shared" si="348"/>
        <v>42522.904166666667</v>
      </c>
      <c r="U3659" s="6"/>
    </row>
    <row r="3660" spans="1:21" ht="6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6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7"/>
        <v>41775.858564814815</v>
      </c>
      <c r="T3660" s="11">
        <f t="shared" si="348"/>
        <v>41822.165972222225</v>
      </c>
      <c r="U3660" s="6"/>
    </row>
    <row r="3661" spans="1:21" ht="9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6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7"/>
        <v>42055.277199074073</v>
      </c>
      <c r="T3661" s="11">
        <f t="shared" si="348"/>
        <v>42082.610416666663</v>
      </c>
      <c r="U3661" s="6"/>
    </row>
    <row r="3662" spans="1:21" ht="10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6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7"/>
        <v>41971.881076388891</v>
      </c>
      <c r="T3662" s="11">
        <f t="shared" si="348"/>
        <v>41996.881076388891</v>
      </c>
      <c r="U3662" s="6"/>
    </row>
    <row r="3663" spans="1:21" ht="10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6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7"/>
        <v>42447.896666666667</v>
      </c>
      <c r="T3663" s="11">
        <f t="shared" si="348"/>
        <v>42470.166666666672</v>
      </c>
      <c r="U3663" s="6"/>
    </row>
    <row r="3664" spans="1:21" ht="10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6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7"/>
        <v>42064.220069444447</v>
      </c>
      <c r="T3664" s="11">
        <f t="shared" si="348"/>
        <v>42094.178402777776</v>
      </c>
      <c r="U3664" s="6"/>
    </row>
    <row r="3665" spans="1:21" ht="10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6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7"/>
        <v>42665.451736111107</v>
      </c>
      <c r="T3665" s="11">
        <f t="shared" si="348"/>
        <v>42725.493402777778</v>
      </c>
      <c r="U3665" s="6"/>
    </row>
    <row r="3666" spans="1:21" ht="10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6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7"/>
        <v>42523.248715277776</v>
      </c>
      <c r="T3666" s="11">
        <f t="shared" si="348"/>
        <v>42537.248715277776</v>
      </c>
      <c r="U3666" s="6"/>
    </row>
    <row r="3667" spans="1:21" ht="10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6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7"/>
        <v>42294.808124999996</v>
      </c>
      <c r="T3667" s="11">
        <f t="shared" si="348"/>
        <v>42305.829166666663</v>
      </c>
      <c r="U3667" s="6"/>
    </row>
    <row r="3668" spans="1:21" ht="4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6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7"/>
        <v>41822.90488425926</v>
      </c>
      <c r="T3668" s="11">
        <f t="shared" si="348"/>
        <v>41844.291666666664</v>
      </c>
      <c r="U3668" s="6"/>
    </row>
    <row r="3669" spans="1:21" ht="9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6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7"/>
        <v>42173.970127314817</v>
      </c>
      <c r="T3669" s="11">
        <f t="shared" si="348"/>
        <v>42203.970127314817</v>
      </c>
      <c r="U3669" s="6"/>
    </row>
    <row r="3670" spans="1:21" ht="10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6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7"/>
        <v>42185.556157407409</v>
      </c>
      <c r="T3670" s="11">
        <f t="shared" si="348"/>
        <v>42208.772916666669</v>
      </c>
      <c r="U3670" s="6"/>
    </row>
    <row r="3671" spans="1:21" ht="12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6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7"/>
        <v>42136.675196759257</v>
      </c>
      <c r="T3671" s="11">
        <f t="shared" si="348"/>
        <v>42166.675196759257</v>
      </c>
      <c r="U3671" s="6"/>
    </row>
    <row r="3672" spans="1:21" ht="9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6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7"/>
        <v>42142.514016203699</v>
      </c>
      <c r="T3672" s="11">
        <f t="shared" si="348"/>
        <v>42155.958333333328</v>
      </c>
      <c r="U3672" s="6"/>
    </row>
    <row r="3673" spans="1:21" ht="10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6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7"/>
        <v>41820.62809027778</v>
      </c>
      <c r="T3673" s="11">
        <f t="shared" si="348"/>
        <v>41841.165972222225</v>
      </c>
      <c r="U3673" s="6"/>
    </row>
    <row r="3674" spans="1:21" ht="10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6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7"/>
        <v>41878.946574074071</v>
      </c>
      <c r="T3674" s="11">
        <f t="shared" si="348"/>
        <v>41908.946574074071</v>
      </c>
      <c r="U3674" s="6"/>
    </row>
    <row r="3675" spans="1:21" ht="90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6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7"/>
        <v>41914.295104166667</v>
      </c>
      <c r="T3675" s="11">
        <f t="shared" si="348"/>
        <v>41948.536111111112</v>
      </c>
      <c r="U3675" s="6"/>
    </row>
    <row r="3676" spans="1:21" ht="12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6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7"/>
        <v>42556.873020833329</v>
      </c>
      <c r="T3676" s="11">
        <f t="shared" si="348"/>
        <v>42616.873020833329</v>
      </c>
      <c r="U3676" s="6"/>
    </row>
    <row r="3677" spans="1:21" ht="12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6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7"/>
        <v>42493.597013888888</v>
      </c>
      <c r="T3677" s="11">
        <f t="shared" si="348"/>
        <v>42505.958333333328</v>
      </c>
      <c r="U3677" s="6"/>
    </row>
    <row r="3678" spans="1:21" ht="10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6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7"/>
        <v>41876.815787037034</v>
      </c>
      <c r="T3678" s="11">
        <f t="shared" si="348"/>
        <v>41894.815787037034</v>
      </c>
      <c r="U3678" s="6"/>
    </row>
    <row r="3679" spans="1:21" ht="7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6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7"/>
        <v>41802.574282407404</v>
      </c>
      <c r="T3679" s="11">
        <f t="shared" si="348"/>
        <v>41823.165972222225</v>
      </c>
      <c r="U3679" s="6"/>
    </row>
    <row r="3680" spans="1:21" ht="7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6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7"/>
        <v>42120.531226851846</v>
      </c>
      <c r="T3680" s="11">
        <f t="shared" si="348"/>
        <v>42155.531226851846</v>
      </c>
      <c r="U3680" s="6"/>
    </row>
    <row r="3681" spans="1:21" ht="10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6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7"/>
        <v>41786.761354166665</v>
      </c>
      <c r="T3681" s="11">
        <f t="shared" si="348"/>
        <v>41821.207638888889</v>
      </c>
      <c r="U3681" s="6"/>
    </row>
    <row r="3682" spans="1:21" ht="9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6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7"/>
        <v>42627.454097222217</v>
      </c>
      <c r="T3682" s="11">
        <f t="shared" si="348"/>
        <v>42648.454097222217</v>
      </c>
      <c r="U3682" s="6"/>
    </row>
    <row r="3683" spans="1:21" ht="10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6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7"/>
        <v>42374.651504629626</v>
      </c>
      <c r="T3683" s="11">
        <f t="shared" si="348"/>
        <v>42384.651504629626</v>
      </c>
      <c r="U3683" s="6"/>
    </row>
    <row r="3684" spans="1:21" ht="10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6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7"/>
        <v>41772.685393518521</v>
      </c>
      <c r="T3684" s="11">
        <f t="shared" si="348"/>
        <v>41806.290972222225</v>
      </c>
      <c r="U3684" s="6"/>
    </row>
    <row r="3685" spans="1:21" ht="7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6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7"/>
        <v>42633.116851851853</v>
      </c>
      <c r="T3685" s="11">
        <f t="shared" si="348"/>
        <v>42663.116851851853</v>
      </c>
      <c r="U3685" s="6"/>
    </row>
    <row r="3686" spans="1:21" ht="10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6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7"/>
        <v>42219.180393518516</v>
      </c>
      <c r="T3686" s="11">
        <f t="shared" si="348"/>
        <v>42249.180393518516</v>
      </c>
      <c r="U3686" s="6"/>
    </row>
    <row r="3687" spans="1:21" ht="90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6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7"/>
        <v>41753.593275462961</v>
      </c>
      <c r="T3687" s="11">
        <f t="shared" si="348"/>
        <v>41778.875</v>
      </c>
      <c r="U3687" s="6"/>
    </row>
    <row r="3688" spans="1:21" ht="9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6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7"/>
        <v>42230.662731481483</v>
      </c>
      <c r="T3688" s="11">
        <f t="shared" si="348"/>
        <v>42245.165972222225</v>
      </c>
      <c r="U3688" s="6"/>
    </row>
    <row r="3689" spans="1:21" ht="10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6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7"/>
        <v>41787.218229166669</v>
      </c>
      <c r="T3689" s="11">
        <f t="shared" si="348"/>
        <v>41817.218229166669</v>
      </c>
      <c r="U3689" s="6"/>
    </row>
    <row r="3690" spans="1:21" ht="10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6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7"/>
        <v>41829.787083333329</v>
      </c>
      <c r="T3690" s="11">
        <f t="shared" si="348"/>
        <v>41859.787083333329</v>
      </c>
      <c r="U3690" s="6"/>
    </row>
    <row r="3691" spans="1:21" ht="10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6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7"/>
        <v>42147.826840277776</v>
      </c>
      <c r="T3691" s="11">
        <f t="shared" si="348"/>
        <v>42176.934027777781</v>
      </c>
      <c r="U3691" s="6"/>
    </row>
    <row r="3692" spans="1:21" ht="10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6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7"/>
        <v>41940.598182870373</v>
      </c>
      <c r="T3692" s="11">
        <f t="shared" si="348"/>
        <v>41970.639849537038</v>
      </c>
      <c r="U3692" s="6"/>
    </row>
    <row r="3693" spans="1:21" ht="45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6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7"/>
        <v>42020.700567129628</v>
      </c>
      <c r="T3693" s="11">
        <f t="shared" si="348"/>
        <v>42065.207638888889</v>
      </c>
      <c r="U3693" s="6"/>
    </row>
    <row r="3694" spans="1:21" ht="75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6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7"/>
        <v>41891.96503472222</v>
      </c>
      <c r="T3694" s="11">
        <f t="shared" si="348"/>
        <v>41901</v>
      </c>
      <c r="U3694" s="6"/>
    </row>
    <row r="3695" spans="1:21" ht="10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6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7"/>
        <v>42309.191307870366</v>
      </c>
      <c r="T3695" s="11">
        <f t="shared" si="348"/>
        <v>42338.9375</v>
      </c>
      <c r="U3695" s="6"/>
    </row>
    <row r="3696" spans="1:21" ht="9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6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7"/>
        <v>42490.133877314816</v>
      </c>
      <c r="T3696" s="11">
        <f t="shared" si="348"/>
        <v>42527.083333333328</v>
      </c>
      <c r="U3696" s="6"/>
    </row>
    <row r="3697" spans="1:21" ht="10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6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7"/>
        <v>41995.870486111111</v>
      </c>
      <c r="T3697" s="11">
        <f t="shared" si="348"/>
        <v>42015.870486111111</v>
      </c>
      <c r="U3697" s="6"/>
    </row>
    <row r="3698" spans="1:21" ht="9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6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7"/>
        <v>41988.617083333331</v>
      </c>
      <c r="T3698" s="11">
        <f t="shared" si="348"/>
        <v>42048.617083333331</v>
      </c>
      <c r="U3698" s="6"/>
    </row>
    <row r="3699" spans="1:21" ht="10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6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7"/>
        <v>42479.465833333335</v>
      </c>
      <c r="T3699" s="11">
        <f t="shared" si="348"/>
        <v>42500.465833333335</v>
      </c>
      <c r="U3699" s="6"/>
    </row>
    <row r="3700" spans="1:21" ht="9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6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7"/>
        <v>42401.806562500002</v>
      </c>
      <c r="T3700" s="11">
        <f t="shared" si="348"/>
        <v>42431.806562500002</v>
      </c>
      <c r="U3700" s="6"/>
    </row>
    <row r="3701" spans="1:21" ht="10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6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7"/>
        <v>41897.602037037039</v>
      </c>
      <c r="T3701" s="11">
        <f t="shared" si="348"/>
        <v>41927.602037037039</v>
      </c>
      <c r="U3701" s="6"/>
    </row>
    <row r="3702" spans="1:21" ht="45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6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7"/>
        <v>41882.585648148146</v>
      </c>
      <c r="T3702" s="11">
        <f t="shared" si="348"/>
        <v>41912.666666666664</v>
      </c>
      <c r="U3702" s="6"/>
    </row>
    <row r="3703" spans="1:21" ht="10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6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7"/>
        <v>42129.541585648149</v>
      </c>
      <c r="T3703" s="11">
        <f t="shared" si="348"/>
        <v>42159.541585648149</v>
      </c>
      <c r="U3703" s="6"/>
    </row>
    <row r="3704" spans="1:21" ht="10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6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7"/>
        <v>42524.53800925926</v>
      </c>
      <c r="T3704" s="11">
        <f t="shared" si="348"/>
        <v>42561.957638888889</v>
      </c>
      <c r="U3704" s="6"/>
    </row>
    <row r="3705" spans="1:21" ht="10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6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7"/>
        <v>42556.504490740743</v>
      </c>
      <c r="T3705" s="11">
        <f t="shared" si="348"/>
        <v>42595.290972222225</v>
      </c>
      <c r="U3705" s="6"/>
    </row>
    <row r="3706" spans="1:21" ht="10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6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7"/>
        <v>42461.689745370371</v>
      </c>
      <c r="T3706" s="11">
        <f t="shared" si="348"/>
        <v>42521.689745370371</v>
      </c>
      <c r="U3706" s="6"/>
    </row>
    <row r="3707" spans="1:21" ht="9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6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7"/>
        <v>41792.542986111112</v>
      </c>
      <c r="T3707" s="11">
        <f t="shared" si="348"/>
        <v>41813.75</v>
      </c>
      <c r="U3707" s="6"/>
    </row>
    <row r="3708" spans="1:21" ht="9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6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7"/>
        <v>41879.913761574076</v>
      </c>
      <c r="T3708" s="11">
        <f t="shared" si="348"/>
        <v>41894.913761574076</v>
      </c>
      <c r="U3708" s="6"/>
    </row>
    <row r="3709" spans="1:21" ht="7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6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7"/>
        <v>42552.048356481479</v>
      </c>
      <c r="T3709" s="11">
        <f t="shared" si="348"/>
        <v>42573.226388888885</v>
      </c>
      <c r="U3709" s="6"/>
    </row>
    <row r="3710" spans="1:21" ht="10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6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7"/>
        <v>41810.142199074071</v>
      </c>
      <c r="T3710" s="11">
        <f t="shared" si="348"/>
        <v>41824.142199074071</v>
      </c>
      <c r="U3710" s="6"/>
    </row>
    <row r="3711" spans="1:21" ht="90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6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7"/>
        <v>41785.707708333335</v>
      </c>
      <c r="T3711" s="11">
        <f t="shared" si="348"/>
        <v>41815.707708333335</v>
      </c>
      <c r="U3711" s="6"/>
    </row>
    <row r="3712" spans="1:21" ht="6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6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7"/>
        <v>42072.576249999998</v>
      </c>
      <c r="T3712" s="11">
        <f t="shared" si="348"/>
        <v>42097.576249999998</v>
      </c>
      <c r="U3712" s="6"/>
    </row>
    <row r="3713" spans="1:21" ht="6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6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7"/>
        <v>41779.724224537036</v>
      </c>
      <c r="T3713" s="11">
        <f t="shared" si="348"/>
        <v>41805.666666666664</v>
      </c>
      <c r="U3713" s="6"/>
    </row>
    <row r="3714" spans="1:21" ht="10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6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7"/>
        <v>42134.172071759262</v>
      </c>
      <c r="T3714" s="11">
        <f t="shared" si="348"/>
        <v>42155.290972222225</v>
      </c>
      <c r="U3714" s="6"/>
    </row>
    <row r="3715" spans="1:21" ht="10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6"/>
        <v>101.49999999999999</v>
      </c>
      <c r="P3715" s="5">
        <f t="shared" ref="P3715:P3778" si="349">IF(L3715=0, 0, E3715/L3715)</f>
        <v>106.84210526315789</v>
      </c>
      <c r="Q3715" t="str">
        <f t="shared" ref="Q3715:Q3778" si="350">LEFT(N3715, FIND("/", N3715)-1)</f>
        <v>theater</v>
      </c>
      <c r="R3715" t="str">
        <f t="shared" ref="R3715:R3778" si="351">MID(N3715, LEN(Q3715)+2, LEN(N3715))</f>
        <v>plays</v>
      </c>
      <c r="S3715" s="11">
        <f t="shared" si="347"/>
        <v>42505.738032407404</v>
      </c>
      <c r="T3715" s="11">
        <f t="shared" si="348"/>
        <v>42525.738032407404</v>
      </c>
      <c r="U3715" s="6"/>
    </row>
    <row r="3716" spans="1:21" ht="10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52">(E3716/D3716)*100</f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47"/>
        <v>42118.556331018524</v>
      </c>
      <c r="T3716" s="11">
        <f t="shared" si="348"/>
        <v>42150.165972222225</v>
      </c>
      <c r="U3716" s="6"/>
    </row>
    <row r="3717" spans="1:21" ht="10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2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ref="S3717:S3780" si="353">(((J3717/60)/60)/24)+DATE(1970,1,1)</f>
        <v>42036.995590277773</v>
      </c>
      <c r="T3717" s="11">
        <f t="shared" ref="T3717:T3780" si="354">(((I3717/60)/60)/24)+DATE(1970,1,1)</f>
        <v>42094.536111111112</v>
      </c>
      <c r="U3717" s="6"/>
    </row>
    <row r="3718" spans="1:21" ht="90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2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3"/>
        <v>42360.887835648144</v>
      </c>
      <c r="T3718" s="11">
        <f t="shared" si="354"/>
        <v>42390.887835648144</v>
      </c>
      <c r="U3718" s="6"/>
    </row>
    <row r="3719" spans="1:21" ht="90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2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3"/>
        <v>42102.866307870368</v>
      </c>
      <c r="T3719" s="11">
        <f t="shared" si="354"/>
        <v>42133.866307870368</v>
      </c>
      <c r="U3719" s="6"/>
    </row>
    <row r="3720" spans="1:21" ht="90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2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3"/>
        <v>42032.716145833328</v>
      </c>
      <c r="T3720" s="11">
        <f t="shared" si="354"/>
        <v>42062.716145833328</v>
      </c>
      <c r="U3720" s="6"/>
    </row>
    <row r="3721" spans="1:21" ht="6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2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3"/>
        <v>42147.729930555557</v>
      </c>
      <c r="T3721" s="11">
        <f t="shared" si="354"/>
        <v>42177.729930555557</v>
      </c>
      <c r="U3721" s="6"/>
    </row>
    <row r="3722" spans="1:21" ht="45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2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3"/>
        <v>42165.993125000001</v>
      </c>
      <c r="T3722" s="11">
        <f t="shared" si="354"/>
        <v>42187.993125000001</v>
      </c>
      <c r="U3722" s="6"/>
    </row>
    <row r="3723" spans="1:21" ht="10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2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3"/>
        <v>41927.936157407406</v>
      </c>
      <c r="T3723" s="11">
        <f t="shared" si="354"/>
        <v>41948.977824074071</v>
      </c>
      <c r="U3723" s="6"/>
    </row>
    <row r="3724" spans="1:21" ht="12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2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3"/>
        <v>42381.671840277777</v>
      </c>
      <c r="T3724" s="11">
        <f t="shared" si="354"/>
        <v>42411.957638888889</v>
      </c>
      <c r="U3724" s="6"/>
    </row>
    <row r="3725" spans="1:21" ht="45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2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3"/>
        <v>41943.753032407411</v>
      </c>
      <c r="T3725" s="11">
        <f t="shared" si="354"/>
        <v>41973.794699074075</v>
      </c>
      <c r="U3725" s="6"/>
    </row>
    <row r="3726" spans="1:21" ht="12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2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3"/>
        <v>42465.491435185191</v>
      </c>
      <c r="T3726" s="11">
        <f t="shared" si="354"/>
        <v>42494.958333333328</v>
      </c>
      <c r="U3726" s="6"/>
    </row>
    <row r="3727" spans="1:21" ht="10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2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3"/>
        <v>42401.945219907408</v>
      </c>
      <c r="T3727" s="11">
        <f t="shared" si="354"/>
        <v>42418.895833333328</v>
      </c>
      <c r="U3727" s="6"/>
    </row>
    <row r="3728" spans="1:21" ht="9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2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3"/>
        <v>42462.140868055561</v>
      </c>
      <c r="T3728" s="11">
        <f t="shared" si="354"/>
        <v>42489.875</v>
      </c>
      <c r="U3728" s="6"/>
    </row>
    <row r="3729" spans="1:21" ht="90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2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3"/>
        <v>42632.348310185189</v>
      </c>
      <c r="T3729" s="11">
        <f t="shared" si="354"/>
        <v>42663.204861111109</v>
      </c>
      <c r="U3729" s="6"/>
    </row>
    <row r="3730" spans="1:21" ht="9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2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3"/>
        <v>42205.171018518522</v>
      </c>
      <c r="T3730" s="11">
        <f t="shared" si="354"/>
        <v>42235.171018518522</v>
      </c>
      <c r="U3730" s="6"/>
    </row>
    <row r="3731" spans="1:21" ht="10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2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3"/>
        <v>42041.205000000002</v>
      </c>
      <c r="T3731" s="11">
        <f t="shared" si="354"/>
        <v>42086.16333333333</v>
      </c>
      <c r="U3731" s="6"/>
    </row>
    <row r="3732" spans="1:21" ht="10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2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3"/>
        <v>42203.677766203706</v>
      </c>
      <c r="T3732" s="11">
        <f t="shared" si="354"/>
        <v>42233.677766203706</v>
      </c>
      <c r="U3732" s="6"/>
    </row>
    <row r="3733" spans="1:21" ht="9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2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3"/>
        <v>41983.752847222218</v>
      </c>
      <c r="T3733" s="11">
        <f t="shared" si="354"/>
        <v>42014.140972222223</v>
      </c>
      <c r="U3733" s="6"/>
    </row>
    <row r="3734" spans="1:21" ht="7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2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3"/>
        <v>41968.677465277782</v>
      </c>
      <c r="T3734" s="11">
        <f t="shared" si="354"/>
        <v>42028.5</v>
      </c>
      <c r="U3734" s="6"/>
    </row>
    <row r="3735" spans="1:21" ht="7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2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3"/>
        <v>42103.024398148147</v>
      </c>
      <c r="T3735" s="11">
        <f t="shared" si="354"/>
        <v>42112.9375</v>
      </c>
      <c r="U3735" s="6"/>
    </row>
    <row r="3736" spans="1:21" ht="12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2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3"/>
        <v>42089.901574074072</v>
      </c>
      <c r="T3736" s="11">
        <f t="shared" si="354"/>
        <v>42149.901574074072</v>
      </c>
      <c r="U3736" s="6"/>
    </row>
    <row r="3737" spans="1:21" ht="6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2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3"/>
        <v>42122.693159722221</v>
      </c>
      <c r="T3737" s="11">
        <f t="shared" si="354"/>
        <v>42152.693159722221</v>
      </c>
      <c r="U3737" s="6"/>
    </row>
    <row r="3738" spans="1:21" ht="90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2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3"/>
        <v>42048.711724537032</v>
      </c>
      <c r="T3738" s="11">
        <f t="shared" si="354"/>
        <v>42086.75</v>
      </c>
      <c r="U3738" s="6"/>
    </row>
    <row r="3739" spans="1:21" ht="7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2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3"/>
        <v>42297.691006944442</v>
      </c>
      <c r="T3739" s="11">
        <f t="shared" si="354"/>
        <v>42320.290972222225</v>
      </c>
      <c r="U3739" s="6"/>
    </row>
    <row r="3740" spans="1:21" ht="7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2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3"/>
        <v>41813.938715277778</v>
      </c>
      <c r="T3740" s="11">
        <f t="shared" si="354"/>
        <v>41835.916666666664</v>
      </c>
      <c r="U3740" s="6"/>
    </row>
    <row r="3741" spans="1:21" ht="12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2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3"/>
        <v>42548.449861111112</v>
      </c>
      <c r="T3741" s="11">
        <f t="shared" si="354"/>
        <v>42568.449861111112</v>
      </c>
      <c r="U3741" s="6"/>
    </row>
    <row r="3742" spans="1:21" ht="10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2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3"/>
        <v>41833.089756944442</v>
      </c>
      <c r="T3742" s="11">
        <f t="shared" si="354"/>
        <v>41863.079143518517</v>
      </c>
      <c r="U3742" s="6"/>
    </row>
    <row r="3743" spans="1:21" ht="9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2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3"/>
        <v>42325.920717592591</v>
      </c>
      <c r="T3743" s="11">
        <f t="shared" si="354"/>
        <v>42355.920717592591</v>
      </c>
      <c r="U3743" s="6"/>
    </row>
    <row r="3744" spans="1:21" ht="9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2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3"/>
        <v>41858.214629629627</v>
      </c>
      <c r="T3744" s="11">
        <f t="shared" si="354"/>
        <v>41888.214629629627</v>
      </c>
      <c r="U3744" s="6"/>
    </row>
    <row r="3745" spans="1:21" ht="7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2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3"/>
        <v>41793.710231481484</v>
      </c>
      <c r="T3745" s="11">
        <f t="shared" si="354"/>
        <v>41823.710231481484</v>
      </c>
      <c r="U3745" s="6"/>
    </row>
    <row r="3746" spans="1:21" ht="10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2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3"/>
        <v>41793.814259259263</v>
      </c>
      <c r="T3746" s="11">
        <f t="shared" si="354"/>
        <v>41825.165972222225</v>
      </c>
      <c r="U3746" s="6"/>
    </row>
    <row r="3747" spans="1:21" ht="7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2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3"/>
        <v>41831.697939814818</v>
      </c>
      <c r="T3747" s="11">
        <f t="shared" si="354"/>
        <v>41861.697939814818</v>
      </c>
      <c r="U3747" s="6"/>
    </row>
    <row r="3748" spans="1:21" ht="45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2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3"/>
        <v>42621.389340277776</v>
      </c>
      <c r="T3748" s="11">
        <f t="shared" si="354"/>
        <v>42651.389340277776</v>
      </c>
      <c r="U3748" s="6"/>
    </row>
    <row r="3749" spans="1:21" ht="75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2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3"/>
        <v>42164.299722222218</v>
      </c>
      <c r="T3749" s="11">
        <f t="shared" si="354"/>
        <v>42190.957638888889</v>
      </c>
      <c r="U3749" s="6"/>
    </row>
    <row r="3750" spans="1:21" ht="9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2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3"/>
        <v>42395.706435185188</v>
      </c>
      <c r="T3750" s="11">
        <f t="shared" si="354"/>
        <v>42416.249305555553</v>
      </c>
      <c r="U3750" s="6"/>
    </row>
    <row r="3751" spans="1:21" ht="90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2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3"/>
        <v>42458.127175925925</v>
      </c>
      <c r="T3751" s="11">
        <f t="shared" si="354"/>
        <v>42489.165972222225</v>
      </c>
      <c r="U3751" s="6"/>
    </row>
    <row r="3752" spans="1:21" ht="13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2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3"/>
        <v>42016.981574074074</v>
      </c>
      <c r="T3752" s="11">
        <f t="shared" si="354"/>
        <v>42045.332638888889</v>
      </c>
      <c r="U3752" s="6"/>
    </row>
    <row r="3753" spans="1:21" ht="9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2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3"/>
        <v>42403.035567129627</v>
      </c>
      <c r="T3753" s="11">
        <f t="shared" si="354"/>
        <v>42462.993900462956</v>
      </c>
      <c r="U3753" s="6"/>
    </row>
    <row r="3754" spans="1:21" ht="12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2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3"/>
        <v>42619.802488425921</v>
      </c>
      <c r="T3754" s="11">
        <f t="shared" si="354"/>
        <v>42659.875</v>
      </c>
      <c r="U3754" s="6"/>
    </row>
    <row r="3755" spans="1:21" ht="10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2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3"/>
        <v>42128.824074074073</v>
      </c>
      <c r="T3755" s="11">
        <f t="shared" si="354"/>
        <v>42158</v>
      </c>
      <c r="U3755" s="6"/>
    </row>
    <row r="3756" spans="1:21" ht="90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2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3"/>
        <v>41808.881215277775</v>
      </c>
      <c r="T3756" s="11">
        <f t="shared" si="354"/>
        <v>41846.207638888889</v>
      </c>
      <c r="U3756" s="6"/>
    </row>
    <row r="3757" spans="1:21" ht="9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2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3"/>
        <v>42445.866979166662</v>
      </c>
      <c r="T3757" s="11">
        <f t="shared" si="354"/>
        <v>42475.866979166662</v>
      </c>
      <c r="U3757" s="6"/>
    </row>
    <row r="3758" spans="1:21" ht="10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2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3"/>
        <v>41771.814791666664</v>
      </c>
      <c r="T3758" s="11">
        <f t="shared" si="354"/>
        <v>41801.814791666664</v>
      </c>
      <c r="U3758" s="6"/>
    </row>
    <row r="3759" spans="1:21" ht="90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2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3"/>
        <v>41954.850868055553</v>
      </c>
      <c r="T3759" s="11">
        <f t="shared" si="354"/>
        <v>41974.850868055553</v>
      </c>
      <c r="U3759" s="6"/>
    </row>
    <row r="3760" spans="1:21" ht="45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2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3"/>
        <v>41747.471504629626</v>
      </c>
      <c r="T3760" s="11">
        <f t="shared" si="354"/>
        <v>41778.208333333336</v>
      </c>
      <c r="U3760" s="6"/>
    </row>
    <row r="3761" spans="1:21" ht="45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2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3"/>
        <v>42182.108252314814</v>
      </c>
      <c r="T3761" s="11">
        <f t="shared" si="354"/>
        <v>42242.108252314814</v>
      </c>
      <c r="U3761" s="6"/>
    </row>
    <row r="3762" spans="1:21" ht="9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2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3"/>
        <v>41739.525300925925</v>
      </c>
      <c r="T3762" s="11">
        <f t="shared" si="354"/>
        <v>41764.525300925925</v>
      </c>
      <c r="U3762" s="6"/>
    </row>
    <row r="3763" spans="1:21" ht="12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2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3"/>
        <v>42173.466863425929</v>
      </c>
      <c r="T3763" s="11">
        <f t="shared" si="354"/>
        <v>42226.958333333328</v>
      </c>
      <c r="U3763" s="6"/>
    </row>
    <row r="3764" spans="1:21" ht="10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2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3"/>
        <v>42193.813530092593</v>
      </c>
      <c r="T3764" s="11">
        <f t="shared" si="354"/>
        <v>42218.813530092593</v>
      </c>
      <c r="U3764" s="6"/>
    </row>
    <row r="3765" spans="1:21" ht="6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2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3"/>
        <v>42065.750300925924</v>
      </c>
      <c r="T3765" s="11">
        <f t="shared" si="354"/>
        <v>42095.708634259259</v>
      </c>
      <c r="U3765" s="6"/>
    </row>
    <row r="3766" spans="1:21" ht="9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2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3"/>
        <v>42499.842962962968</v>
      </c>
      <c r="T3766" s="11">
        <f t="shared" si="354"/>
        <v>42519.024999999994</v>
      </c>
      <c r="U3766" s="6"/>
    </row>
    <row r="3767" spans="1:21" ht="10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2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3"/>
        <v>41820.776412037041</v>
      </c>
      <c r="T3767" s="11">
        <f t="shared" si="354"/>
        <v>41850.776412037041</v>
      </c>
      <c r="U3767" s="6"/>
    </row>
    <row r="3768" spans="1:21" ht="7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2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3"/>
        <v>41788.167187500003</v>
      </c>
      <c r="T3768" s="11">
        <f t="shared" si="354"/>
        <v>41823.167187500003</v>
      </c>
      <c r="U3768" s="6"/>
    </row>
    <row r="3769" spans="1:21" ht="10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2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3"/>
        <v>42050.019641203704</v>
      </c>
      <c r="T3769" s="11">
        <f t="shared" si="354"/>
        <v>42064.207638888889</v>
      </c>
      <c r="U3769" s="6"/>
    </row>
    <row r="3770" spans="1:21" ht="10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2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3"/>
        <v>41772.727893518517</v>
      </c>
      <c r="T3770" s="11">
        <f t="shared" si="354"/>
        <v>41802.727893518517</v>
      </c>
      <c r="U3770" s="6"/>
    </row>
    <row r="3771" spans="1:21" ht="90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2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3"/>
        <v>42445.598136574074</v>
      </c>
      <c r="T3771" s="11">
        <f t="shared" si="354"/>
        <v>42475.598136574074</v>
      </c>
      <c r="U3771" s="6"/>
    </row>
    <row r="3772" spans="1:21" ht="10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2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3"/>
        <v>42138.930671296301</v>
      </c>
      <c r="T3772" s="11">
        <f t="shared" si="354"/>
        <v>42168.930671296301</v>
      </c>
      <c r="U3772" s="6"/>
    </row>
    <row r="3773" spans="1:21" ht="6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2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3"/>
        <v>42493.857083333336</v>
      </c>
      <c r="T3773" s="11">
        <f t="shared" si="354"/>
        <v>42508</v>
      </c>
      <c r="U3773" s="6"/>
    </row>
    <row r="3774" spans="1:21" ht="9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2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3"/>
        <v>42682.616967592592</v>
      </c>
      <c r="T3774" s="11">
        <f t="shared" si="354"/>
        <v>42703.25</v>
      </c>
      <c r="U3774" s="6"/>
    </row>
    <row r="3775" spans="1:21" ht="6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2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3"/>
        <v>42656.005173611105</v>
      </c>
      <c r="T3775" s="11">
        <f t="shared" si="354"/>
        <v>42689.088888888888</v>
      </c>
      <c r="U3775" s="6"/>
    </row>
    <row r="3776" spans="1:21" ht="10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2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3"/>
        <v>42087.792303240742</v>
      </c>
      <c r="T3776" s="11">
        <f t="shared" si="354"/>
        <v>42103.792303240742</v>
      </c>
      <c r="U3776" s="6"/>
    </row>
    <row r="3777" spans="1:21" ht="10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2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3"/>
        <v>42075.942627314813</v>
      </c>
      <c r="T3777" s="11">
        <f t="shared" si="354"/>
        <v>42103.166666666672</v>
      </c>
      <c r="U3777" s="6"/>
    </row>
    <row r="3778" spans="1:21" ht="10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2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3"/>
        <v>41814.367800925924</v>
      </c>
      <c r="T3778" s="11">
        <f t="shared" si="354"/>
        <v>41852.041666666664</v>
      </c>
      <c r="U3778" s="6"/>
    </row>
    <row r="3779" spans="1:21" ht="10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2"/>
        <v>143.19999999999999</v>
      </c>
      <c r="P3779" s="5">
        <f t="shared" ref="P3779:P3842" si="355">IF(L3779=0, 0, E3779/L3779)</f>
        <v>48.542372881355931</v>
      </c>
      <c r="Q3779" t="str">
        <f t="shared" ref="Q3779:Q3842" si="356">LEFT(N3779, FIND("/", N3779)-1)</f>
        <v>theater</v>
      </c>
      <c r="R3779" t="str">
        <f t="shared" ref="R3779:R3842" si="357">MID(N3779, LEN(Q3779)+2, LEN(N3779))</f>
        <v>musical</v>
      </c>
      <c r="S3779" s="11">
        <f t="shared" si="353"/>
        <v>41887.111354166671</v>
      </c>
      <c r="T3779" s="11">
        <f t="shared" si="354"/>
        <v>41909.166666666664</v>
      </c>
      <c r="U3779" s="6"/>
    </row>
    <row r="3780" spans="1:21" ht="6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58">(E3780/D3780)*100</f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3"/>
        <v>41989.819212962961</v>
      </c>
      <c r="T3780" s="11">
        <f t="shared" si="354"/>
        <v>42049.819212962961</v>
      </c>
      <c r="U3780" s="6"/>
    </row>
    <row r="3781" spans="1:21" ht="45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8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ref="S3781:S3844" si="359">(((J3781/60)/60)/24)+DATE(1970,1,1)</f>
        <v>42425.735416666663</v>
      </c>
      <c r="T3781" s="11">
        <f t="shared" ref="T3781:T3844" si="360">(((I3781/60)/60)/24)+DATE(1970,1,1)</f>
        <v>42455.693750000006</v>
      </c>
      <c r="U3781" s="6"/>
    </row>
    <row r="3782" spans="1:21" ht="9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8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9"/>
        <v>42166.219733796301</v>
      </c>
      <c r="T3782" s="11">
        <f t="shared" si="360"/>
        <v>42198.837499999994</v>
      </c>
      <c r="U3782" s="6"/>
    </row>
    <row r="3783" spans="1:21" ht="12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8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9"/>
        <v>41865.882928240739</v>
      </c>
      <c r="T3783" s="11">
        <f t="shared" si="360"/>
        <v>41890.882928240739</v>
      </c>
      <c r="U3783" s="6"/>
    </row>
    <row r="3784" spans="1:21" ht="10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8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9"/>
        <v>42546.862233796302</v>
      </c>
      <c r="T3784" s="11">
        <f t="shared" si="360"/>
        <v>42575.958333333328</v>
      </c>
      <c r="U3784" s="6"/>
    </row>
    <row r="3785" spans="1:21" ht="9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8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9"/>
        <v>42420.140277777777</v>
      </c>
      <c r="T3785" s="11">
        <f t="shared" si="360"/>
        <v>42444.666666666672</v>
      </c>
      <c r="U3785" s="6"/>
    </row>
    <row r="3786" spans="1:21" ht="10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8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9"/>
        <v>42531.980694444443</v>
      </c>
      <c r="T3786" s="11">
        <f t="shared" si="360"/>
        <v>42561.980694444443</v>
      </c>
      <c r="U3786" s="6"/>
    </row>
    <row r="3787" spans="1:21" ht="10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8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9"/>
        <v>42548.63853009259</v>
      </c>
      <c r="T3787" s="11">
        <f t="shared" si="360"/>
        <v>42584.418749999997</v>
      </c>
      <c r="U3787" s="6"/>
    </row>
    <row r="3788" spans="1:21" ht="90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8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9"/>
        <v>42487.037905092591</v>
      </c>
      <c r="T3788" s="11">
        <f t="shared" si="360"/>
        <v>42517.037905092591</v>
      </c>
      <c r="U3788" s="6"/>
    </row>
    <row r="3789" spans="1:21" ht="10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8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9"/>
        <v>42167.534791666665</v>
      </c>
      <c r="T3789" s="11">
        <f t="shared" si="360"/>
        <v>42196.165972222225</v>
      </c>
      <c r="U3789" s="6"/>
    </row>
    <row r="3790" spans="1:21" ht="120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8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9"/>
        <v>42333.695821759262</v>
      </c>
      <c r="T3790" s="11">
        <f t="shared" si="360"/>
        <v>42361.679166666669</v>
      </c>
      <c r="U3790" s="6"/>
    </row>
    <row r="3791" spans="1:21" ht="90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8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9"/>
        <v>42138.798819444448</v>
      </c>
      <c r="T3791" s="11">
        <f t="shared" si="360"/>
        <v>42170.798819444448</v>
      </c>
      <c r="U3791" s="6"/>
    </row>
    <row r="3792" spans="1:21" ht="10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8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9"/>
        <v>42666.666932870372</v>
      </c>
      <c r="T3792" s="11">
        <f t="shared" si="360"/>
        <v>42696.708599537036</v>
      </c>
      <c r="U3792" s="6"/>
    </row>
    <row r="3793" spans="1:21" ht="75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8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9"/>
        <v>41766.692037037035</v>
      </c>
      <c r="T3793" s="11">
        <f t="shared" si="360"/>
        <v>41826.692037037035</v>
      </c>
      <c r="U3793" s="6"/>
    </row>
    <row r="3794" spans="1:21" ht="6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8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9"/>
        <v>42170.447013888886</v>
      </c>
      <c r="T3794" s="11">
        <f t="shared" si="360"/>
        <v>42200.447013888886</v>
      </c>
      <c r="U3794" s="6"/>
    </row>
    <row r="3795" spans="1:21" ht="12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8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9"/>
        <v>41968.938993055555</v>
      </c>
      <c r="T3795" s="11">
        <f t="shared" si="360"/>
        <v>41989.938993055555</v>
      </c>
      <c r="U3795" s="6"/>
    </row>
    <row r="3796" spans="1:21" ht="10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8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9"/>
        <v>42132.58048611111</v>
      </c>
      <c r="T3796" s="11">
        <f t="shared" si="360"/>
        <v>42162.58048611111</v>
      </c>
      <c r="U3796" s="6"/>
    </row>
    <row r="3797" spans="1:21" ht="90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8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9"/>
        <v>42201.436226851853</v>
      </c>
      <c r="T3797" s="11">
        <f t="shared" si="360"/>
        <v>42244.9375</v>
      </c>
      <c r="U3797" s="6"/>
    </row>
    <row r="3798" spans="1:21" ht="9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8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9"/>
        <v>42689.029583333337</v>
      </c>
      <c r="T3798" s="11">
        <f t="shared" si="360"/>
        <v>42749.029583333337</v>
      </c>
      <c r="U3798" s="6"/>
    </row>
    <row r="3799" spans="1:21" ht="10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8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9"/>
        <v>42084.881539351853</v>
      </c>
      <c r="T3799" s="11">
        <f t="shared" si="360"/>
        <v>42114.881539351853</v>
      </c>
      <c r="U3799" s="6"/>
    </row>
    <row r="3800" spans="1:21" ht="10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8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9"/>
        <v>41831.722777777781</v>
      </c>
      <c r="T3800" s="11">
        <f t="shared" si="360"/>
        <v>41861.722777777781</v>
      </c>
      <c r="U3800" s="6"/>
    </row>
    <row r="3801" spans="1:21" ht="7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8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9"/>
        <v>42410.93105324074</v>
      </c>
      <c r="T3801" s="11">
        <f t="shared" si="360"/>
        <v>42440.93105324074</v>
      </c>
      <c r="U3801" s="6"/>
    </row>
    <row r="3802" spans="1:21" ht="10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8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9"/>
        <v>41982.737071759257</v>
      </c>
      <c r="T3802" s="11">
        <f t="shared" si="360"/>
        <v>42015.207638888889</v>
      </c>
      <c r="U3802" s="6"/>
    </row>
    <row r="3803" spans="1:21" ht="120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8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9"/>
        <v>41975.676111111112</v>
      </c>
      <c r="T3803" s="11">
        <f t="shared" si="360"/>
        <v>42006.676111111112</v>
      </c>
      <c r="U3803" s="6"/>
    </row>
    <row r="3804" spans="1:21" ht="90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8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9"/>
        <v>42269.126226851848</v>
      </c>
      <c r="T3804" s="11">
        <f t="shared" si="360"/>
        <v>42299.126226851848</v>
      </c>
      <c r="U3804" s="6"/>
    </row>
    <row r="3805" spans="1:21" ht="6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8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9"/>
        <v>42403.971851851849</v>
      </c>
      <c r="T3805" s="11">
        <f t="shared" si="360"/>
        <v>42433.971851851849</v>
      </c>
      <c r="U3805" s="6"/>
    </row>
    <row r="3806" spans="1:21" ht="10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8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9"/>
        <v>42527.00953703704</v>
      </c>
      <c r="T3806" s="11">
        <f t="shared" si="360"/>
        <v>42582.291666666672</v>
      </c>
      <c r="U3806" s="6"/>
    </row>
    <row r="3807" spans="1:21" ht="90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8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9"/>
        <v>41849.887037037035</v>
      </c>
      <c r="T3807" s="11">
        <f t="shared" si="360"/>
        <v>41909.887037037035</v>
      </c>
      <c r="U3807" s="6"/>
    </row>
    <row r="3808" spans="1:21" ht="10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8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9"/>
        <v>41799.259039351848</v>
      </c>
      <c r="T3808" s="11">
        <f t="shared" si="360"/>
        <v>41819.259039351848</v>
      </c>
      <c r="U3808" s="6"/>
    </row>
    <row r="3809" spans="1:21" ht="10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8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9"/>
        <v>42090.909016203703</v>
      </c>
      <c r="T3809" s="11">
        <f t="shared" si="360"/>
        <v>42097.909016203703</v>
      </c>
      <c r="U3809" s="6"/>
    </row>
    <row r="3810" spans="1:21" ht="90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8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9"/>
        <v>42059.453923611116</v>
      </c>
      <c r="T3810" s="11">
        <f t="shared" si="360"/>
        <v>42119.412256944444</v>
      </c>
      <c r="U3810" s="6"/>
    </row>
    <row r="3811" spans="1:21" ht="12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8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9"/>
        <v>41800.526701388888</v>
      </c>
      <c r="T3811" s="11">
        <f t="shared" si="360"/>
        <v>41850.958333333336</v>
      </c>
      <c r="U3811" s="6"/>
    </row>
    <row r="3812" spans="1:21" ht="9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8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9"/>
        <v>42054.849050925928</v>
      </c>
      <c r="T3812" s="11">
        <f t="shared" si="360"/>
        <v>42084.807384259257</v>
      </c>
      <c r="U3812" s="6"/>
    </row>
    <row r="3813" spans="1:21" ht="9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8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9"/>
        <v>42487.62700231481</v>
      </c>
      <c r="T3813" s="11">
        <f t="shared" si="360"/>
        <v>42521.458333333328</v>
      </c>
      <c r="U3813" s="6"/>
    </row>
    <row r="3814" spans="1:21" ht="10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8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9"/>
        <v>42109.751250000001</v>
      </c>
      <c r="T3814" s="11">
        <f t="shared" si="360"/>
        <v>42156.165972222225</v>
      </c>
      <c r="U3814" s="6"/>
    </row>
    <row r="3815" spans="1:21" ht="10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8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9"/>
        <v>42497.275706018518</v>
      </c>
      <c r="T3815" s="11">
        <f t="shared" si="360"/>
        <v>42535.904861111107</v>
      </c>
      <c r="U3815" s="6"/>
    </row>
    <row r="3816" spans="1:21" ht="10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8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9"/>
        <v>42058.904074074075</v>
      </c>
      <c r="T3816" s="11">
        <f t="shared" si="360"/>
        <v>42095.165972222225</v>
      </c>
      <c r="U3816" s="6"/>
    </row>
    <row r="3817" spans="1:21" ht="6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8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9"/>
        <v>42207.259918981479</v>
      </c>
      <c r="T3817" s="11">
        <f t="shared" si="360"/>
        <v>42236.958333333328</v>
      </c>
      <c r="U3817" s="6"/>
    </row>
    <row r="3818" spans="1:21" ht="10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8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9"/>
        <v>41807.690081018518</v>
      </c>
      <c r="T3818" s="11">
        <f t="shared" si="360"/>
        <v>41837.690081018518</v>
      </c>
      <c r="U3818" s="6"/>
    </row>
    <row r="3819" spans="1:21" ht="10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8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9"/>
        <v>42284.69694444444</v>
      </c>
      <c r="T3819" s="11">
        <f t="shared" si="360"/>
        <v>42301.165972222225</v>
      </c>
      <c r="U3819" s="6"/>
    </row>
    <row r="3820" spans="1:21" ht="90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8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9"/>
        <v>42045.84238425926</v>
      </c>
      <c r="T3820" s="11">
        <f t="shared" si="360"/>
        <v>42075.800717592589</v>
      </c>
      <c r="U3820" s="6"/>
    </row>
    <row r="3821" spans="1:21" ht="7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8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9"/>
        <v>42184.209537037037</v>
      </c>
      <c r="T3821" s="11">
        <f t="shared" si="360"/>
        <v>42202.876388888893</v>
      </c>
      <c r="U3821" s="6"/>
    </row>
    <row r="3822" spans="1:21" ht="10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8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9"/>
        <v>42160.651817129634</v>
      </c>
      <c r="T3822" s="11">
        <f t="shared" si="360"/>
        <v>42190.651817129634</v>
      </c>
      <c r="U3822" s="6"/>
    </row>
    <row r="3823" spans="1:21" ht="10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8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9"/>
        <v>42341.180636574078</v>
      </c>
      <c r="T3823" s="11">
        <f t="shared" si="360"/>
        <v>42373.180636574078</v>
      </c>
      <c r="U3823" s="6"/>
    </row>
    <row r="3824" spans="1:21" ht="12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8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9"/>
        <v>42329.838159722218</v>
      </c>
      <c r="T3824" s="11">
        <f t="shared" si="360"/>
        <v>42388.957638888889</v>
      </c>
      <c r="U3824" s="6"/>
    </row>
    <row r="3825" spans="1:21" ht="10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8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9"/>
        <v>42170.910231481481</v>
      </c>
      <c r="T3825" s="11">
        <f t="shared" si="360"/>
        <v>42205.165972222225</v>
      </c>
      <c r="U3825" s="6"/>
    </row>
    <row r="3826" spans="1:21" ht="12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8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9"/>
        <v>42571.626192129625</v>
      </c>
      <c r="T3826" s="11">
        <f t="shared" si="360"/>
        <v>42583.570138888885</v>
      </c>
      <c r="U3826" s="6"/>
    </row>
    <row r="3827" spans="1:21" ht="10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8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9"/>
        <v>42151.069606481484</v>
      </c>
      <c r="T3827" s="11">
        <f t="shared" si="360"/>
        <v>42172.069606481484</v>
      </c>
      <c r="U3827" s="6"/>
    </row>
    <row r="3828" spans="1:21" ht="7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8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9"/>
        <v>42101.423541666663</v>
      </c>
      <c r="T3828" s="11">
        <f t="shared" si="360"/>
        <v>42131.423541666663</v>
      </c>
      <c r="U3828" s="6"/>
    </row>
    <row r="3829" spans="1:21" ht="12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8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9"/>
        <v>42034.928252314814</v>
      </c>
      <c r="T3829" s="11">
        <f t="shared" si="360"/>
        <v>42090</v>
      </c>
      <c r="U3829" s="6"/>
    </row>
    <row r="3830" spans="1:21" ht="10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8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9"/>
        <v>41944.527627314819</v>
      </c>
      <c r="T3830" s="11">
        <f t="shared" si="360"/>
        <v>42004.569293981483</v>
      </c>
      <c r="U3830" s="6"/>
    </row>
    <row r="3831" spans="1:21" ht="10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8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9"/>
        <v>42593.865405092598</v>
      </c>
      <c r="T3831" s="11">
        <f t="shared" si="360"/>
        <v>42613.865405092598</v>
      </c>
      <c r="U3831" s="6"/>
    </row>
    <row r="3832" spans="1:21" ht="90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8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9"/>
        <v>42503.740868055553</v>
      </c>
      <c r="T3832" s="11">
        <f t="shared" si="360"/>
        <v>42517.740868055553</v>
      </c>
      <c r="U3832" s="6"/>
    </row>
    <row r="3833" spans="1:21" ht="10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8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9"/>
        <v>41927.848900462966</v>
      </c>
      <c r="T3833" s="11">
        <f t="shared" si="360"/>
        <v>41948.890567129631</v>
      </c>
      <c r="U3833" s="6"/>
    </row>
    <row r="3834" spans="1:21" ht="12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8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9"/>
        <v>42375.114988425921</v>
      </c>
      <c r="T3834" s="11">
        <f t="shared" si="360"/>
        <v>42420.114988425921</v>
      </c>
      <c r="U3834" s="6"/>
    </row>
    <row r="3835" spans="1:21" ht="10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8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9"/>
        <v>41963.872361111105</v>
      </c>
      <c r="T3835" s="11">
        <f t="shared" si="360"/>
        <v>41974.797916666663</v>
      </c>
      <c r="U3835" s="6"/>
    </row>
    <row r="3836" spans="1:21" ht="12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8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9"/>
        <v>42143.445219907408</v>
      </c>
      <c r="T3836" s="11">
        <f t="shared" si="360"/>
        <v>42173.445219907408</v>
      </c>
      <c r="U3836" s="6"/>
    </row>
    <row r="3837" spans="1:21" ht="10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8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9"/>
        <v>42460.94222222222</v>
      </c>
      <c r="T3837" s="11">
        <f t="shared" si="360"/>
        <v>42481.94222222222</v>
      </c>
      <c r="U3837" s="6"/>
    </row>
    <row r="3838" spans="1:21" ht="7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8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9"/>
        <v>42553.926527777774</v>
      </c>
      <c r="T3838" s="11">
        <f t="shared" si="360"/>
        <v>42585.172916666663</v>
      </c>
      <c r="U3838" s="6"/>
    </row>
    <row r="3839" spans="1:21" ht="6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8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9"/>
        <v>42152.765717592592</v>
      </c>
      <c r="T3839" s="11">
        <f t="shared" si="360"/>
        <v>42188.765717592592</v>
      </c>
      <c r="U3839" s="6"/>
    </row>
    <row r="3840" spans="1:21" ht="12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8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9"/>
        <v>42116.710752314815</v>
      </c>
      <c r="T3840" s="11">
        <f t="shared" si="360"/>
        <v>42146.710752314815</v>
      </c>
      <c r="U3840" s="6"/>
    </row>
    <row r="3841" spans="1:21" ht="10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8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9"/>
        <v>42155.142638888887</v>
      </c>
      <c r="T3841" s="11">
        <f t="shared" si="360"/>
        <v>42215.142638888887</v>
      </c>
      <c r="U3841" s="6"/>
    </row>
    <row r="3842" spans="1:21" ht="10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8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9"/>
        <v>42432.701724537037</v>
      </c>
      <c r="T3842" s="11">
        <f t="shared" si="360"/>
        <v>42457.660057870366</v>
      </c>
      <c r="U3842" s="6"/>
    </row>
    <row r="3843" spans="1:21" ht="12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58"/>
        <v>8.7200000000000006</v>
      </c>
      <c r="P3843" s="5">
        <f t="shared" ref="P3843:P3906" si="361">IF(L3843=0, 0, E3843/L3843)</f>
        <v>25.647058823529413</v>
      </c>
      <c r="Q3843" t="str">
        <f t="shared" ref="Q3843:Q3906" si="362">LEFT(N3843, FIND("/", N3843)-1)</f>
        <v>theater</v>
      </c>
      <c r="R3843" t="str">
        <f t="shared" ref="R3843:R3906" si="363">MID(N3843, LEN(Q3843)+2, LEN(N3843))</f>
        <v>plays</v>
      </c>
      <c r="S3843" s="11">
        <f t="shared" si="359"/>
        <v>41780.785729166666</v>
      </c>
      <c r="T3843" s="11">
        <f t="shared" si="360"/>
        <v>41840.785729166666</v>
      </c>
      <c r="U3843" s="6"/>
    </row>
    <row r="3844" spans="1:21" ht="10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64">(E3844/D3844)*100</f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59"/>
        <v>41740.493657407409</v>
      </c>
      <c r="T3844" s="11">
        <f t="shared" si="360"/>
        <v>41770.493657407409</v>
      </c>
      <c r="U3844" s="6"/>
    </row>
    <row r="3845" spans="1:21" ht="10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4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ref="S3845:S3908" si="365">(((J3845/60)/60)/24)+DATE(1970,1,1)</f>
        <v>41766.072500000002</v>
      </c>
      <c r="T3845" s="11">
        <f t="shared" ref="T3845:T3908" si="366">(((I3845/60)/60)/24)+DATE(1970,1,1)</f>
        <v>41791.072500000002</v>
      </c>
      <c r="U3845" s="6"/>
    </row>
    <row r="3846" spans="1:21" ht="10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4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5"/>
        <v>41766.617291666669</v>
      </c>
      <c r="T3846" s="11">
        <f t="shared" si="366"/>
        <v>41793.290972222225</v>
      </c>
      <c r="U3846" s="6"/>
    </row>
    <row r="3847" spans="1:21" ht="10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4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5"/>
        <v>42248.627013888887</v>
      </c>
      <c r="T3847" s="11">
        <f t="shared" si="366"/>
        <v>42278.627013888887</v>
      </c>
      <c r="U3847" s="6"/>
    </row>
    <row r="3848" spans="1:21" ht="90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4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5"/>
        <v>41885.221550925926</v>
      </c>
      <c r="T3848" s="11">
        <f t="shared" si="366"/>
        <v>41916.290972222225</v>
      </c>
      <c r="U3848" s="6"/>
    </row>
    <row r="3849" spans="1:21" ht="90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4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5"/>
        <v>42159.224432870367</v>
      </c>
      <c r="T3849" s="11">
        <f t="shared" si="366"/>
        <v>42204.224432870367</v>
      </c>
      <c r="U3849" s="6"/>
    </row>
    <row r="3850" spans="1:21" ht="10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4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5"/>
        <v>42265.817002314812</v>
      </c>
      <c r="T3850" s="11">
        <f t="shared" si="366"/>
        <v>42295.817002314812</v>
      </c>
      <c r="U3850" s="6"/>
    </row>
    <row r="3851" spans="1:21" ht="12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4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5"/>
        <v>42136.767175925925</v>
      </c>
      <c r="T3851" s="11">
        <f t="shared" si="366"/>
        <v>42166.767175925925</v>
      </c>
      <c r="U3851" s="6"/>
    </row>
    <row r="3852" spans="1:21" ht="6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4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5"/>
        <v>41975.124340277776</v>
      </c>
      <c r="T3852" s="11">
        <f t="shared" si="366"/>
        <v>42005.124340277776</v>
      </c>
      <c r="U3852" s="6"/>
    </row>
    <row r="3853" spans="1:21" ht="90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4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5"/>
        <v>42172.439571759256</v>
      </c>
      <c r="T3853" s="11">
        <f t="shared" si="366"/>
        <v>42202.439571759256</v>
      </c>
      <c r="U3853" s="6"/>
    </row>
    <row r="3854" spans="1:21" ht="90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4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5"/>
        <v>42065.190694444449</v>
      </c>
      <c r="T3854" s="11">
        <f t="shared" si="366"/>
        <v>42090.149027777778</v>
      </c>
      <c r="U3854" s="6"/>
    </row>
    <row r="3855" spans="1:21" ht="7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4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5"/>
        <v>41848.84002314815</v>
      </c>
      <c r="T3855" s="11">
        <f t="shared" si="366"/>
        <v>41883.84002314815</v>
      </c>
      <c r="U3855" s="6"/>
    </row>
    <row r="3856" spans="1:21" ht="6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4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5"/>
        <v>42103.884930555556</v>
      </c>
      <c r="T3856" s="11">
        <f t="shared" si="366"/>
        <v>42133.884930555556</v>
      </c>
      <c r="U3856" s="6"/>
    </row>
    <row r="3857" spans="1:21" ht="13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4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5"/>
        <v>42059.970729166671</v>
      </c>
      <c r="T3857" s="11">
        <f t="shared" si="366"/>
        <v>42089.929062499999</v>
      </c>
      <c r="U3857" s="6"/>
    </row>
    <row r="3858" spans="1:21" ht="10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4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5"/>
        <v>42041.743090277778</v>
      </c>
      <c r="T3858" s="11">
        <f t="shared" si="366"/>
        <v>42071.701423611114</v>
      </c>
      <c r="U3858" s="6"/>
    </row>
    <row r="3859" spans="1:21" ht="12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4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5"/>
        <v>41829.73715277778</v>
      </c>
      <c r="T3859" s="11">
        <f t="shared" si="366"/>
        <v>41852.716666666667</v>
      </c>
      <c r="U3859" s="6"/>
    </row>
    <row r="3860" spans="1:21" ht="12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4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5"/>
        <v>42128.431064814817</v>
      </c>
      <c r="T3860" s="11">
        <f t="shared" si="366"/>
        <v>42146.875</v>
      </c>
      <c r="U3860" s="6"/>
    </row>
    <row r="3861" spans="1:21" ht="10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4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5"/>
        <v>41789.893599537041</v>
      </c>
      <c r="T3861" s="11">
        <f t="shared" si="366"/>
        <v>41815.875</v>
      </c>
      <c r="U3861" s="6"/>
    </row>
    <row r="3862" spans="1:21" ht="10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4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5"/>
        <v>41833.660995370366</v>
      </c>
      <c r="T3862" s="11">
        <f t="shared" si="366"/>
        <v>41863.660995370366</v>
      </c>
      <c r="U3862" s="6"/>
    </row>
    <row r="3863" spans="1:21" ht="3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4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5"/>
        <v>41914.590011574073</v>
      </c>
      <c r="T3863" s="11">
        <f t="shared" si="366"/>
        <v>41955.907638888893</v>
      </c>
      <c r="U3863" s="6"/>
    </row>
    <row r="3864" spans="1:21" ht="6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4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5"/>
        <v>42611.261064814811</v>
      </c>
      <c r="T3864" s="11">
        <f t="shared" si="366"/>
        <v>42625.707638888889</v>
      </c>
      <c r="U3864" s="6"/>
    </row>
    <row r="3865" spans="1:21" ht="10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4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5"/>
        <v>42253.633159722223</v>
      </c>
      <c r="T3865" s="11">
        <f t="shared" si="366"/>
        <v>42313.674826388888</v>
      </c>
      <c r="U3865" s="6"/>
    </row>
    <row r="3866" spans="1:21" ht="12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4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5"/>
        <v>42295.891828703709</v>
      </c>
      <c r="T3866" s="11">
        <f t="shared" si="366"/>
        <v>42325.933495370366</v>
      </c>
      <c r="U3866" s="6"/>
    </row>
    <row r="3867" spans="1:21" ht="90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4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5"/>
        <v>41841.651597222226</v>
      </c>
      <c r="T3867" s="11">
        <f t="shared" si="366"/>
        <v>41881.229166666664</v>
      </c>
      <c r="U3867" s="6"/>
    </row>
    <row r="3868" spans="1:21" ht="45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4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5"/>
        <v>42402.947002314817</v>
      </c>
      <c r="T3868" s="11">
        <f t="shared" si="366"/>
        <v>42452.145138888889</v>
      </c>
      <c r="U3868" s="6"/>
    </row>
    <row r="3869" spans="1:21" ht="10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4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5"/>
        <v>42509.814108796301</v>
      </c>
      <c r="T3869" s="11">
        <f t="shared" si="366"/>
        <v>42539.814108796301</v>
      </c>
      <c r="U3869" s="6"/>
    </row>
    <row r="3870" spans="1:21" ht="45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4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5"/>
        <v>41865.659780092588</v>
      </c>
      <c r="T3870" s="11">
        <f t="shared" si="366"/>
        <v>41890.659780092588</v>
      </c>
      <c r="U3870" s="6"/>
    </row>
    <row r="3871" spans="1:21" ht="75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4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5"/>
        <v>42047.724444444444</v>
      </c>
      <c r="T3871" s="11">
        <f t="shared" si="366"/>
        <v>42077.132638888885</v>
      </c>
      <c r="U3871" s="6"/>
    </row>
    <row r="3872" spans="1:21" ht="12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4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5"/>
        <v>41793.17219907407</v>
      </c>
      <c r="T3872" s="11">
        <f t="shared" si="366"/>
        <v>41823.17219907407</v>
      </c>
      <c r="U3872" s="6"/>
    </row>
    <row r="3873" spans="1:21" ht="7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4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5"/>
        <v>42763.780671296292</v>
      </c>
      <c r="T3873" s="11">
        <f t="shared" si="366"/>
        <v>42823.739004629635</v>
      </c>
      <c r="U3873" s="6"/>
    </row>
    <row r="3874" spans="1:21" ht="10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4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5"/>
        <v>42180.145787037036</v>
      </c>
      <c r="T3874" s="11">
        <f t="shared" si="366"/>
        <v>42230.145787037036</v>
      </c>
      <c r="U3874" s="6"/>
    </row>
    <row r="3875" spans="1:21" ht="10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4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5"/>
        <v>42255.696006944447</v>
      </c>
      <c r="T3875" s="11">
        <f t="shared" si="366"/>
        <v>42285.696006944447</v>
      </c>
      <c r="U3875" s="6"/>
    </row>
    <row r="3876" spans="1:21" ht="10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4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5"/>
        <v>42007.016458333332</v>
      </c>
      <c r="T3876" s="11">
        <f t="shared" si="366"/>
        <v>42028.041666666672</v>
      </c>
      <c r="U3876" s="6"/>
    </row>
    <row r="3877" spans="1:21" ht="12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4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5"/>
        <v>42615.346817129626</v>
      </c>
      <c r="T3877" s="11">
        <f t="shared" si="366"/>
        <v>42616.416666666672</v>
      </c>
      <c r="U3877" s="6"/>
    </row>
    <row r="3878" spans="1:21" ht="10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4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5"/>
        <v>42372.624166666668</v>
      </c>
      <c r="T3878" s="11">
        <f t="shared" si="366"/>
        <v>42402.624166666668</v>
      </c>
      <c r="U3878" s="6"/>
    </row>
    <row r="3879" spans="1:21" ht="10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4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5"/>
        <v>42682.67768518519</v>
      </c>
      <c r="T3879" s="11">
        <f t="shared" si="366"/>
        <v>42712.67768518519</v>
      </c>
      <c r="U3879" s="6"/>
    </row>
    <row r="3880" spans="1:21" ht="10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4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5"/>
        <v>42154.818819444445</v>
      </c>
      <c r="T3880" s="11">
        <f t="shared" si="366"/>
        <v>42185.165972222225</v>
      </c>
      <c r="U3880" s="6"/>
    </row>
    <row r="3881" spans="1:21" ht="10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4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5"/>
        <v>41999.861064814817</v>
      </c>
      <c r="T3881" s="11">
        <f t="shared" si="366"/>
        <v>42029.861064814817</v>
      </c>
      <c r="U3881" s="6"/>
    </row>
    <row r="3882" spans="1:21" ht="10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4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5"/>
        <v>41815.815046296295</v>
      </c>
      <c r="T3882" s="11">
        <f t="shared" si="366"/>
        <v>41850.958333333336</v>
      </c>
      <c r="U3882" s="6"/>
    </row>
    <row r="3883" spans="1:21" ht="75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4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5"/>
        <v>42756.018506944441</v>
      </c>
      <c r="T3883" s="11">
        <f t="shared" si="366"/>
        <v>42786.018506944441</v>
      </c>
      <c r="U3883" s="6"/>
    </row>
    <row r="3884" spans="1:21" ht="9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4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5"/>
        <v>42373.983449074076</v>
      </c>
      <c r="T3884" s="11">
        <f t="shared" si="366"/>
        <v>42400.960416666669</v>
      </c>
      <c r="U3884" s="6"/>
    </row>
    <row r="3885" spans="1:21" ht="12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4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5"/>
        <v>41854.602650462963</v>
      </c>
      <c r="T3885" s="11">
        <f t="shared" si="366"/>
        <v>41884.602650462963</v>
      </c>
      <c r="U3885" s="6"/>
    </row>
    <row r="3886" spans="1:21" ht="9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4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5"/>
        <v>42065.791574074072</v>
      </c>
      <c r="T3886" s="11">
        <f t="shared" si="366"/>
        <v>42090.749907407408</v>
      </c>
      <c r="U3886" s="6"/>
    </row>
    <row r="3887" spans="1:21" ht="9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4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5"/>
        <v>42469.951284722221</v>
      </c>
      <c r="T3887" s="11">
        <f t="shared" si="366"/>
        <v>42499.951284722221</v>
      </c>
      <c r="U3887" s="6"/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4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5"/>
        <v>41954.228032407409</v>
      </c>
      <c r="T3888" s="11">
        <f t="shared" si="366"/>
        <v>41984.228032407409</v>
      </c>
      <c r="U3888" s="6"/>
    </row>
    <row r="3889" spans="1:21" ht="10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4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5"/>
        <v>42079.857974537037</v>
      </c>
      <c r="T3889" s="11">
        <f t="shared" si="366"/>
        <v>42125.916666666672</v>
      </c>
      <c r="U3889" s="6"/>
    </row>
    <row r="3890" spans="1:21" ht="10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4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5"/>
        <v>42762.545810185184</v>
      </c>
      <c r="T3890" s="11">
        <f t="shared" si="366"/>
        <v>42792.545810185184</v>
      </c>
      <c r="U3890" s="6"/>
    </row>
    <row r="3891" spans="1:21" ht="9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4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5"/>
        <v>41977.004976851851</v>
      </c>
      <c r="T3891" s="11">
        <f t="shared" si="366"/>
        <v>42008.976388888885</v>
      </c>
      <c r="U3891" s="6"/>
    </row>
    <row r="3892" spans="1:21" ht="10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4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5"/>
        <v>42171.758611111116</v>
      </c>
      <c r="T3892" s="11">
        <f t="shared" si="366"/>
        <v>42231.758611111116</v>
      </c>
      <c r="U3892" s="6"/>
    </row>
    <row r="3893" spans="1:21" ht="6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4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5"/>
        <v>42056.1324537037</v>
      </c>
      <c r="T3893" s="11">
        <f t="shared" si="366"/>
        <v>42086.207638888889</v>
      </c>
      <c r="U3893" s="6"/>
    </row>
    <row r="3894" spans="1:21" ht="10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4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5"/>
        <v>41867.652280092596</v>
      </c>
      <c r="T3894" s="11">
        <f t="shared" si="366"/>
        <v>41875.291666666664</v>
      </c>
      <c r="U3894" s="6"/>
    </row>
    <row r="3895" spans="1:21" ht="10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4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5"/>
        <v>41779.657870370371</v>
      </c>
      <c r="T3895" s="11">
        <f t="shared" si="366"/>
        <v>41821.25</v>
      </c>
      <c r="U3895" s="6"/>
    </row>
    <row r="3896" spans="1:21" ht="10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4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5"/>
        <v>42679.958472222221</v>
      </c>
      <c r="T3896" s="11">
        <f t="shared" si="366"/>
        <v>42710.207638888889</v>
      </c>
      <c r="U3896" s="6"/>
    </row>
    <row r="3897" spans="1:21" ht="12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4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5"/>
        <v>42032.250208333338</v>
      </c>
      <c r="T3897" s="11">
        <f t="shared" si="366"/>
        <v>42063.250208333338</v>
      </c>
      <c r="U3897" s="6"/>
    </row>
    <row r="3898" spans="1:21" ht="10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4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5"/>
        <v>41793.191875000004</v>
      </c>
      <c r="T3898" s="11">
        <f t="shared" si="366"/>
        <v>41807.191875000004</v>
      </c>
      <c r="U3898" s="6"/>
    </row>
    <row r="3899" spans="1:21" ht="10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4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5"/>
        <v>41982.87364583333</v>
      </c>
      <c r="T3899" s="11">
        <f t="shared" si="366"/>
        <v>42012.87364583333</v>
      </c>
      <c r="U3899" s="6"/>
    </row>
    <row r="3900" spans="1:21" ht="13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4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5"/>
        <v>42193.482291666667</v>
      </c>
      <c r="T3900" s="11">
        <f t="shared" si="366"/>
        <v>42233.666666666672</v>
      </c>
      <c r="U3900" s="6"/>
    </row>
    <row r="3901" spans="1:21" ht="7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4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5"/>
        <v>41843.775011574071</v>
      </c>
      <c r="T3901" s="11">
        <f t="shared" si="366"/>
        <v>41863.775011574071</v>
      </c>
      <c r="U3901" s="6"/>
    </row>
    <row r="3902" spans="1:21" ht="7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4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5"/>
        <v>42136.092488425929</v>
      </c>
      <c r="T3902" s="11">
        <f t="shared" si="366"/>
        <v>42166.092488425929</v>
      </c>
      <c r="U3902" s="6"/>
    </row>
    <row r="3903" spans="1:21" ht="10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4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5"/>
        <v>42317.826377314821</v>
      </c>
      <c r="T3903" s="11">
        <f t="shared" si="366"/>
        <v>42357.826377314821</v>
      </c>
      <c r="U3903" s="6"/>
    </row>
    <row r="3904" spans="1:21" ht="9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4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5"/>
        <v>42663.468078703707</v>
      </c>
      <c r="T3904" s="11">
        <f t="shared" si="366"/>
        <v>42688.509745370371</v>
      </c>
      <c r="U3904" s="6"/>
    </row>
    <row r="3905" spans="1:21" ht="10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4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5"/>
        <v>42186.01116898148</v>
      </c>
      <c r="T3905" s="11">
        <f t="shared" si="366"/>
        <v>42230.818055555559</v>
      </c>
      <c r="U3905" s="6"/>
    </row>
    <row r="3906" spans="1:21" ht="4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4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5"/>
        <v>42095.229166666672</v>
      </c>
      <c r="T3906" s="11">
        <f t="shared" si="366"/>
        <v>42109.211111111115</v>
      </c>
      <c r="U3906" s="6"/>
    </row>
    <row r="3907" spans="1:21" ht="10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4"/>
        <v>11.533333333333333</v>
      </c>
      <c r="P3907" s="5">
        <f t="shared" ref="P3907:P3970" si="367">IF(L3907=0, 0, E3907/L3907)</f>
        <v>24.714285714285715</v>
      </c>
      <c r="Q3907" t="str">
        <f t="shared" ref="Q3907:Q3970" si="368">LEFT(N3907, FIND("/", N3907)-1)</f>
        <v>theater</v>
      </c>
      <c r="R3907" t="str">
        <f t="shared" ref="R3907:R3970" si="369">MID(N3907, LEN(Q3907)+2, LEN(N3907))</f>
        <v>plays</v>
      </c>
      <c r="S3907" s="11">
        <f t="shared" si="365"/>
        <v>42124.623877314814</v>
      </c>
      <c r="T3907" s="11">
        <f t="shared" si="366"/>
        <v>42166.958333333328</v>
      </c>
      <c r="U3907" s="6"/>
    </row>
    <row r="3908" spans="1:21" ht="10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70">(E3908/D3908)*100</f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65"/>
        <v>42143.917743055557</v>
      </c>
      <c r="T3908" s="11">
        <f t="shared" si="366"/>
        <v>42181.559027777781</v>
      </c>
      <c r="U3908" s="6"/>
    </row>
    <row r="3909" spans="1:21" ht="9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0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ref="S3909:S3972" si="371">(((J3909/60)/60)/24)+DATE(1970,1,1)</f>
        <v>41906.819513888891</v>
      </c>
      <c r="T3909" s="11">
        <f t="shared" ref="T3909:T3972" si="372">(((I3909/60)/60)/24)+DATE(1970,1,1)</f>
        <v>41938.838888888888</v>
      </c>
      <c r="U3909" s="6"/>
    </row>
    <row r="3910" spans="1:21" ht="10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0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1"/>
        <v>41834.135370370372</v>
      </c>
      <c r="T3910" s="11">
        <f t="shared" si="372"/>
        <v>41849.135370370372</v>
      </c>
      <c r="U3910" s="6"/>
    </row>
    <row r="3911" spans="1:21" ht="10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0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1"/>
        <v>41863.359282407408</v>
      </c>
      <c r="T3911" s="11">
        <f t="shared" si="372"/>
        <v>41893.359282407408</v>
      </c>
      <c r="U3911" s="6"/>
    </row>
    <row r="3912" spans="1:21" ht="90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0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1"/>
        <v>42224.756909722222</v>
      </c>
      <c r="T3912" s="11">
        <f t="shared" si="372"/>
        <v>42254.756909722222</v>
      </c>
      <c r="U3912" s="6"/>
    </row>
    <row r="3913" spans="1:21" ht="90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0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1"/>
        <v>41939.8122337963</v>
      </c>
      <c r="T3913" s="11">
        <f t="shared" si="372"/>
        <v>41969.853900462964</v>
      </c>
      <c r="U3913" s="6"/>
    </row>
    <row r="3914" spans="1:21" ht="90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0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1"/>
        <v>42059.270023148143</v>
      </c>
      <c r="T3914" s="11">
        <f t="shared" si="372"/>
        <v>42119.190972222219</v>
      </c>
      <c r="U3914" s="6"/>
    </row>
    <row r="3915" spans="1:21" ht="90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0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1"/>
        <v>42308.211215277777</v>
      </c>
      <c r="T3915" s="11">
        <f t="shared" si="372"/>
        <v>42338.252881944441</v>
      </c>
      <c r="U3915" s="6"/>
    </row>
    <row r="3916" spans="1:21" ht="10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0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1"/>
        <v>42114.818935185183</v>
      </c>
      <c r="T3916" s="11">
        <f t="shared" si="372"/>
        <v>42134.957638888889</v>
      </c>
      <c r="U3916" s="6"/>
    </row>
    <row r="3917" spans="1:21" ht="10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0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1"/>
        <v>42492.98505787037</v>
      </c>
      <c r="T3917" s="11">
        <f t="shared" si="372"/>
        <v>42522.98505787037</v>
      </c>
      <c r="U3917" s="6"/>
    </row>
    <row r="3918" spans="1:21" ht="9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0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1"/>
        <v>42494.471666666665</v>
      </c>
      <c r="T3918" s="11">
        <f t="shared" si="372"/>
        <v>42524.471666666665</v>
      </c>
      <c r="U3918" s="6"/>
    </row>
    <row r="3919" spans="1:21" ht="10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0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1"/>
        <v>41863.527326388888</v>
      </c>
      <c r="T3919" s="11">
        <f t="shared" si="372"/>
        <v>41893.527326388888</v>
      </c>
      <c r="U3919" s="6"/>
    </row>
    <row r="3920" spans="1:21" ht="10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0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1"/>
        <v>41843.664618055554</v>
      </c>
      <c r="T3920" s="11">
        <f t="shared" si="372"/>
        <v>41855.666666666664</v>
      </c>
      <c r="U3920" s="6"/>
    </row>
    <row r="3921" spans="1:21" ht="9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0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1"/>
        <v>42358.684872685189</v>
      </c>
      <c r="T3921" s="11">
        <f t="shared" si="372"/>
        <v>42387</v>
      </c>
      <c r="U3921" s="6"/>
    </row>
    <row r="3922" spans="1:21" ht="10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0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1"/>
        <v>42657.38726851852</v>
      </c>
      <c r="T3922" s="11">
        <f t="shared" si="372"/>
        <v>42687.428935185191</v>
      </c>
      <c r="U3922" s="6"/>
    </row>
    <row r="3923" spans="1:21" ht="10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0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1"/>
        <v>41926.542303240742</v>
      </c>
      <c r="T3923" s="11">
        <f t="shared" si="372"/>
        <v>41938.75</v>
      </c>
      <c r="U3923" s="6"/>
    </row>
    <row r="3924" spans="1:21" ht="10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0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1"/>
        <v>42020.768634259264</v>
      </c>
      <c r="T3924" s="11">
        <f t="shared" si="372"/>
        <v>42065.958333333328</v>
      </c>
      <c r="U3924" s="6"/>
    </row>
    <row r="3925" spans="1:21" ht="12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0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1"/>
        <v>42075.979988425926</v>
      </c>
      <c r="T3925" s="11">
        <f t="shared" si="372"/>
        <v>42103.979988425926</v>
      </c>
      <c r="U3925" s="6"/>
    </row>
    <row r="3926" spans="1:21" ht="10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0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1"/>
        <v>41786.959745370368</v>
      </c>
      <c r="T3926" s="11">
        <f t="shared" si="372"/>
        <v>41816.959745370368</v>
      </c>
      <c r="U3926" s="6"/>
    </row>
    <row r="3927" spans="1:21" ht="90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0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1"/>
        <v>41820.870821759258</v>
      </c>
      <c r="T3927" s="11">
        <f t="shared" si="372"/>
        <v>41850.870821759258</v>
      </c>
      <c r="U3927" s="6"/>
    </row>
    <row r="3928" spans="1:21" ht="7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0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1"/>
        <v>41970.085046296299</v>
      </c>
      <c r="T3928" s="11">
        <f t="shared" si="372"/>
        <v>42000.085046296299</v>
      </c>
      <c r="U3928" s="6"/>
    </row>
    <row r="3929" spans="1:21" ht="10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0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1"/>
        <v>41830.267407407409</v>
      </c>
      <c r="T3929" s="11">
        <f t="shared" si="372"/>
        <v>41860.267407407409</v>
      </c>
      <c r="U3929" s="6"/>
    </row>
    <row r="3930" spans="1:21" ht="12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0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1"/>
        <v>42265.683182870373</v>
      </c>
      <c r="T3930" s="11">
        <f t="shared" si="372"/>
        <v>42293.207638888889</v>
      </c>
      <c r="U3930" s="6"/>
    </row>
    <row r="3931" spans="1:21" ht="10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0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1"/>
        <v>42601.827141203699</v>
      </c>
      <c r="T3931" s="11">
        <f t="shared" si="372"/>
        <v>42631.827141203699</v>
      </c>
      <c r="U3931" s="6"/>
    </row>
    <row r="3932" spans="1:21" ht="10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0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1"/>
        <v>42433.338749999995</v>
      </c>
      <c r="T3932" s="11">
        <f t="shared" si="372"/>
        <v>42461.25</v>
      </c>
      <c r="U3932" s="6"/>
    </row>
    <row r="3933" spans="1:21" ht="10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0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1"/>
        <v>42228.151701388888</v>
      </c>
      <c r="T3933" s="11">
        <f t="shared" si="372"/>
        <v>42253.151701388888</v>
      </c>
      <c r="U3933" s="6"/>
    </row>
    <row r="3934" spans="1:21" ht="9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0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1"/>
        <v>42415.168564814812</v>
      </c>
      <c r="T3934" s="11">
        <f t="shared" si="372"/>
        <v>42445.126898148148</v>
      </c>
      <c r="U3934" s="6"/>
    </row>
    <row r="3935" spans="1:21" ht="10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0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1"/>
        <v>42538.968310185184</v>
      </c>
      <c r="T3935" s="11">
        <f t="shared" si="372"/>
        <v>42568.029861111107</v>
      </c>
      <c r="U3935" s="6"/>
    </row>
    <row r="3936" spans="1:21" ht="90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0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1"/>
        <v>42233.671747685185</v>
      </c>
      <c r="T3936" s="11">
        <f t="shared" si="372"/>
        <v>42278.541666666672</v>
      </c>
      <c r="U3936" s="6"/>
    </row>
    <row r="3937" spans="1:21" ht="10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0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1"/>
        <v>42221.656782407401</v>
      </c>
      <c r="T3937" s="11">
        <f t="shared" si="372"/>
        <v>42281.656782407401</v>
      </c>
      <c r="U3937" s="6"/>
    </row>
    <row r="3938" spans="1:21" ht="10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0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1"/>
        <v>42675.262962962966</v>
      </c>
      <c r="T3938" s="11">
        <f t="shared" si="372"/>
        <v>42705.304629629631</v>
      </c>
      <c r="U3938" s="6"/>
    </row>
    <row r="3939" spans="1:21" ht="10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0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1"/>
        <v>42534.631481481483</v>
      </c>
      <c r="T3939" s="11">
        <f t="shared" si="372"/>
        <v>42562.631481481483</v>
      </c>
      <c r="U3939" s="6"/>
    </row>
    <row r="3940" spans="1:21" ht="9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0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1"/>
        <v>42151.905717592599</v>
      </c>
      <c r="T3940" s="11">
        <f t="shared" si="372"/>
        <v>42182.905717592599</v>
      </c>
      <c r="U3940" s="6"/>
    </row>
    <row r="3941" spans="1:21" ht="10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0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1"/>
        <v>41915.400219907409</v>
      </c>
      <c r="T3941" s="11">
        <f t="shared" si="372"/>
        <v>41919.1875</v>
      </c>
      <c r="U3941" s="6"/>
    </row>
    <row r="3942" spans="1:21" ht="10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0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1"/>
        <v>41961.492488425924</v>
      </c>
      <c r="T3942" s="11">
        <f t="shared" si="372"/>
        <v>42006.492488425924</v>
      </c>
      <c r="U3942" s="6"/>
    </row>
    <row r="3943" spans="1:21" ht="12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0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1"/>
        <v>41940.587233796294</v>
      </c>
      <c r="T3943" s="11">
        <f t="shared" si="372"/>
        <v>41968.041666666672</v>
      </c>
      <c r="U3943" s="6"/>
    </row>
    <row r="3944" spans="1:21" ht="10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0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1"/>
        <v>42111.904097222221</v>
      </c>
      <c r="T3944" s="11">
        <f t="shared" si="372"/>
        <v>42171.904097222221</v>
      </c>
      <c r="U3944" s="6"/>
    </row>
    <row r="3945" spans="1:21" ht="9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0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1"/>
        <v>42279.778564814813</v>
      </c>
      <c r="T3945" s="11">
        <f t="shared" si="372"/>
        <v>42310.701388888891</v>
      </c>
      <c r="U3945" s="6"/>
    </row>
    <row r="3946" spans="1:21" ht="10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0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1"/>
        <v>42213.662905092591</v>
      </c>
      <c r="T3946" s="11">
        <f t="shared" si="372"/>
        <v>42243.662905092591</v>
      </c>
      <c r="U3946" s="6"/>
    </row>
    <row r="3947" spans="1:21" ht="10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0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1"/>
        <v>42109.801712962959</v>
      </c>
      <c r="T3947" s="11">
        <f t="shared" si="372"/>
        <v>42139.801712962959</v>
      </c>
      <c r="U3947" s="6"/>
    </row>
    <row r="3948" spans="1:21" ht="6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0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1"/>
        <v>42031.833587962959</v>
      </c>
      <c r="T3948" s="11">
        <f t="shared" si="372"/>
        <v>42063.333333333328</v>
      </c>
      <c r="U3948" s="6"/>
    </row>
    <row r="3949" spans="1:21" ht="10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0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1"/>
        <v>42615.142870370371</v>
      </c>
      <c r="T3949" s="11">
        <f t="shared" si="372"/>
        <v>42645.142870370371</v>
      </c>
      <c r="U3949" s="6"/>
    </row>
    <row r="3950" spans="1:21" ht="10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0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1"/>
        <v>41829.325497685182</v>
      </c>
      <c r="T3950" s="11">
        <f t="shared" si="372"/>
        <v>41889.325497685182</v>
      </c>
      <c r="U3950" s="6"/>
    </row>
    <row r="3951" spans="1:21" ht="10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0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1"/>
        <v>42016.120613425926</v>
      </c>
      <c r="T3951" s="11">
        <f t="shared" si="372"/>
        <v>42046.120613425926</v>
      </c>
      <c r="U3951" s="6"/>
    </row>
    <row r="3952" spans="1:21" ht="13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0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1"/>
        <v>42439.702314814815</v>
      </c>
      <c r="T3952" s="11">
        <f t="shared" si="372"/>
        <v>42468.774305555555</v>
      </c>
      <c r="U3952" s="6"/>
    </row>
    <row r="3953" spans="1:21" ht="10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0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1"/>
        <v>42433.825717592597</v>
      </c>
      <c r="T3953" s="11">
        <f t="shared" si="372"/>
        <v>42493.784050925926</v>
      </c>
      <c r="U3953" s="6"/>
    </row>
    <row r="3954" spans="1:21" ht="10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0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1"/>
        <v>42243.790393518517</v>
      </c>
      <c r="T3954" s="11">
        <f t="shared" si="372"/>
        <v>42303.790393518517</v>
      </c>
      <c r="U3954" s="6"/>
    </row>
    <row r="3955" spans="1:21" ht="90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0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1"/>
        <v>42550.048449074078</v>
      </c>
      <c r="T3955" s="11">
        <f t="shared" si="372"/>
        <v>42580.978472222225</v>
      </c>
      <c r="U3955" s="6"/>
    </row>
    <row r="3956" spans="1:21" ht="10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0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1"/>
        <v>41774.651203703703</v>
      </c>
      <c r="T3956" s="11">
        <f t="shared" si="372"/>
        <v>41834.651203703703</v>
      </c>
      <c r="U3956" s="6"/>
    </row>
    <row r="3957" spans="1:21" ht="9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0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1"/>
        <v>42306.848854166667</v>
      </c>
      <c r="T3957" s="11">
        <f t="shared" si="372"/>
        <v>42336.890520833331</v>
      </c>
      <c r="U3957" s="6"/>
    </row>
    <row r="3958" spans="1:21" ht="10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0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1"/>
        <v>42457.932025462964</v>
      </c>
      <c r="T3958" s="11">
        <f t="shared" si="372"/>
        <v>42485.013888888891</v>
      </c>
      <c r="U3958" s="6"/>
    </row>
    <row r="3959" spans="1:21" ht="9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0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1"/>
        <v>42513.976319444439</v>
      </c>
      <c r="T3959" s="11">
        <f t="shared" si="372"/>
        <v>42559.976319444439</v>
      </c>
      <c r="U3959" s="6"/>
    </row>
    <row r="3960" spans="1:21" ht="12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0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1"/>
        <v>41816.950370370374</v>
      </c>
      <c r="T3960" s="11">
        <f t="shared" si="372"/>
        <v>41853.583333333336</v>
      </c>
      <c r="U3960" s="6"/>
    </row>
    <row r="3961" spans="1:21" ht="9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0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1"/>
        <v>41880.788842592592</v>
      </c>
      <c r="T3961" s="11">
        <f t="shared" si="372"/>
        <v>41910.788842592592</v>
      </c>
      <c r="U3961" s="6"/>
    </row>
    <row r="3962" spans="1:21" ht="10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0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1"/>
        <v>42342.845555555556</v>
      </c>
      <c r="T3962" s="11">
        <f t="shared" si="372"/>
        <v>42372.845555555556</v>
      </c>
      <c r="U3962" s="6"/>
    </row>
    <row r="3963" spans="1:21" ht="10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0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1"/>
        <v>41745.891319444447</v>
      </c>
      <c r="T3963" s="11">
        <f t="shared" si="372"/>
        <v>41767.891319444447</v>
      </c>
      <c r="U3963" s="6"/>
    </row>
    <row r="3964" spans="1:21" ht="10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0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1"/>
        <v>42311.621458333335</v>
      </c>
      <c r="T3964" s="11">
        <f t="shared" si="372"/>
        <v>42336.621458333335</v>
      </c>
      <c r="U3964" s="6"/>
    </row>
    <row r="3965" spans="1:21" ht="10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0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1"/>
        <v>42296.154131944444</v>
      </c>
      <c r="T3965" s="11">
        <f t="shared" si="372"/>
        <v>42326.195798611108</v>
      </c>
      <c r="U3965" s="6"/>
    </row>
    <row r="3966" spans="1:21" ht="90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0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1"/>
        <v>42053.722060185188</v>
      </c>
      <c r="T3966" s="11">
        <f t="shared" si="372"/>
        <v>42113.680393518516</v>
      </c>
      <c r="U3966" s="6"/>
    </row>
    <row r="3967" spans="1:21" ht="12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0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1"/>
        <v>42414.235879629632</v>
      </c>
      <c r="T3967" s="11">
        <f t="shared" si="372"/>
        <v>42474.194212962961</v>
      </c>
      <c r="U3967" s="6"/>
    </row>
    <row r="3968" spans="1:21" ht="10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0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1"/>
        <v>41801.711550925924</v>
      </c>
      <c r="T3968" s="11">
        <f t="shared" si="372"/>
        <v>41844.124305555553</v>
      </c>
      <c r="U3968" s="6"/>
    </row>
    <row r="3969" spans="1:21" ht="12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0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1"/>
        <v>42770.290590277778</v>
      </c>
      <c r="T3969" s="11">
        <f t="shared" si="372"/>
        <v>42800.290590277778</v>
      </c>
      <c r="U3969" s="6"/>
    </row>
    <row r="3970" spans="1:21" ht="9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0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1"/>
        <v>42452.815659722226</v>
      </c>
      <c r="T3970" s="11">
        <f t="shared" si="372"/>
        <v>42512.815659722226</v>
      </c>
      <c r="U3970" s="6"/>
    </row>
    <row r="3971" spans="1:21" ht="10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0"/>
        <v>7.4690265486725664</v>
      </c>
      <c r="P3971" s="5">
        <f t="shared" ref="P3971:P4034" si="373">IF(L3971=0, 0, E3971/L3971)</f>
        <v>35.166666666666664</v>
      </c>
      <c r="Q3971" t="str">
        <f t="shared" ref="Q3971:Q4034" si="374">LEFT(N3971, FIND("/", N3971)-1)</f>
        <v>theater</v>
      </c>
      <c r="R3971" t="str">
        <f t="shared" ref="R3971:R4034" si="375">MID(N3971, LEN(Q3971)+2, LEN(N3971))</f>
        <v>plays</v>
      </c>
      <c r="S3971" s="11">
        <f t="shared" si="371"/>
        <v>42601.854699074072</v>
      </c>
      <c r="T3971" s="11">
        <f t="shared" si="372"/>
        <v>42611.163194444445</v>
      </c>
      <c r="U3971" s="6"/>
    </row>
    <row r="3972" spans="1:21" ht="12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376">(E3972/D3972)*100</f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1"/>
        <v>42447.863553240735</v>
      </c>
      <c r="T3972" s="11">
        <f t="shared" si="372"/>
        <v>42477.863553240735</v>
      </c>
      <c r="U3972" s="6"/>
    </row>
    <row r="3973" spans="1:21" ht="10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6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ref="S3973:S4036" si="377">(((J3973/60)/60)/24)+DATE(1970,1,1)</f>
        <v>41811.536180555559</v>
      </c>
      <c r="T3973" s="11">
        <f t="shared" ref="T3973:T4036" si="378">(((I3973/60)/60)/24)+DATE(1970,1,1)</f>
        <v>41841.536180555559</v>
      </c>
      <c r="U3973" s="6"/>
    </row>
    <row r="3974" spans="1:21" ht="7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6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7"/>
        <v>41981.067523148144</v>
      </c>
      <c r="T3974" s="11">
        <f t="shared" si="378"/>
        <v>42041.067523148144</v>
      </c>
      <c r="U3974" s="6"/>
    </row>
    <row r="3975" spans="1:21" ht="10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6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7"/>
        <v>42469.68414351852</v>
      </c>
      <c r="T3975" s="11">
        <f t="shared" si="378"/>
        <v>42499.166666666672</v>
      </c>
      <c r="U3975" s="6"/>
    </row>
    <row r="3976" spans="1:21" ht="10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6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7"/>
        <v>42493.546851851846</v>
      </c>
      <c r="T3976" s="11">
        <f t="shared" si="378"/>
        <v>42523.546851851846</v>
      </c>
      <c r="U3976" s="6"/>
    </row>
    <row r="3977" spans="1:21" ht="10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6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7"/>
        <v>42534.866875</v>
      </c>
      <c r="T3977" s="11">
        <f t="shared" si="378"/>
        <v>42564.866875</v>
      </c>
      <c r="U3977" s="6"/>
    </row>
    <row r="3978" spans="1:21" ht="10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6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7"/>
        <v>41830.858344907407</v>
      </c>
      <c r="T3978" s="11">
        <f t="shared" si="378"/>
        <v>41852.291666666664</v>
      </c>
      <c r="U3978" s="6"/>
    </row>
    <row r="3979" spans="1:21" ht="10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6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7"/>
        <v>42543.788564814815</v>
      </c>
      <c r="T3979" s="11">
        <f t="shared" si="378"/>
        <v>42573.788564814815</v>
      </c>
      <c r="U3979" s="6"/>
    </row>
    <row r="3980" spans="1:21" ht="10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6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7"/>
        <v>41975.642974537041</v>
      </c>
      <c r="T3980" s="11">
        <f t="shared" si="378"/>
        <v>42035.642974537041</v>
      </c>
      <c r="U3980" s="6"/>
    </row>
    <row r="3981" spans="1:21" ht="10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6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7"/>
        <v>42069.903437500005</v>
      </c>
      <c r="T3981" s="11">
        <f t="shared" si="378"/>
        <v>42092.833333333328</v>
      </c>
      <c r="U3981" s="6"/>
    </row>
    <row r="3982" spans="1:21" ht="10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6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7"/>
        <v>41795.598923611113</v>
      </c>
      <c r="T3982" s="11">
        <f t="shared" si="378"/>
        <v>41825.598923611113</v>
      </c>
      <c r="U3982" s="6"/>
    </row>
    <row r="3983" spans="1:21" ht="9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6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7"/>
        <v>42508.179965277777</v>
      </c>
      <c r="T3983" s="11">
        <f t="shared" si="378"/>
        <v>42568.179965277777</v>
      </c>
      <c r="U3983" s="6"/>
    </row>
    <row r="3984" spans="1:21" ht="10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6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7"/>
        <v>42132.809953703705</v>
      </c>
      <c r="T3984" s="11">
        <f t="shared" si="378"/>
        <v>42192.809953703705</v>
      </c>
      <c r="U3984" s="6"/>
    </row>
    <row r="3985" spans="1:21" ht="10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6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7"/>
        <v>41747.86986111111</v>
      </c>
      <c r="T3985" s="11">
        <f t="shared" si="378"/>
        <v>41779.290972222225</v>
      </c>
      <c r="U3985" s="6"/>
    </row>
    <row r="3986" spans="1:21" ht="10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6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7"/>
        <v>41920.963472222218</v>
      </c>
      <c r="T3986" s="11">
        <f t="shared" si="378"/>
        <v>41951</v>
      </c>
      <c r="U3986" s="6"/>
    </row>
    <row r="3987" spans="1:21" ht="12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6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7"/>
        <v>42399.707407407404</v>
      </c>
      <c r="T3987" s="11">
        <f t="shared" si="378"/>
        <v>42420.878472222219</v>
      </c>
      <c r="U3987" s="6"/>
    </row>
    <row r="3988" spans="1:21" ht="10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6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7"/>
        <v>42467.548541666663</v>
      </c>
      <c r="T3988" s="11">
        <f t="shared" si="378"/>
        <v>42496.544444444444</v>
      </c>
      <c r="U3988" s="6"/>
    </row>
    <row r="3989" spans="1:21" ht="90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6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7"/>
        <v>41765.92465277778</v>
      </c>
      <c r="T3989" s="11">
        <f t="shared" si="378"/>
        <v>41775.92465277778</v>
      </c>
      <c r="U3989" s="6"/>
    </row>
    <row r="3990" spans="1:21" ht="45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6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7"/>
        <v>42230.08116898148</v>
      </c>
      <c r="T3990" s="11">
        <f t="shared" si="378"/>
        <v>42245.08116898148</v>
      </c>
      <c r="U3990" s="6"/>
    </row>
    <row r="3991" spans="1:21" ht="10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6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7"/>
        <v>42286.749780092592</v>
      </c>
      <c r="T3991" s="11">
        <f t="shared" si="378"/>
        <v>42316.791446759264</v>
      </c>
      <c r="U3991" s="6"/>
    </row>
    <row r="3992" spans="1:21" ht="10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6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7"/>
        <v>42401.672372685185</v>
      </c>
      <c r="T3992" s="11">
        <f t="shared" si="378"/>
        <v>42431.672372685185</v>
      </c>
      <c r="U3992" s="6"/>
    </row>
    <row r="3993" spans="1:21" ht="6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6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7"/>
        <v>42125.644467592589</v>
      </c>
      <c r="T3993" s="11">
        <f t="shared" si="378"/>
        <v>42155.644467592589</v>
      </c>
      <c r="U3993" s="6"/>
    </row>
    <row r="3994" spans="1:21" ht="9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6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7"/>
        <v>42289.94049768518</v>
      </c>
      <c r="T3994" s="11">
        <f t="shared" si="378"/>
        <v>42349.982164351852</v>
      </c>
      <c r="U3994" s="6"/>
    </row>
    <row r="3995" spans="1:21" ht="7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6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7"/>
        <v>42107.864722222221</v>
      </c>
      <c r="T3995" s="11">
        <f t="shared" si="378"/>
        <v>42137.864722222221</v>
      </c>
      <c r="U3995" s="6"/>
    </row>
    <row r="3996" spans="1:21" ht="9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6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7"/>
        <v>41809.389930555553</v>
      </c>
      <c r="T3996" s="11">
        <f t="shared" si="378"/>
        <v>41839.389930555553</v>
      </c>
      <c r="U3996" s="6"/>
    </row>
    <row r="3997" spans="1:21" ht="10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6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7"/>
        <v>42019.683761574073</v>
      </c>
      <c r="T3997" s="11">
        <f t="shared" si="378"/>
        <v>42049.477083333331</v>
      </c>
      <c r="U3997" s="6"/>
    </row>
    <row r="3998" spans="1:21" ht="9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6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7"/>
        <v>41950.26694444444</v>
      </c>
      <c r="T3998" s="11">
        <f t="shared" si="378"/>
        <v>41963.669444444444</v>
      </c>
      <c r="U3998" s="6"/>
    </row>
    <row r="3999" spans="1:21" ht="10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6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7"/>
        <v>42069.391446759255</v>
      </c>
      <c r="T3999" s="11">
        <f t="shared" si="378"/>
        <v>42099.349780092598</v>
      </c>
      <c r="U3999" s="6"/>
    </row>
    <row r="4000" spans="1:21" ht="9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6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7"/>
        <v>42061.963263888887</v>
      </c>
      <c r="T4000" s="11">
        <f t="shared" si="378"/>
        <v>42091.921597222223</v>
      </c>
      <c r="U4000" s="6"/>
    </row>
    <row r="4001" spans="1:21" ht="9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6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7"/>
        <v>41842.828680555554</v>
      </c>
      <c r="T4001" s="11">
        <f t="shared" si="378"/>
        <v>41882.827650462961</v>
      </c>
      <c r="U4001" s="6"/>
    </row>
    <row r="4002" spans="1:21" ht="45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6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7"/>
        <v>42437.64534722222</v>
      </c>
      <c r="T4002" s="11">
        <f t="shared" si="378"/>
        <v>42497.603680555556</v>
      </c>
      <c r="U4002" s="6"/>
    </row>
    <row r="4003" spans="1:21" ht="10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6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7"/>
        <v>42775.964212962965</v>
      </c>
      <c r="T4003" s="11">
        <f t="shared" si="378"/>
        <v>42795.791666666672</v>
      </c>
      <c r="U4003" s="6"/>
    </row>
    <row r="4004" spans="1:21" ht="10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6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7"/>
        <v>41879.043530092589</v>
      </c>
      <c r="T4004" s="11">
        <f t="shared" si="378"/>
        <v>41909.043530092589</v>
      </c>
      <c r="U4004" s="6"/>
    </row>
    <row r="4005" spans="1:21" ht="90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6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7"/>
        <v>42020.587349537032</v>
      </c>
      <c r="T4005" s="11">
        <f t="shared" si="378"/>
        <v>42050.587349537032</v>
      </c>
      <c r="U4005" s="6"/>
    </row>
    <row r="4006" spans="1:21" ht="4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6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7"/>
        <v>41890.16269675926</v>
      </c>
      <c r="T4006" s="11">
        <f t="shared" si="378"/>
        <v>41920.16269675926</v>
      </c>
      <c r="U4006" s="6"/>
    </row>
    <row r="4007" spans="1:21" ht="90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6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7"/>
        <v>41872.807696759257</v>
      </c>
      <c r="T4007" s="11">
        <f t="shared" si="378"/>
        <v>41932.807696759257</v>
      </c>
      <c r="U4007" s="6"/>
    </row>
    <row r="4008" spans="1:21" ht="10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6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7"/>
        <v>42391.772997685184</v>
      </c>
      <c r="T4008" s="11">
        <f t="shared" si="378"/>
        <v>42416.772997685184</v>
      </c>
      <c r="U4008" s="6"/>
    </row>
    <row r="4009" spans="1:21" ht="90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6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7"/>
        <v>41848.772928240738</v>
      </c>
      <c r="T4009" s="11">
        <f t="shared" si="378"/>
        <v>41877.686111111114</v>
      </c>
      <c r="U4009" s="6"/>
    </row>
    <row r="4010" spans="1:21" ht="10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6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7"/>
        <v>42177.964201388888</v>
      </c>
      <c r="T4010" s="11">
        <f t="shared" si="378"/>
        <v>42207.964201388888</v>
      </c>
      <c r="U4010" s="6"/>
    </row>
    <row r="4011" spans="1:21" ht="9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6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7"/>
        <v>41851.700925925928</v>
      </c>
      <c r="T4011" s="11">
        <f t="shared" si="378"/>
        <v>41891.700925925928</v>
      </c>
      <c r="U4011" s="6"/>
    </row>
    <row r="4012" spans="1:21" ht="90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6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7"/>
        <v>41921.770439814813</v>
      </c>
      <c r="T4012" s="11">
        <f t="shared" si="378"/>
        <v>41938.770439814813</v>
      </c>
      <c r="U4012" s="6"/>
    </row>
    <row r="4013" spans="1:21" ht="10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6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7"/>
        <v>42002.54488425926</v>
      </c>
      <c r="T4013" s="11">
        <f t="shared" si="378"/>
        <v>42032.54488425926</v>
      </c>
      <c r="U4013" s="6"/>
    </row>
    <row r="4014" spans="1:21" ht="10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6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7"/>
        <v>42096.544548611113</v>
      </c>
      <c r="T4014" s="11">
        <f t="shared" si="378"/>
        <v>42126.544548611113</v>
      </c>
      <c r="U4014" s="6"/>
    </row>
    <row r="4015" spans="1:21" ht="10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6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7"/>
        <v>42021.301192129627</v>
      </c>
      <c r="T4015" s="11">
        <f t="shared" si="378"/>
        <v>42051.301192129627</v>
      </c>
      <c r="U4015" s="6"/>
    </row>
    <row r="4016" spans="1:21" ht="10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6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7"/>
        <v>42419.246168981481</v>
      </c>
      <c r="T4016" s="11">
        <f t="shared" si="378"/>
        <v>42434.246168981481</v>
      </c>
      <c r="U4016" s="6"/>
    </row>
    <row r="4017" spans="1:21" ht="10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6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7"/>
        <v>42174.780821759254</v>
      </c>
      <c r="T4017" s="11">
        <f t="shared" si="378"/>
        <v>42204.780821759254</v>
      </c>
      <c r="U4017" s="6"/>
    </row>
    <row r="4018" spans="1:21" ht="10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6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7"/>
        <v>41869.872685185182</v>
      </c>
      <c r="T4018" s="11">
        <f t="shared" si="378"/>
        <v>41899.872685185182</v>
      </c>
      <c r="U4018" s="6"/>
    </row>
    <row r="4019" spans="1:21" ht="12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6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7"/>
        <v>41856.672152777777</v>
      </c>
      <c r="T4019" s="11">
        <f t="shared" si="378"/>
        <v>41886.672152777777</v>
      </c>
      <c r="U4019" s="6"/>
    </row>
    <row r="4020" spans="1:21" ht="75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6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7"/>
        <v>42620.91097222222</v>
      </c>
      <c r="T4020" s="11">
        <f t="shared" si="378"/>
        <v>42650.91097222222</v>
      </c>
      <c r="U4020" s="6"/>
    </row>
    <row r="4021" spans="1:21" ht="10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6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7"/>
        <v>42417.675879629634</v>
      </c>
      <c r="T4021" s="11">
        <f t="shared" si="378"/>
        <v>42475.686111111107</v>
      </c>
      <c r="U4021" s="6"/>
    </row>
    <row r="4022" spans="1:21" ht="10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6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7"/>
        <v>42057.190960648149</v>
      </c>
      <c r="T4022" s="11">
        <f t="shared" si="378"/>
        <v>42087.149293981478</v>
      </c>
      <c r="U4022" s="6"/>
    </row>
    <row r="4023" spans="1:21" ht="9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6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7"/>
        <v>41878.911550925928</v>
      </c>
      <c r="T4023" s="11">
        <f t="shared" si="378"/>
        <v>41938.911550925928</v>
      </c>
      <c r="U4023" s="6"/>
    </row>
    <row r="4024" spans="1:21" ht="6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6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7"/>
        <v>41990.584108796291</v>
      </c>
      <c r="T4024" s="11">
        <f t="shared" si="378"/>
        <v>42036.120833333334</v>
      </c>
      <c r="U4024" s="6"/>
    </row>
    <row r="4025" spans="1:21" ht="9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6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7"/>
        <v>42408.999571759254</v>
      </c>
      <c r="T4025" s="11">
        <f t="shared" si="378"/>
        <v>42453.957905092597</v>
      </c>
      <c r="U4025" s="6"/>
    </row>
    <row r="4026" spans="1:21" ht="10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6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7"/>
        <v>42217.670104166667</v>
      </c>
      <c r="T4026" s="11">
        <f t="shared" si="378"/>
        <v>42247.670104166667</v>
      </c>
      <c r="U4026" s="6"/>
    </row>
    <row r="4027" spans="1:21" ht="10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6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7"/>
        <v>42151.237685185188</v>
      </c>
      <c r="T4027" s="11">
        <f t="shared" si="378"/>
        <v>42211.237685185188</v>
      </c>
      <c r="U4027" s="6"/>
    </row>
    <row r="4028" spans="1:21" ht="90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6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7"/>
        <v>42282.655543981484</v>
      </c>
      <c r="T4028" s="11">
        <f t="shared" si="378"/>
        <v>42342.697210648148</v>
      </c>
      <c r="U4028" s="6"/>
    </row>
    <row r="4029" spans="1:21" ht="10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6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7"/>
        <v>42768.97084490741</v>
      </c>
      <c r="T4029" s="11">
        <f t="shared" si="378"/>
        <v>42789.041666666672</v>
      </c>
      <c r="U4029" s="6"/>
    </row>
    <row r="4030" spans="1:21" ht="90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6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7"/>
        <v>41765.938657407409</v>
      </c>
      <c r="T4030" s="11">
        <f t="shared" si="378"/>
        <v>41795.938657407409</v>
      </c>
      <c r="U4030" s="6"/>
    </row>
    <row r="4031" spans="1:21" ht="90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6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7"/>
        <v>42322.025115740747</v>
      </c>
      <c r="T4031" s="11">
        <f t="shared" si="378"/>
        <v>42352.025115740747</v>
      </c>
      <c r="U4031" s="6"/>
    </row>
    <row r="4032" spans="1:21" ht="9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6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7"/>
        <v>42374.655081018514</v>
      </c>
      <c r="T4032" s="11">
        <f t="shared" si="378"/>
        <v>42403.784027777772</v>
      </c>
      <c r="U4032" s="6"/>
    </row>
    <row r="4033" spans="1:21" ht="12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6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7"/>
        <v>41941.585231481484</v>
      </c>
      <c r="T4033" s="11">
        <f t="shared" si="378"/>
        <v>41991.626898148148</v>
      </c>
      <c r="U4033" s="6"/>
    </row>
    <row r="4034" spans="1:21" ht="10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6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7"/>
        <v>42293.809212962966</v>
      </c>
      <c r="T4034" s="11">
        <f t="shared" si="378"/>
        <v>42353.85087962963</v>
      </c>
      <c r="U4034" s="6"/>
    </row>
    <row r="4035" spans="1:21" ht="10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6"/>
        <v>25.698702928870294</v>
      </c>
      <c r="P4035" s="5">
        <f t="shared" ref="P4035:P4098" si="379">IF(L4035=0, 0, E4035/L4035)</f>
        <v>65.340319148936175</v>
      </c>
      <c r="Q4035" t="str">
        <f t="shared" ref="Q4035:Q4098" si="380">LEFT(N4035, FIND("/", N4035)-1)</f>
        <v>theater</v>
      </c>
      <c r="R4035" t="str">
        <f t="shared" ref="R4035:R4098" si="381">MID(N4035, LEN(Q4035)+2, LEN(N4035))</f>
        <v>plays</v>
      </c>
      <c r="S4035" s="11">
        <f t="shared" si="377"/>
        <v>42614.268796296295</v>
      </c>
      <c r="T4035" s="11">
        <f t="shared" si="378"/>
        <v>42645.375</v>
      </c>
      <c r="U4035" s="6"/>
    </row>
    <row r="4036" spans="1:21" ht="10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382">(E4036/D4036)*100</f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77"/>
        <v>42067.947337962964</v>
      </c>
      <c r="T4036" s="11">
        <f t="shared" si="378"/>
        <v>42097.905671296292</v>
      </c>
      <c r="U4036" s="6"/>
    </row>
    <row r="4037" spans="1:21" ht="6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2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ref="S4037:S4100" si="383">(((J4037/60)/60)/24)+DATE(1970,1,1)</f>
        <v>41903.882951388885</v>
      </c>
      <c r="T4037" s="11">
        <f t="shared" ref="T4037:T4100" si="384">(((I4037/60)/60)/24)+DATE(1970,1,1)</f>
        <v>41933.882951388885</v>
      </c>
      <c r="U4037" s="6"/>
    </row>
    <row r="4038" spans="1:21" ht="10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2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3"/>
        <v>41804.937083333331</v>
      </c>
      <c r="T4038" s="11">
        <f t="shared" si="384"/>
        <v>41821.9375</v>
      </c>
      <c r="U4038" s="6"/>
    </row>
    <row r="4039" spans="1:21" ht="10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2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3"/>
        <v>42497.070775462969</v>
      </c>
      <c r="T4039" s="11">
        <f t="shared" si="384"/>
        <v>42514.600694444445</v>
      </c>
      <c r="U4039" s="6"/>
    </row>
    <row r="4040" spans="1:21" ht="9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2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3"/>
        <v>41869.798726851855</v>
      </c>
      <c r="T4040" s="11">
        <f t="shared" si="384"/>
        <v>41929.798726851855</v>
      </c>
      <c r="U4040" s="6"/>
    </row>
    <row r="4041" spans="1:21" ht="7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2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3"/>
        <v>42305.670914351853</v>
      </c>
      <c r="T4041" s="11">
        <f t="shared" si="384"/>
        <v>42339.249305555553</v>
      </c>
      <c r="U4041" s="6"/>
    </row>
    <row r="4042" spans="1:21" ht="90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2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3"/>
        <v>42144.231527777782</v>
      </c>
      <c r="T4042" s="11">
        <f t="shared" si="384"/>
        <v>42203.125</v>
      </c>
      <c r="U4042" s="6"/>
    </row>
    <row r="4043" spans="1:21" ht="7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2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3"/>
        <v>42559.474004629628</v>
      </c>
      <c r="T4043" s="11">
        <f t="shared" si="384"/>
        <v>42619.474004629628</v>
      </c>
      <c r="U4043" s="6"/>
    </row>
    <row r="4044" spans="1:21" ht="10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2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3"/>
        <v>41995.084074074075</v>
      </c>
      <c r="T4044" s="11">
        <f t="shared" si="384"/>
        <v>42024.802777777775</v>
      </c>
      <c r="U4044" s="6"/>
    </row>
    <row r="4045" spans="1:21" ht="9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2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3"/>
        <v>41948.957465277781</v>
      </c>
      <c r="T4045" s="11">
        <f t="shared" si="384"/>
        <v>41963.957465277781</v>
      </c>
      <c r="U4045" s="6"/>
    </row>
    <row r="4046" spans="1:21" ht="10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2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3"/>
        <v>42074.219699074078</v>
      </c>
      <c r="T4046" s="11">
        <f t="shared" si="384"/>
        <v>42104.208333333328</v>
      </c>
      <c r="U4046" s="6"/>
    </row>
    <row r="4047" spans="1:21" ht="10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2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3"/>
        <v>41842.201261574075</v>
      </c>
      <c r="T4047" s="11">
        <f t="shared" si="384"/>
        <v>41872.201261574075</v>
      </c>
      <c r="U4047" s="6"/>
    </row>
    <row r="4048" spans="1:21" ht="10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2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3"/>
        <v>41904.650578703702</v>
      </c>
      <c r="T4048" s="11">
        <f t="shared" si="384"/>
        <v>41934.650578703702</v>
      </c>
      <c r="U4048" s="6"/>
    </row>
    <row r="4049" spans="1:21" ht="10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2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3"/>
        <v>41991.022488425922</v>
      </c>
      <c r="T4049" s="11">
        <f t="shared" si="384"/>
        <v>42015.041666666672</v>
      </c>
      <c r="U4049" s="6"/>
    </row>
    <row r="4050" spans="1:21" ht="10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2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3"/>
        <v>42436.509108796294</v>
      </c>
      <c r="T4050" s="11">
        <f t="shared" si="384"/>
        <v>42471.467442129629</v>
      </c>
      <c r="U4050" s="6"/>
    </row>
    <row r="4051" spans="1:21" ht="10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2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3"/>
        <v>42169.958506944444</v>
      </c>
      <c r="T4051" s="11">
        <f t="shared" si="384"/>
        <v>42199.958506944444</v>
      </c>
      <c r="U4051" s="6"/>
    </row>
    <row r="4052" spans="1:21" ht="10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2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3"/>
        <v>41905.636469907404</v>
      </c>
      <c r="T4052" s="11">
        <f t="shared" si="384"/>
        <v>41935.636469907404</v>
      </c>
      <c r="U4052" s="6"/>
    </row>
    <row r="4053" spans="1:21" ht="90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2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3"/>
        <v>41761.810150462967</v>
      </c>
      <c r="T4053" s="11">
        <f t="shared" si="384"/>
        <v>41768.286805555559</v>
      </c>
      <c r="U4053" s="6"/>
    </row>
    <row r="4054" spans="1:21" ht="12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2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3"/>
        <v>41865.878657407404</v>
      </c>
      <c r="T4054" s="11">
        <f t="shared" si="384"/>
        <v>41925.878657407404</v>
      </c>
      <c r="U4054" s="6"/>
    </row>
    <row r="4055" spans="1:21" ht="10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2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3"/>
        <v>41928.690138888887</v>
      </c>
      <c r="T4055" s="11">
        <f t="shared" si="384"/>
        <v>41958.833333333328</v>
      </c>
      <c r="U4055" s="6"/>
    </row>
    <row r="4056" spans="1:21" ht="10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2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3"/>
        <v>42613.841261574074</v>
      </c>
      <c r="T4056" s="11">
        <f t="shared" si="384"/>
        <v>42644.166666666672</v>
      </c>
      <c r="U4056" s="6"/>
    </row>
    <row r="4057" spans="1:21" ht="12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2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3"/>
        <v>41779.648506944446</v>
      </c>
      <c r="T4057" s="11">
        <f t="shared" si="384"/>
        <v>41809.648506944446</v>
      </c>
      <c r="U4057" s="6"/>
    </row>
    <row r="4058" spans="1:21" ht="9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2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3"/>
        <v>42534.933321759265</v>
      </c>
      <c r="T4058" s="11">
        <f t="shared" si="384"/>
        <v>42554.832638888889</v>
      </c>
      <c r="U4058" s="6"/>
    </row>
    <row r="4059" spans="1:21" ht="12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2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3"/>
        <v>42310.968518518523</v>
      </c>
      <c r="T4059" s="11">
        <f t="shared" si="384"/>
        <v>42333.958333333328</v>
      </c>
      <c r="U4059" s="6"/>
    </row>
    <row r="4060" spans="1:21" ht="10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2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3"/>
        <v>42446.060694444444</v>
      </c>
      <c r="T4060" s="11">
        <f t="shared" si="384"/>
        <v>42461.165972222225</v>
      </c>
      <c r="U4060" s="6"/>
    </row>
    <row r="4061" spans="1:21" ht="10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2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3"/>
        <v>41866.640648148146</v>
      </c>
      <c r="T4061" s="11">
        <f t="shared" si="384"/>
        <v>41898.125</v>
      </c>
      <c r="U4061" s="6"/>
    </row>
    <row r="4062" spans="1:21" ht="10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2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3"/>
        <v>41779.695092592592</v>
      </c>
      <c r="T4062" s="11">
        <f t="shared" si="384"/>
        <v>41813.666666666664</v>
      </c>
      <c r="U4062" s="6"/>
    </row>
    <row r="4063" spans="1:21" ht="7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2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3"/>
        <v>42421.141469907408</v>
      </c>
      <c r="T4063" s="11">
        <f t="shared" si="384"/>
        <v>42481.099803240737</v>
      </c>
      <c r="U4063" s="6"/>
    </row>
    <row r="4064" spans="1:21" ht="12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2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3"/>
        <v>42523.739212962959</v>
      </c>
      <c r="T4064" s="11">
        <f t="shared" si="384"/>
        <v>42553.739212962959</v>
      </c>
      <c r="U4064" s="6"/>
    </row>
    <row r="4065" spans="1:21" ht="12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2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3"/>
        <v>41787.681527777779</v>
      </c>
      <c r="T4065" s="11">
        <f t="shared" si="384"/>
        <v>41817.681527777779</v>
      </c>
      <c r="U4065" s="6"/>
    </row>
    <row r="4066" spans="1:21" ht="10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2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3"/>
        <v>42093.588263888887</v>
      </c>
      <c r="T4066" s="11">
        <f t="shared" si="384"/>
        <v>42123.588263888887</v>
      </c>
      <c r="U4066" s="6"/>
    </row>
    <row r="4067" spans="1:21" ht="7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2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3"/>
        <v>41833.951516203706</v>
      </c>
      <c r="T4067" s="11">
        <f t="shared" si="384"/>
        <v>41863.951516203706</v>
      </c>
      <c r="U4067" s="6"/>
    </row>
    <row r="4068" spans="1:21" ht="12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2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3"/>
        <v>42479.039212962962</v>
      </c>
      <c r="T4068" s="11">
        <f t="shared" si="384"/>
        <v>42509.039212962962</v>
      </c>
      <c r="U4068" s="6"/>
    </row>
    <row r="4069" spans="1:21" ht="10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2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3"/>
        <v>42235.117476851854</v>
      </c>
      <c r="T4069" s="11">
        <f t="shared" si="384"/>
        <v>42275.117476851854</v>
      </c>
      <c r="U4069" s="6"/>
    </row>
    <row r="4070" spans="1:21" ht="7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2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3"/>
        <v>42718.963599537034</v>
      </c>
      <c r="T4070" s="11">
        <f t="shared" si="384"/>
        <v>42748.961805555555</v>
      </c>
      <c r="U4070" s="6"/>
    </row>
    <row r="4071" spans="1:21" ht="90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2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3"/>
        <v>42022.661527777775</v>
      </c>
      <c r="T4071" s="11">
        <f t="shared" si="384"/>
        <v>42063.5</v>
      </c>
      <c r="U4071" s="6"/>
    </row>
    <row r="4072" spans="1:21" ht="7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2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3"/>
        <v>42031.666898148149</v>
      </c>
      <c r="T4072" s="11">
        <f t="shared" si="384"/>
        <v>42064.125</v>
      </c>
      <c r="U4072" s="6"/>
    </row>
    <row r="4073" spans="1:21" ht="10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2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3"/>
        <v>42700.804756944446</v>
      </c>
      <c r="T4073" s="11">
        <f t="shared" si="384"/>
        <v>42730.804756944446</v>
      </c>
      <c r="U4073" s="6"/>
    </row>
    <row r="4074" spans="1:21" ht="10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2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3"/>
        <v>41812.77443287037</v>
      </c>
      <c r="T4074" s="11">
        <f t="shared" si="384"/>
        <v>41872.77443287037</v>
      </c>
      <c r="U4074" s="6"/>
    </row>
    <row r="4075" spans="1:21" ht="9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2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3"/>
        <v>42078.34520833334</v>
      </c>
      <c r="T4075" s="11">
        <f t="shared" si="384"/>
        <v>42133.166666666672</v>
      </c>
      <c r="U4075" s="6"/>
    </row>
    <row r="4076" spans="1:21" ht="10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2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3"/>
        <v>42283.552951388891</v>
      </c>
      <c r="T4076" s="11">
        <f t="shared" si="384"/>
        <v>42313.594618055555</v>
      </c>
      <c r="U4076" s="6"/>
    </row>
    <row r="4077" spans="1:21" ht="10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2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3"/>
        <v>41779.045937499999</v>
      </c>
      <c r="T4077" s="11">
        <f t="shared" si="384"/>
        <v>41820.727777777778</v>
      </c>
      <c r="U4077" s="6"/>
    </row>
    <row r="4078" spans="1:21" ht="9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2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3"/>
        <v>41905.795706018522</v>
      </c>
      <c r="T4078" s="11">
        <f t="shared" si="384"/>
        <v>41933.82708333333</v>
      </c>
      <c r="U4078" s="6"/>
    </row>
    <row r="4079" spans="1:21" ht="10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2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3"/>
        <v>42695.7105787037</v>
      </c>
      <c r="T4079" s="11">
        <f t="shared" si="384"/>
        <v>42725.7105787037</v>
      </c>
      <c r="U4079" s="6"/>
    </row>
    <row r="4080" spans="1:21" ht="10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2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3"/>
        <v>42732.787523148145</v>
      </c>
      <c r="T4080" s="11">
        <f t="shared" si="384"/>
        <v>42762.787523148145</v>
      </c>
      <c r="U4080" s="6"/>
    </row>
    <row r="4081" spans="1:21" ht="10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2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3"/>
        <v>42510.938900462963</v>
      </c>
      <c r="T4081" s="11">
        <f t="shared" si="384"/>
        <v>42540.938900462963</v>
      </c>
      <c r="U4081" s="6"/>
    </row>
    <row r="4082" spans="1:21" ht="10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2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3"/>
        <v>42511.698101851856</v>
      </c>
      <c r="T4082" s="11">
        <f t="shared" si="384"/>
        <v>42535.787500000006</v>
      </c>
      <c r="U4082" s="6"/>
    </row>
    <row r="4083" spans="1:21" ht="90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2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3"/>
        <v>42041.581307870365</v>
      </c>
      <c r="T4083" s="11">
        <f t="shared" si="384"/>
        <v>42071.539641203708</v>
      </c>
      <c r="U4083" s="6"/>
    </row>
    <row r="4084" spans="1:21" ht="10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2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3"/>
        <v>42307.189270833333</v>
      </c>
      <c r="T4084" s="11">
        <f t="shared" si="384"/>
        <v>42322.958333333328</v>
      </c>
      <c r="U4084" s="6"/>
    </row>
    <row r="4085" spans="1:21" ht="10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2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3"/>
        <v>42353.761759259258</v>
      </c>
      <c r="T4085" s="11">
        <f t="shared" si="384"/>
        <v>42383.761759259258</v>
      </c>
      <c r="U4085" s="6"/>
    </row>
    <row r="4086" spans="1:21" ht="10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2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3"/>
        <v>42622.436412037037</v>
      </c>
      <c r="T4086" s="11">
        <f t="shared" si="384"/>
        <v>42652.436412037037</v>
      </c>
      <c r="U4086" s="6"/>
    </row>
    <row r="4087" spans="1:21" ht="10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2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3"/>
        <v>42058.603877314818</v>
      </c>
      <c r="T4087" s="11">
        <f t="shared" si="384"/>
        <v>42087.165972222225</v>
      </c>
      <c r="U4087" s="6"/>
    </row>
    <row r="4088" spans="1:21" ht="10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2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3"/>
        <v>42304.940960648149</v>
      </c>
      <c r="T4088" s="11">
        <f t="shared" si="384"/>
        <v>42329.166666666672</v>
      </c>
      <c r="U4088" s="6"/>
    </row>
    <row r="4089" spans="1:21" ht="3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2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3"/>
        <v>42538.742893518516</v>
      </c>
      <c r="T4089" s="11">
        <f t="shared" si="384"/>
        <v>42568.742893518516</v>
      </c>
      <c r="U4089" s="6"/>
    </row>
    <row r="4090" spans="1:21" ht="7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2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3"/>
        <v>41990.612546296295</v>
      </c>
      <c r="T4090" s="11">
        <f t="shared" si="384"/>
        <v>42020.434722222228</v>
      </c>
      <c r="U4090" s="6"/>
    </row>
    <row r="4091" spans="1:21" ht="12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2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3"/>
        <v>42122.732499999998</v>
      </c>
      <c r="T4091" s="11">
        <f t="shared" si="384"/>
        <v>42155.732638888891</v>
      </c>
      <c r="U4091" s="6"/>
    </row>
    <row r="4092" spans="1:21" ht="9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2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3"/>
        <v>42209.67288194444</v>
      </c>
      <c r="T4092" s="11">
        <f t="shared" si="384"/>
        <v>42223.625</v>
      </c>
      <c r="U4092" s="6"/>
    </row>
    <row r="4093" spans="1:21" ht="10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2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3"/>
        <v>41990.506377314814</v>
      </c>
      <c r="T4093" s="11">
        <f t="shared" si="384"/>
        <v>42020.506377314814</v>
      </c>
      <c r="U4093" s="6"/>
    </row>
    <row r="4094" spans="1:21" ht="90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2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3"/>
        <v>42039.194988425923</v>
      </c>
      <c r="T4094" s="11">
        <f t="shared" si="384"/>
        <v>42099.153321759266</v>
      </c>
      <c r="U4094" s="6"/>
    </row>
    <row r="4095" spans="1:21" ht="10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2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3"/>
        <v>42178.815891203703</v>
      </c>
      <c r="T4095" s="11">
        <f t="shared" si="384"/>
        <v>42238.815891203703</v>
      </c>
      <c r="U4095" s="6"/>
    </row>
    <row r="4096" spans="1:21" ht="90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2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3"/>
        <v>41890.086805555555</v>
      </c>
      <c r="T4096" s="11">
        <f t="shared" si="384"/>
        <v>41934.207638888889</v>
      </c>
      <c r="U4096" s="6"/>
    </row>
    <row r="4097" spans="1:21" ht="7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2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3"/>
        <v>42693.031828703708</v>
      </c>
      <c r="T4097" s="11">
        <f t="shared" si="384"/>
        <v>42723.031828703708</v>
      </c>
      <c r="U4097" s="6"/>
    </row>
    <row r="4098" spans="1:21" ht="10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2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3"/>
        <v>42750.530312499999</v>
      </c>
      <c r="T4098" s="11">
        <f t="shared" si="384"/>
        <v>42794.368749999994</v>
      </c>
      <c r="U4098" s="6"/>
    </row>
    <row r="4099" spans="1:21" ht="10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2"/>
        <v>0</v>
      </c>
      <c r="P4099" s="5">
        <f t="shared" ref="P4099:P4115" si="385">IF(L4099=0, 0, E4099/L4099)</f>
        <v>0</v>
      </c>
      <c r="Q4099" t="str">
        <f t="shared" ref="Q4099:Q4115" si="386">LEFT(N4099, FIND("/", N4099)-1)</f>
        <v>theater</v>
      </c>
      <c r="R4099" t="str">
        <f t="shared" ref="R4099:R4115" si="387">MID(N4099, LEN(Q4099)+2, LEN(N4099))</f>
        <v>plays</v>
      </c>
      <c r="S4099" s="11">
        <f t="shared" si="383"/>
        <v>42344.824502314819</v>
      </c>
      <c r="T4099" s="11">
        <f t="shared" si="384"/>
        <v>42400.996527777781</v>
      </c>
      <c r="U4099" s="6"/>
    </row>
    <row r="4100" spans="1:21" ht="9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388">(E4100/D4100)*100</f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3"/>
        <v>42495.722187499996</v>
      </c>
      <c r="T4100" s="11">
        <f t="shared" si="384"/>
        <v>42525.722187499996</v>
      </c>
      <c r="U4100" s="6"/>
    </row>
    <row r="4101" spans="1:21" ht="12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8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ref="S4101:S4115" si="389">(((J4101/60)/60)/24)+DATE(1970,1,1)</f>
        <v>42570.850381944445</v>
      </c>
      <c r="T4101" s="11">
        <f t="shared" ref="T4101:T4115" si="390">(((I4101/60)/60)/24)+DATE(1970,1,1)</f>
        <v>42615.850381944445</v>
      </c>
      <c r="U4101" s="6"/>
    </row>
    <row r="4102" spans="1:21" ht="7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8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9"/>
        <v>41927.124884259261</v>
      </c>
      <c r="T4102" s="11">
        <f t="shared" si="390"/>
        <v>41937.124884259261</v>
      </c>
      <c r="U4102" s="6"/>
    </row>
    <row r="4103" spans="1:21" ht="10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8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9"/>
        <v>42730.903726851851</v>
      </c>
      <c r="T4103" s="11">
        <f t="shared" si="390"/>
        <v>42760.903726851851</v>
      </c>
      <c r="U4103" s="6"/>
    </row>
    <row r="4104" spans="1:21" ht="9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8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9"/>
        <v>42475.848067129627</v>
      </c>
      <c r="T4104" s="11">
        <f t="shared" si="390"/>
        <v>42505.848067129627</v>
      </c>
      <c r="U4104" s="6"/>
    </row>
    <row r="4105" spans="1:21" ht="10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8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9"/>
        <v>42188.83293981482</v>
      </c>
      <c r="T4105" s="11">
        <f t="shared" si="390"/>
        <v>42242.772222222222</v>
      </c>
      <c r="U4105" s="6"/>
    </row>
    <row r="4106" spans="1:21" ht="90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8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9"/>
        <v>42640.278171296297</v>
      </c>
      <c r="T4106" s="11">
        <f t="shared" si="390"/>
        <v>42670.278171296297</v>
      </c>
      <c r="U4106" s="6"/>
    </row>
    <row r="4107" spans="1:21" ht="12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8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9"/>
        <v>42697.010520833333</v>
      </c>
      <c r="T4107" s="11">
        <f t="shared" si="390"/>
        <v>42730.010520833333</v>
      </c>
      <c r="U4107" s="6"/>
    </row>
    <row r="4108" spans="1:21" ht="10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8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9"/>
        <v>42053.049375000002</v>
      </c>
      <c r="T4108" s="11">
        <f t="shared" si="390"/>
        <v>42096.041666666672</v>
      </c>
      <c r="U4108" s="6"/>
    </row>
    <row r="4109" spans="1:21" ht="10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8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9"/>
        <v>41883.916678240741</v>
      </c>
      <c r="T4109" s="11">
        <f t="shared" si="390"/>
        <v>41906.916678240741</v>
      </c>
      <c r="U4109" s="6"/>
    </row>
    <row r="4110" spans="1:21" ht="9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8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9"/>
        <v>42767.031678240746</v>
      </c>
      <c r="T4110" s="11">
        <f t="shared" si="390"/>
        <v>42797.208333333328</v>
      </c>
      <c r="U4110" s="6"/>
    </row>
    <row r="4111" spans="1:21" ht="10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8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9"/>
        <v>42307.539398148147</v>
      </c>
      <c r="T4111" s="11">
        <f t="shared" si="390"/>
        <v>42337.581064814818</v>
      </c>
      <c r="U4111" s="6"/>
    </row>
    <row r="4112" spans="1:21" ht="10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8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9"/>
        <v>42512.626747685179</v>
      </c>
      <c r="T4112" s="11">
        <f t="shared" si="390"/>
        <v>42572.626747685179</v>
      </c>
      <c r="U4112" s="6"/>
    </row>
    <row r="4113" spans="1:21" ht="90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8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9"/>
        <v>42029.135879629626</v>
      </c>
      <c r="T4113" s="11">
        <f t="shared" si="390"/>
        <v>42059.135879629626</v>
      </c>
      <c r="U4113" s="6"/>
    </row>
    <row r="4114" spans="1:21" ht="10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8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9"/>
        <v>42400.946597222224</v>
      </c>
      <c r="T4114" s="11">
        <f t="shared" si="390"/>
        <v>42428</v>
      </c>
      <c r="U4114" s="6"/>
    </row>
    <row r="4115" spans="1:21" ht="10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8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9"/>
        <v>42358.573182870372</v>
      </c>
      <c r="T4115" s="11">
        <f t="shared" si="390"/>
        <v>42377.273611111115</v>
      </c>
      <c r="U4115" s="6"/>
    </row>
  </sheetData>
  <conditionalFormatting sqref="F1:F1048576">
    <cfRule type="cellIs" dxfId="4" priority="5" operator="equal">
      <formula>"successful"</formula>
    </cfRule>
    <cfRule type="cellIs" dxfId="3" priority="4" operator="equal">
      <formula>"failed"</formula>
    </cfRule>
    <cfRule type="cellIs" dxfId="2" priority="3" operator="equal">
      <formula>"canceled"</formula>
    </cfRule>
    <cfRule type="cellIs" dxfId="1" priority="2" operator="equal">
      <formula>"live"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FFF00"/>
        <color rgb="FF00B050"/>
        <color rgb="FFFF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3F2F2-C7C7-45F8-B807-E1BDC0F3193A}">
  <dimension ref="B1:G14"/>
  <sheetViews>
    <sheetView workbookViewId="0"/>
  </sheetViews>
  <sheetFormatPr defaultRowHeight="15" x14ac:dyDescent="0.25"/>
  <cols>
    <col min="1" max="1" width="4.140625" customWidth="1"/>
    <col min="2" max="2" width="17.42578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  <col min="8" max="8" width="12.28515625" bestFit="1" customWidth="1"/>
    <col min="9" max="9" width="10.28515625" bestFit="1" customWidth="1"/>
    <col min="10" max="10" width="10.85546875" bestFit="1" customWidth="1"/>
    <col min="11" max="11" width="7.5703125" bestFit="1" customWidth="1"/>
    <col min="12" max="12" width="11.28515625" bestFit="1" customWidth="1"/>
    <col min="13" max="13" width="12.42578125" bestFit="1" customWidth="1"/>
    <col min="14" max="14" width="12.28515625" bestFit="1" customWidth="1"/>
    <col min="15" max="15" width="16.28515625" bestFit="1" customWidth="1"/>
    <col min="16" max="19" width="10" bestFit="1" customWidth="1"/>
    <col min="20" max="20" width="11.85546875" bestFit="1" customWidth="1"/>
    <col min="21" max="22" width="14.140625" bestFit="1" customWidth="1"/>
    <col min="23" max="23" width="18.28515625" bestFit="1" customWidth="1"/>
    <col min="24" max="26" width="12.140625" bestFit="1" customWidth="1"/>
    <col min="27" max="27" width="16.140625" bestFit="1" customWidth="1"/>
    <col min="28" max="30" width="12.7109375" bestFit="1" customWidth="1"/>
    <col min="31" max="31" width="16.7109375" bestFit="1" customWidth="1"/>
    <col min="32" max="35" width="10" bestFit="1" customWidth="1"/>
    <col min="36" max="36" width="13.42578125" bestFit="1" customWidth="1"/>
    <col min="37" max="37" width="11.28515625" bestFit="1" customWidth="1"/>
    <col min="38" max="40" width="18.28515625" bestFit="1" customWidth="1"/>
    <col min="41" max="41" width="11.28515625" bestFit="1" customWidth="1"/>
  </cols>
  <sheetData>
    <row r="1" spans="2:7" x14ac:dyDescent="0.25">
      <c r="B1" s="7" t="s">
        <v>8223</v>
      </c>
      <c r="C1" t="s">
        <v>8321</v>
      </c>
    </row>
    <row r="3" spans="2:7" x14ac:dyDescent="0.25">
      <c r="B3" s="7" t="s">
        <v>8323</v>
      </c>
      <c r="C3" s="7" t="s">
        <v>8322</v>
      </c>
    </row>
    <row r="4" spans="2:7" x14ac:dyDescent="0.25">
      <c r="B4" s="7" t="s">
        <v>8310</v>
      </c>
      <c r="C4" t="s">
        <v>8220</v>
      </c>
      <c r="D4" t="s">
        <v>8221</v>
      </c>
      <c r="E4" t="s">
        <v>8222</v>
      </c>
      <c r="F4" t="s">
        <v>8219</v>
      </c>
      <c r="G4" t="s">
        <v>8311</v>
      </c>
    </row>
    <row r="5" spans="2:7" x14ac:dyDescent="0.25">
      <c r="B5" s="8" t="s">
        <v>8312</v>
      </c>
      <c r="C5" s="9">
        <v>40</v>
      </c>
      <c r="D5" s="9">
        <v>180</v>
      </c>
      <c r="E5" s="9"/>
      <c r="F5" s="9">
        <v>300</v>
      </c>
      <c r="G5" s="9">
        <v>520</v>
      </c>
    </row>
    <row r="6" spans="2:7" x14ac:dyDescent="0.25">
      <c r="B6" s="8" t="s">
        <v>8313</v>
      </c>
      <c r="C6" s="9">
        <v>20</v>
      </c>
      <c r="D6" s="9">
        <v>140</v>
      </c>
      <c r="E6" s="9">
        <v>6</v>
      </c>
      <c r="F6" s="9">
        <v>34</v>
      </c>
      <c r="G6" s="9">
        <v>200</v>
      </c>
    </row>
    <row r="7" spans="2:7" x14ac:dyDescent="0.25">
      <c r="B7" s="8" t="s">
        <v>8314</v>
      </c>
      <c r="C7" s="9"/>
      <c r="D7" s="9">
        <v>140</v>
      </c>
      <c r="E7" s="9"/>
      <c r="F7" s="9">
        <v>80</v>
      </c>
      <c r="G7" s="9">
        <v>220</v>
      </c>
    </row>
    <row r="8" spans="2:7" x14ac:dyDescent="0.25">
      <c r="B8" s="8" t="s">
        <v>8315</v>
      </c>
      <c r="C8" s="9">
        <v>24</v>
      </c>
      <c r="D8" s="9"/>
      <c r="E8" s="9"/>
      <c r="F8" s="9"/>
      <c r="G8" s="9">
        <v>24</v>
      </c>
    </row>
    <row r="9" spans="2:7" x14ac:dyDescent="0.25">
      <c r="B9" s="8" t="s">
        <v>8316</v>
      </c>
      <c r="C9" s="9">
        <v>20</v>
      </c>
      <c r="D9" s="9">
        <v>120</v>
      </c>
      <c r="E9" s="9">
        <v>20</v>
      </c>
      <c r="F9" s="9">
        <v>540</v>
      </c>
      <c r="G9" s="9">
        <v>700</v>
      </c>
    </row>
    <row r="10" spans="2:7" x14ac:dyDescent="0.25">
      <c r="B10" s="8" t="s">
        <v>8317</v>
      </c>
      <c r="C10" s="9"/>
      <c r="D10" s="9">
        <v>117</v>
      </c>
      <c r="E10" s="9"/>
      <c r="F10" s="9">
        <v>103</v>
      </c>
      <c r="G10" s="9">
        <v>220</v>
      </c>
    </row>
    <row r="11" spans="2:7" x14ac:dyDescent="0.25">
      <c r="B11" s="8" t="s">
        <v>8318</v>
      </c>
      <c r="C11" s="9">
        <v>30</v>
      </c>
      <c r="D11" s="9">
        <v>127</v>
      </c>
      <c r="E11" s="9"/>
      <c r="F11" s="9">
        <v>80</v>
      </c>
      <c r="G11" s="9">
        <v>237</v>
      </c>
    </row>
    <row r="12" spans="2:7" x14ac:dyDescent="0.25">
      <c r="B12" s="8" t="s">
        <v>8319</v>
      </c>
      <c r="C12" s="9">
        <v>178</v>
      </c>
      <c r="D12" s="9">
        <v>213</v>
      </c>
      <c r="E12" s="9"/>
      <c r="F12" s="9">
        <v>209</v>
      </c>
      <c r="G12" s="9">
        <v>600</v>
      </c>
    </row>
    <row r="13" spans="2:7" x14ac:dyDescent="0.25">
      <c r="B13" s="8" t="s">
        <v>8320</v>
      </c>
      <c r="C13" s="9">
        <v>37</v>
      </c>
      <c r="D13" s="9">
        <v>493</v>
      </c>
      <c r="E13" s="9">
        <v>24</v>
      </c>
      <c r="F13" s="9">
        <v>839</v>
      </c>
      <c r="G13" s="9">
        <v>1393</v>
      </c>
    </row>
    <row r="14" spans="2:7" x14ac:dyDescent="0.25">
      <c r="B14" s="8" t="s">
        <v>8311</v>
      </c>
      <c r="C14" s="9">
        <v>349</v>
      </c>
      <c r="D14" s="9">
        <v>1530</v>
      </c>
      <c r="E14" s="9">
        <v>50</v>
      </c>
      <c r="F14" s="9">
        <v>2185</v>
      </c>
      <c r="G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CCCCA-DBFA-47D2-8A3C-44DE2C30B6D3}">
  <dimension ref="B1:E43"/>
  <sheetViews>
    <sheetView workbookViewId="0">
      <selection activeCell="Q36" sqref="Q36"/>
    </sheetView>
  </sheetViews>
  <sheetFormatPr defaultRowHeight="15" x14ac:dyDescent="0.25"/>
  <cols>
    <col min="1" max="1" width="4.140625" customWidth="1"/>
    <col min="2" max="2" width="17.42578125" bestFit="1" customWidth="1"/>
    <col min="3" max="3" width="17.85546875" bestFit="1" customWidth="1"/>
    <col min="4" max="4" width="10" bestFit="1" customWidth="1"/>
    <col min="5" max="5" width="11.28515625" bestFit="1" customWidth="1"/>
    <col min="6" max="6" width="10" bestFit="1" customWidth="1"/>
    <col min="7" max="7" width="11.28515625" bestFit="1" customWidth="1"/>
    <col min="8" max="8" width="12.28515625" bestFit="1" customWidth="1"/>
    <col min="9" max="9" width="10.28515625" bestFit="1" customWidth="1"/>
    <col min="10" max="10" width="10.85546875" bestFit="1" customWidth="1"/>
    <col min="11" max="11" width="7.5703125" bestFit="1" customWidth="1"/>
    <col min="12" max="12" width="11.28515625" bestFit="1" customWidth="1"/>
    <col min="13" max="13" width="12.42578125" bestFit="1" customWidth="1"/>
    <col min="14" max="14" width="12.28515625" bestFit="1" customWidth="1"/>
    <col min="15" max="15" width="16.28515625" bestFit="1" customWidth="1"/>
    <col min="16" max="19" width="10" bestFit="1" customWidth="1"/>
    <col min="20" max="20" width="11.85546875" bestFit="1" customWidth="1"/>
    <col min="21" max="22" width="14.140625" bestFit="1" customWidth="1"/>
    <col min="23" max="23" width="18.28515625" bestFit="1" customWidth="1"/>
    <col min="24" max="26" width="12.140625" bestFit="1" customWidth="1"/>
    <col min="27" max="27" width="16.140625" bestFit="1" customWidth="1"/>
    <col min="28" max="30" width="12.7109375" bestFit="1" customWidth="1"/>
    <col min="31" max="31" width="16.7109375" bestFit="1" customWidth="1"/>
    <col min="32" max="35" width="10" bestFit="1" customWidth="1"/>
    <col min="36" max="36" width="13.42578125" bestFit="1" customWidth="1"/>
    <col min="37" max="37" width="11.28515625" bestFit="1" customWidth="1"/>
    <col min="38" max="40" width="18.28515625" bestFit="1" customWidth="1"/>
    <col min="41" max="41" width="11.28515625" bestFit="1" customWidth="1"/>
  </cols>
  <sheetData>
    <row r="1" spans="2:5" x14ac:dyDescent="0.25">
      <c r="B1" s="7" t="s">
        <v>8223</v>
      </c>
      <c r="C1" t="s">
        <v>8321</v>
      </c>
    </row>
    <row r="2" spans="2:5" x14ac:dyDescent="0.25">
      <c r="B2" s="7" t="s">
        <v>8309</v>
      </c>
      <c r="C2" t="s">
        <v>8361</v>
      </c>
    </row>
    <row r="4" spans="2:5" x14ac:dyDescent="0.25">
      <c r="B4" s="7" t="s">
        <v>8323</v>
      </c>
      <c r="C4" s="7" t="s">
        <v>8322</v>
      </c>
    </row>
    <row r="5" spans="2:5" x14ac:dyDescent="0.25">
      <c r="B5" s="7" t="s">
        <v>8310</v>
      </c>
      <c r="C5" t="s">
        <v>8221</v>
      </c>
      <c r="D5" t="s">
        <v>8219</v>
      </c>
      <c r="E5" t="s">
        <v>8311</v>
      </c>
    </row>
    <row r="6" spans="2:5" x14ac:dyDescent="0.25">
      <c r="B6" s="8" t="s">
        <v>8324</v>
      </c>
      <c r="C6" s="9">
        <v>100</v>
      </c>
      <c r="D6" s="9"/>
      <c r="E6" s="9">
        <v>100</v>
      </c>
    </row>
    <row r="7" spans="2:5" x14ac:dyDescent="0.25">
      <c r="B7" s="8" t="s">
        <v>8347</v>
      </c>
      <c r="C7" s="9">
        <v>40</v>
      </c>
      <c r="D7" s="9"/>
      <c r="E7" s="9">
        <v>40</v>
      </c>
    </row>
    <row r="8" spans="2:5" x14ac:dyDescent="0.25">
      <c r="B8" s="8" t="s">
        <v>8335</v>
      </c>
      <c r="C8" s="9"/>
      <c r="D8" s="9">
        <v>40</v>
      </c>
      <c r="E8" s="9">
        <v>40</v>
      </c>
    </row>
    <row r="9" spans="2:5" x14ac:dyDescent="0.25">
      <c r="B9" s="8" t="s">
        <v>8325</v>
      </c>
      <c r="C9" s="9"/>
      <c r="D9" s="9">
        <v>180</v>
      </c>
      <c r="E9" s="9">
        <v>180</v>
      </c>
    </row>
    <row r="10" spans="2:5" x14ac:dyDescent="0.25">
      <c r="B10" s="8" t="s">
        <v>8326</v>
      </c>
      <c r="C10" s="9">
        <v>80</v>
      </c>
      <c r="D10" s="9"/>
      <c r="E10" s="9">
        <v>80</v>
      </c>
    </row>
    <row r="11" spans="2:5" x14ac:dyDescent="0.25">
      <c r="B11" s="8" t="s">
        <v>8336</v>
      </c>
      <c r="C11" s="9"/>
      <c r="D11" s="9">
        <v>40</v>
      </c>
      <c r="E11" s="9">
        <v>40</v>
      </c>
    </row>
    <row r="12" spans="2:5" x14ac:dyDescent="0.25">
      <c r="B12" s="8" t="s">
        <v>8337</v>
      </c>
      <c r="C12" s="9">
        <v>40</v>
      </c>
      <c r="D12" s="9"/>
      <c r="E12" s="9">
        <v>40</v>
      </c>
    </row>
    <row r="13" spans="2:5" x14ac:dyDescent="0.25">
      <c r="B13" s="8" t="s">
        <v>8348</v>
      </c>
      <c r="C13" s="9">
        <v>40</v>
      </c>
      <c r="D13" s="9"/>
      <c r="E13" s="9">
        <v>40</v>
      </c>
    </row>
    <row r="14" spans="2:5" x14ac:dyDescent="0.25">
      <c r="B14" s="8" t="s">
        <v>8329</v>
      </c>
      <c r="C14" s="9">
        <v>120</v>
      </c>
      <c r="D14" s="9"/>
      <c r="E14" s="9">
        <v>120</v>
      </c>
    </row>
    <row r="15" spans="2:5" x14ac:dyDescent="0.25">
      <c r="B15" s="8" t="s">
        <v>8352</v>
      </c>
      <c r="C15" s="9">
        <v>20</v>
      </c>
      <c r="D15" s="9"/>
      <c r="E15" s="9">
        <v>20</v>
      </c>
    </row>
    <row r="16" spans="2:5" x14ac:dyDescent="0.25">
      <c r="B16" s="8" t="s">
        <v>8353</v>
      </c>
      <c r="C16" s="9"/>
      <c r="D16" s="9">
        <v>140</v>
      </c>
      <c r="E16" s="9">
        <v>140</v>
      </c>
    </row>
    <row r="17" spans="2:5" x14ac:dyDescent="0.25">
      <c r="B17" s="8" t="s">
        <v>8338</v>
      </c>
      <c r="C17" s="9">
        <v>20</v>
      </c>
      <c r="D17" s="9">
        <v>140</v>
      </c>
      <c r="E17" s="9">
        <v>160</v>
      </c>
    </row>
    <row r="18" spans="2:5" x14ac:dyDescent="0.25">
      <c r="B18" s="8" t="s">
        <v>8339</v>
      </c>
      <c r="C18" s="9">
        <v>60</v>
      </c>
      <c r="D18" s="9"/>
      <c r="E18" s="9">
        <v>60</v>
      </c>
    </row>
    <row r="19" spans="2:5" x14ac:dyDescent="0.25">
      <c r="B19" s="8" t="s">
        <v>8354</v>
      </c>
      <c r="C19" s="9">
        <v>11</v>
      </c>
      <c r="D19" s="9">
        <v>9</v>
      </c>
      <c r="E19" s="9">
        <v>20</v>
      </c>
    </row>
    <row r="20" spans="2:5" x14ac:dyDescent="0.25">
      <c r="B20" s="8" t="s">
        <v>8340</v>
      </c>
      <c r="C20" s="9"/>
      <c r="D20" s="9">
        <v>20</v>
      </c>
      <c r="E20" s="9">
        <v>20</v>
      </c>
    </row>
    <row r="21" spans="2:5" x14ac:dyDescent="0.25">
      <c r="B21" s="8" t="s">
        <v>8332</v>
      </c>
      <c r="C21" s="9">
        <v>40</v>
      </c>
      <c r="D21" s="9"/>
      <c r="E21" s="9">
        <v>40</v>
      </c>
    </row>
    <row r="22" spans="2:5" x14ac:dyDescent="0.25">
      <c r="B22" s="8" t="s">
        <v>8358</v>
      </c>
      <c r="C22" s="9">
        <v>60</v>
      </c>
      <c r="D22" s="9">
        <v>60</v>
      </c>
      <c r="E22" s="9">
        <v>120</v>
      </c>
    </row>
    <row r="23" spans="2:5" x14ac:dyDescent="0.25">
      <c r="B23" s="8" t="s">
        <v>8343</v>
      </c>
      <c r="C23" s="9">
        <v>20</v>
      </c>
      <c r="D23" s="9"/>
      <c r="E23" s="9">
        <v>20</v>
      </c>
    </row>
    <row r="24" spans="2:5" x14ac:dyDescent="0.25">
      <c r="B24" s="8" t="s">
        <v>8349</v>
      </c>
      <c r="C24" s="9"/>
      <c r="D24" s="9">
        <v>60</v>
      </c>
      <c r="E24" s="9">
        <v>60</v>
      </c>
    </row>
    <row r="25" spans="2:5" x14ac:dyDescent="0.25">
      <c r="B25" s="8" t="s">
        <v>8344</v>
      </c>
      <c r="C25" s="9">
        <v>20</v>
      </c>
      <c r="D25" s="9"/>
      <c r="E25" s="9">
        <v>20</v>
      </c>
    </row>
    <row r="26" spans="2:5" x14ac:dyDescent="0.25">
      <c r="B26" s="8" t="s">
        <v>8345</v>
      </c>
      <c r="C26" s="9">
        <v>57</v>
      </c>
      <c r="D26" s="9">
        <v>103</v>
      </c>
      <c r="E26" s="9">
        <v>160</v>
      </c>
    </row>
    <row r="27" spans="2:5" x14ac:dyDescent="0.25">
      <c r="B27" s="8" t="s">
        <v>8346</v>
      </c>
      <c r="C27" s="9">
        <v>20</v>
      </c>
      <c r="D27" s="9"/>
      <c r="E27" s="9">
        <v>20</v>
      </c>
    </row>
    <row r="28" spans="2:5" x14ac:dyDescent="0.25">
      <c r="B28" s="8" t="s">
        <v>8359</v>
      </c>
      <c r="C28" s="9">
        <v>353</v>
      </c>
      <c r="D28" s="9">
        <v>694</v>
      </c>
      <c r="E28" s="9">
        <v>1047</v>
      </c>
    </row>
    <row r="29" spans="2:5" x14ac:dyDescent="0.25">
      <c r="B29" s="8" t="s">
        <v>8341</v>
      </c>
      <c r="C29" s="9"/>
      <c r="D29" s="9">
        <v>40</v>
      </c>
      <c r="E29" s="9">
        <v>40</v>
      </c>
    </row>
    <row r="30" spans="2:5" x14ac:dyDescent="0.25">
      <c r="B30" s="8" t="s">
        <v>8350</v>
      </c>
      <c r="C30" s="9"/>
      <c r="D30" s="9">
        <v>20</v>
      </c>
      <c r="E30" s="9">
        <v>20</v>
      </c>
    </row>
    <row r="31" spans="2:5" x14ac:dyDescent="0.25">
      <c r="B31" s="8" t="s">
        <v>8330</v>
      </c>
      <c r="C31" s="9">
        <v>20</v>
      </c>
      <c r="D31" s="9"/>
      <c r="E31" s="9">
        <v>20</v>
      </c>
    </row>
    <row r="32" spans="2:5" x14ac:dyDescent="0.25">
      <c r="B32" s="8" t="s">
        <v>8342</v>
      </c>
      <c r="C32" s="9"/>
      <c r="D32" s="9">
        <v>260</v>
      </c>
      <c r="E32" s="9">
        <v>260</v>
      </c>
    </row>
    <row r="33" spans="2:5" x14ac:dyDescent="0.25">
      <c r="B33" s="8" t="s">
        <v>8327</v>
      </c>
      <c r="C33" s="9"/>
      <c r="D33" s="9">
        <v>60</v>
      </c>
      <c r="E33" s="9">
        <v>60</v>
      </c>
    </row>
    <row r="34" spans="2:5" x14ac:dyDescent="0.25">
      <c r="B34" s="8" t="s">
        <v>8331</v>
      </c>
      <c r="C34" s="9"/>
      <c r="D34" s="9">
        <v>34</v>
      </c>
      <c r="E34" s="9">
        <v>34</v>
      </c>
    </row>
    <row r="35" spans="2:5" x14ac:dyDescent="0.25">
      <c r="B35" s="8" t="s">
        <v>8355</v>
      </c>
      <c r="C35" s="9">
        <v>2</v>
      </c>
      <c r="D35" s="9">
        <v>40</v>
      </c>
      <c r="E35" s="9">
        <v>42</v>
      </c>
    </row>
    <row r="36" spans="2:5" x14ac:dyDescent="0.25">
      <c r="B36" s="8" t="s">
        <v>8360</v>
      </c>
      <c r="C36" s="9">
        <v>80</v>
      </c>
      <c r="D36" s="9">
        <v>85</v>
      </c>
      <c r="E36" s="9">
        <v>165</v>
      </c>
    </row>
    <row r="37" spans="2:5" x14ac:dyDescent="0.25">
      <c r="B37" s="8" t="s">
        <v>8333</v>
      </c>
      <c r="C37" s="9"/>
      <c r="D37" s="9">
        <v>80</v>
      </c>
      <c r="E37" s="9">
        <v>80</v>
      </c>
    </row>
    <row r="38" spans="2:5" x14ac:dyDescent="0.25">
      <c r="B38" s="8" t="s">
        <v>8328</v>
      </c>
      <c r="C38" s="9"/>
      <c r="D38" s="9">
        <v>60</v>
      </c>
      <c r="E38" s="9">
        <v>60</v>
      </c>
    </row>
    <row r="39" spans="2:5" x14ac:dyDescent="0.25">
      <c r="B39" s="8" t="s">
        <v>8351</v>
      </c>
      <c r="C39" s="9">
        <v>47</v>
      </c>
      <c r="D39" s="9"/>
      <c r="E39" s="9">
        <v>47</v>
      </c>
    </row>
    <row r="40" spans="2:5" x14ac:dyDescent="0.25">
      <c r="B40" s="8" t="s">
        <v>8334</v>
      </c>
      <c r="C40" s="9">
        <v>100</v>
      </c>
      <c r="D40" s="9"/>
      <c r="E40" s="9">
        <v>100</v>
      </c>
    </row>
    <row r="41" spans="2:5" x14ac:dyDescent="0.25">
      <c r="B41" s="8" t="s">
        <v>8356</v>
      </c>
      <c r="C41" s="9">
        <v>120</v>
      </c>
      <c r="D41" s="9">
        <v>20</v>
      </c>
      <c r="E41" s="9">
        <v>140</v>
      </c>
    </row>
    <row r="42" spans="2:5" x14ac:dyDescent="0.25">
      <c r="B42" s="8" t="s">
        <v>8357</v>
      </c>
      <c r="C42" s="9">
        <v>60</v>
      </c>
      <c r="D42" s="9"/>
      <c r="E42" s="9">
        <v>60</v>
      </c>
    </row>
    <row r="43" spans="2:5" x14ac:dyDescent="0.25">
      <c r="B43" s="8" t="s">
        <v>8311</v>
      </c>
      <c r="C43" s="9">
        <v>1530</v>
      </c>
      <c r="D43" s="9">
        <v>2185</v>
      </c>
      <c r="E43" s="9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FBA67-8275-4592-90C8-EA1268E81AD6}">
  <dimension ref="B1:F18"/>
  <sheetViews>
    <sheetView workbookViewId="0">
      <selection activeCell="L28" sqref="L28"/>
    </sheetView>
  </sheetViews>
  <sheetFormatPr defaultRowHeight="15" x14ac:dyDescent="0.25"/>
  <cols>
    <col min="1" max="1" width="4.140625" customWidth="1"/>
    <col min="2" max="2" width="17.42578125" bestFit="1" customWidth="1"/>
    <col min="3" max="3" width="17.85546875" bestFit="1" customWidth="1"/>
    <col min="4" max="4" width="6.140625" bestFit="1" customWidth="1"/>
    <col min="5" max="5" width="10" bestFit="1" customWidth="1"/>
    <col min="6" max="7" width="11.28515625" bestFit="1" customWidth="1"/>
    <col min="8" max="8" width="12.28515625" bestFit="1" customWidth="1"/>
    <col min="9" max="9" width="10.28515625" bestFit="1" customWidth="1"/>
    <col min="10" max="10" width="10.85546875" bestFit="1" customWidth="1"/>
    <col min="11" max="11" width="7.5703125" bestFit="1" customWidth="1"/>
    <col min="12" max="12" width="11.28515625" bestFit="1" customWidth="1"/>
    <col min="13" max="13" width="12.42578125" bestFit="1" customWidth="1"/>
    <col min="14" max="14" width="12.28515625" bestFit="1" customWidth="1"/>
    <col min="15" max="15" width="16.28515625" bestFit="1" customWidth="1"/>
    <col min="16" max="19" width="10" bestFit="1" customWidth="1"/>
    <col min="20" max="20" width="11.85546875" bestFit="1" customWidth="1"/>
    <col min="21" max="22" width="14.140625" bestFit="1" customWidth="1"/>
    <col min="23" max="23" width="18.28515625" bestFit="1" customWidth="1"/>
    <col min="24" max="26" width="12.140625" bestFit="1" customWidth="1"/>
    <col min="27" max="27" width="16.140625" bestFit="1" customWidth="1"/>
    <col min="28" max="30" width="12.7109375" bestFit="1" customWidth="1"/>
    <col min="31" max="31" width="16.7109375" bestFit="1" customWidth="1"/>
    <col min="32" max="35" width="10" bestFit="1" customWidth="1"/>
    <col min="36" max="36" width="13.42578125" bestFit="1" customWidth="1"/>
    <col min="37" max="37" width="11.28515625" bestFit="1" customWidth="1"/>
    <col min="38" max="40" width="18.28515625" bestFit="1" customWidth="1"/>
    <col min="41" max="41" width="11.28515625" bestFit="1" customWidth="1"/>
  </cols>
  <sheetData>
    <row r="1" spans="2:6" x14ac:dyDescent="0.25">
      <c r="B1" s="7" t="s">
        <v>8309</v>
      </c>
      <c r="C1" t="s">
        <v>8361</v>
      </c>
    </row>
    <row r="2" spans="2:6" x14ac:dyDescent="0.25">
      <c r="B2" s="7" t="s">
        <v>8223</v>
      </c>
      <c r="C2" t="s">
        <v>8321</v>
      </c>
    </row>
    <row r="4" spans="2:6" x14ac:dyDescent="0.25">
      <c r="B4" s="7" t="s">
        <v>8323</v>
      </c>
      <c r="C4" s="7" t="s">
        <v>8322</v>
      </c>
    </row>
    <row r="5" spans="2:6" x14ac:dyDescent="0.25">
      <c r="B5" s="7" t="s">
        <v>8310</v>
      </c>
      <c r="C5" t="s">
        <v>8220</v>
      </c>
      <c r="D5" t="s">
        <v>8221</v>
      </c>
      <c r="E5" t="s">
        <v>8219</v>
      </c>
      <c r="F5" t="s">
        <v>8311</v>
      </c>
    </row>
    <row r="6" spans="2:6" x14ac:dyDescent="0.25">
      <c r="B6" s="8" t="s">
        <v>8370</v>
      </c>
      <c r="C6" s="9">
        <v>34</v>
      </c>
      <c r="D6" s="9">
        <v>149</v>
      </c>
      <c r="E6" s="9">
        <v>182</v>
      </c>
      <c r="F6" s="9">
        <v>365</v>
      </c>
    </row>
    <row r="7" spans="2:6" x14ac:dyDescent="0.25">
      <c r="B7" s="8" t="s">
        <v>8371</v>
      </c>
      <c r="C7" s="9">
        <v>27</v>
      </c>
      <c r="D7" s="9">
        <v>106</v>
      </c>
      <c r="E7" s="9">
        <v>202</v>
      </c>
      <c r="F7" s="9">
        <v>335</v>
      </c>
    </row>
    <row r="8" spans="2:6" x14ac:dyDescent="0.25">
      <c r="B8" s="8" t="s">
        <v>8372</v>
      </c>
      <c r="C8" s="9">
        <v>28</v>
      </c>
      <c r="D8" s="9">
        <v>108</v>
      </c>
      <c r="E8" s="9">
        <v>180</v>
      </c>
      <c r="F8" s="9">
        <v>316</v>
      </c>
    </row>
    <row r="9" spans="2:6" x14ac:dyDescent="0.25">
      <c r="B9" s="8" t="s">
        <v>8373</v>
      </c>
      <c r="C9" s="9">
        <v>27</v>
      </c>
      <c r="D9" s="9">
        <v>102</v>
      </c>
      <c r="E9" s="9">
        <v>192</v>
      </c>
      <c r="F9" s="9">
        <v>321</v>
      </c>
    </row>
    <row r="10" spans="2:6" x14ac:dyDescent="0.25">
      <c r="B10" s="8" t="s">
        <v>8364</v>
      </c>
      <c r="C10" s="9">
        <v>26</v>
      </c>
      <c r="D10" s="9">
        <v>126</v>
      </c>
      <c r="E10" s="9">
        <v>234</v>
      </c>
      <c r="F10" s="9">
        <v>386</v>
      </c>
    </row>
    <row r="11" spans="2:6" x14ac:dyDescent="0.25">
      <c r="B11" s="8" t="s">
        <v>8374</v>
      </c>
      <c r="C11" s="9">
        <v>27</v>
      </c>
      <c r="D11" s="9">
        <v>147</v>
      </c>
      <c r="E11" s="9">
        <v>211</v>
      </c>
      <c r="F11" s="9">
        <v>385</v>
      </c>
    </row>
    <row r="12" spans="2:6" x14ac:dyDescent="0.25">
      <c r="B12" s="8" t="s">
        <v>8365</v>
      </c>
      <c r="C12" s="9">
        <v>43</v>
      </c>
      <c r="D12" s="9">
        <v>150</v>
      </c>
      <c r="E12" s="9">
        <v>194</v>
      </c>
      <c r="F12" s="9">
        <v>387</v>
      </c>
    </row>
    <row r="13" spans="2:6" x14ac:dyDescent="0.25">
      <c r="B13" s="8" t="s">
        <v>8366</v>
      </c>
      <c r="C13" s="9">
        <v>33</v>
      </c>
      <c r="D13" s="9">
        <v>134</v>
      </c>
      <c r="E13" s="9">
        <v>166</v>
      </c>
      <c r="F13" s="9">
        <v>333</v>
      </c>
    </row>
    <row r="14" spans="2:6" x14ac:dyDescent="0.25">
      <c r="B14" s="8" t="s">
        <v>8367</v>
      </c>
      <c r="C14" s="9">
        <v>24</v>
      </c>
      <c r="D14" s="9">
        <v>127</v>
      </c>
      <c r="E14" s="9">
        <v>147</v>
      </c>
      <c r="F14" s="9">
        <v>298</v>
      </c>
    </row>
    <row r="15" spans="2:6" x14ac:dyDescent="0.25">
      <c r="B15" s="8" t="s">
        <v>8368</v>
      </c>
      <c r="C15" s="9">
        <v>20</v>
      </c>
      <c r="D15" s="9">
        <v>149</v>
      </c>
      <c r="E15" s="9">
        <v>183</v>
      </c>
      <c r="F15" s="9">
        <v>352</v>
      </c>
    </row>
    <row r="16" spans="2:6" x14ac:dyDescent="0.25">
      <c r="B16" s="8" t="s">
        <v>8369</v>
      </c>
      <c r="C16" s="9">
        <v>37</v>
      </c>
      <c r="D16" s="9">
        <v>114</v>
      </c>
      <c r="E16" s="9">
        <v>183</v>
      </c>
      <c r="F16" s="9">
        <v>334</v>
      </c>
    </row>
    <row r="17" spans="2:6" x14ac:dyDescent="0.25">
      <c r="B17" s="8" t="s">
        <v>8375</v>
      </c>
      <c r="C17" s="9">
        <v>23</v>
      </c>
      <c r="D17" s="9">
        <v>118</v>
      </c>
      <c r="E17" s="9">
        <v>111</v>
      </c>
      <c r="F17" s="9">
        <v>252</v>
      </c>
    </row>
    <row r="18" spans="2:6" x14ac:dyDescent="0.25">
      <c r="B18" s="8" t="s">
        <v>8311</v>
      </c>
      <c r="C18" s="9">
        <v>349</v>
      </c>
      <c r="D18" s="9">
        <v>1530</v>
      </c>
      <c r="E18" s="9">
        <v>2185</v>
      </c>
      <c r="F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98D43-03EF-435D-91A6-427C15E77674}">
  <dimension ref="B1:D7"/>
  <sheetViews>
    <sheetView workbookViewId="0">
      <selection activeCell="F34" sqref="F34"/>
    </sheetView>
  </sheetViews>
  <sheetFormatPr defaultRowHeight="15" x14ac:dyDescent="0.25"/>
  <cols>
    <col min="1" max="1" width="4.140625" customWidth="1"/>
    <col min="2" max="2" width="34.28515625" customWidth="1"/>
    <col min="3" max="3" width="43.42578125" customWidth="1"/>
    <col min="4" max="4" width="23.5703125" bestFit="1" customWidth="1"/>
    <col min="5" max="5" width="6.7109375" bestFit="1" customWidth="1"/>
    <col min="6" max="6" width="10.42578125" bestFit="1" customWidth="1"/>
    <col min="7" max="7" width="6.140625" bestFit="1" customWidth="1"/>
    <col min="8" max="8" width="12.28515625" bestFit="1" customWidth="1"/>
    <col min="9" max="9" width="10.28515625" bestFit="1" customWidth="1"/>
    <col min="10" max="10" width="10.85546875" bestFit="1" customWidth="1"/>
    <col min="11" max="11" width="7.5703125" bestFit="1" customWidth="1"/>
    <col min="12" max="12" width="11.28515625" bestFit="1" customWidth="1"/>
    <col min="13" max="13" width="12.42578125" bestFit="1" customWidth="1"/>
    <col min="14" max="14" width="12.28515625" bestFit="1" customWidth="1"/>
    <col min="15" max="15" width="16.28515625" bestFit="1" customWidth="1"/>
    <col min="16" max="19" width="10" bestFit="1" customWidth="1"/>
    <col min="20" max="20" width="11.85546875" bestFit="1" customWidth="1"/>
    <col min="21" max="22" width="14.140625" bestFit="1" customWidth="1"/>
    <col min="23" max="23" width="18.28515625" bestFit="1" customWidth="1"/>
    <col min="24" max="26" width="12.140625" bestFit="1" customWidth="1"/>
    <col min="27" max="27" width="16.140625" bestFit="1" customWidth="1"/>
    <col min="28" max="30" width="12.7109375" bestFit="1" customWidth="1"/>
    <col min="31" max="31" width="16.7109375" bestFit="1" customWidth="1"/>
    <col min="32" max="35" width="10" bestFit="1" customWidth="1"/>
    <col min="36" max="36" width="13.42578125" bestFit="1" customWidth="1"/>
    <col min="37" max="37" width="11.28515625" bestFit="1" customWidth="1"/>
    <col min="38" max="40" width="18.28515625" bestFit="1" customWidth="1"/>
    <col min="41" max="41" width="11.28515625" bestFit="1" customWidth="1"/>
  </cols>
  <sheetData>
    <row r="1" spans="2:4" x14ac:dyDescent="0.25">
      <c r="B1" s="7" t="s">
        <v>8223</v>
      </c>
      <c r="C1" t="s">
        <v>8321</v>
      </c>
    </row>
    <row r="3" spans="2:4" x14ac:dyDescent="0.25">
      <c r="B3" s="7" t="s">
        <v>8310</v>
      </c>
      <c r="C3" t="s">
        <v>8376</v>
      </c>
      <c r="D3" s="12" t="s">
        <v>8377</v>
      </c>
    </row>
    <row r="4" spans="2:4" x14ac:dyDescent="0.25">
      <c r="B4" s="13" t="s">
        <v>8220</v>
      </c>
      <c r="C4" s="9">
        <v>349</v>
      </c>
      <c r="D4" s="14">
        <f>GETPIVOTDATA("Parent Category",$B$3,"state","canceled")/GETPIVOTDATA("Parent Category",$B$3)*100</f>
        <v>8.58759842519685</v>
      </c>
    </row>
    <row r="5" spans="2:4" x14ac:dyDescent="0.25">
      <c r="B5" s="13" t="s">
        <v>8221</v>
      </c>
      <c r="C5" s="9">
        <v>1530</v>
      </c>
      <c r="D5" s="14">
        <f>GETPIVOTDATA("Parent Category",$B$3,"state","failed")/GETPIVOTDATA("Parent Category",$B$3)*100</f>
        <v>37.647637795275593</v>
      </c>
    </row>
    <row r="6" spans="2:4" x14ac:dyDescent="0.25">
      <c r="B6" s="13" t="s">
        <v>8219</v>
      </c>
      <c r="C6" s="9">
        <v>2185</v>
      </c>
      <c r="D6" s="14">
        <f>GETPIVOTDATA("Parent Category",$B$3,"state","successful")/GETPIVOTDATA("Parent Category",$B$3)*100</f>
        <v>53.764763779527556</v>
      </c>
    </row>
    <row r="7" spans="2:4" x14ac:dyDescent="0.25">
      <c r="B7" s="8" t="s">
        <v>8311</v>
      </c>
      <c r="C7" s="9">
        <v>4064</v>
      </c>
      <c r="D7" s="15">
        <f>D4+D5+D6</f>
        <v>100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5A74-8EA5-42FA-B6B3-7D22330FB03C}">
  <dimension ref="B1:D13"/>
  <sheetViews>
    <sheetView workbookViewId="0">
      <selection activeCell="L32" sqref="L32"/>
    </sheetView>
  </sheetViews>
  <sheetFormatPr defaultRowHeight="15" x14ac:dyDescent="0.25"/>
  <cols>
    <col min="1" max="1" width="4.140625" customWidth="1"/>
    <col min="2" max="2" width="17.42578125" bestFit="1" customWidth="1"/>
    <col min="3" max="3" width="16.28515625" bestFit="1" customWidth="1"/>
    <col min="4" max="4" width="11.28515625" bestFit="1" customWidth="1"/>
    <col min="5" max="5" width="4.28515625" bestFit="1" customWidth="1"/>
    <col min="6" max="6" width="10" bestFit="1" customWidth="1"/>
    <col min="7" max="7" width="11.28515625" bestFit="1" customWidth="1"/>
    <col min="8" max="8" width="12.28515625" bestFit="1" customWidth="1"/>
    <col min="9" max="9" width="10.28515625" bestFit="1" customWidth="1"/>
    <col min="10" max="10" width="10.85546875" bestFit="1" customWidth="1"/>
    <col min="11" max="11" width="7.5703125" bestFit="1" customWidth="1"/>
    <col min="12" max="12" width="11.28515625" bestFit="1" customWidth="1"/>
    <col min="13" max="13" width="12.42578125" bestFit="1" customWidth="1"/>
    <col min="14" max="14" width="12.28515625" bestFit="1" customWidth="1"/>
    <col min="15" max="15" width="16.28515625" bestFit="1" customWidth="1"/>
    <col min="16" max="19" width="10" bestFit="1" customWidth="1"/>
    <col min="20" max="20" width="11.85546875" bestFit="1" customWidth="1"/>
    <col min="21" max="22" width="14.140625" bestFit="1" customWidth="1"/>
    <col min="23" max="23" width="18.28515625" bestFit="1" customWidth="1"/>
    <col min="24" max="26" width="12.140625" bestFit="1" customWidth="1"/>
    <col min="27" max="27" width="16.140625" bestFit="1" customWidth="1"/>
    <col min="28" max="30" width="12.7109375" bestFit="1" customWidth="1"/>
    <col min="31" max="31" width="16.7109375" bestFit="1" customWidth="1"/>
    <col min="32" max="35" width="10" bestFit="1" customWidth="1"/>
    <col min="36" max="36" width="13.42578125" bestFit="1" customWidth="1"/>
    <col min="37" max="37" width="11.28515625" bestFit="1" customWidth="1"/>
    <col min="38" max="40" width="18.28515625" bestFit="1" customWidth="1"/>
    <col min="41" max="41" width="11.28515625" bestFit="1" customWidth="1"/>
  </cols>
  <sheetData>
    <row r="1" spans="2:4" x14ac:dyDescent="0.25">
      <c r="B1" s="7" t="s">
        <v>8223</v>
      </c>
      <c r="C1" t="s">
        <v>8321</v>
      </c>
    </row>
    <row r="3" spans="2:4" x14ac:dyDescent="0.25">
      <c r="B3" s="7" t="s">
        <v>8323</v>
      </c>
      <c r="C3" s="7" t="s">
        <v>8322</v>
      </c>
    </row>
    <row r="4" spans="2:4" x14ac:dyDescent="0.25">
      <c r="B4" s="7" t="s">
        <v>8310</v>
      </c>
      <c r="C4" t="s">
        <v>8219</v>
      </c>
      <c r="D4" t="s">
        <v>8311</v>
      </c>
    </row>
    <row r="5" spans="2:4" x14ac:dyDescent="0.25">
      <c r="B5" s="8" t="s">
        <v>8312</v>
      </c>
      <c r="C5" s="9">
        <v>300</v>
      </c>
      <c r="D5" s="9">
        <v>300</v>
      </c>
    </row>
    <row r="6" spans="2:4" x14ac:dyDescent="0.25">
      <c r="B6" s="8" t="s">
        <v>8313</v>
      </c>
      <c r="C6" s="9">
        <v>34</v>
      </c>
      <c r="D6" s="9">
        <v>34</v>
      </c>
    </row>
    <row r="7" spans="2:4" x14ac:dyDescent="0.25">
      <c r="B7" s="8" t="s">
        <v>8314</v>
      </c>
      <c r="C7" s="9">
        <v>80</v>
      </c>
      <c r="D7" s="9">
        <v>80</v>
      </c>
    </row>
    <row r="8" spans="2:4" x14ac:dyDescent="0.25">
      <c r="B8" s="8" t="s">
        <v>8316</v>
      </c>
      <c r="C8" s="9">
        <v>540</v>
      </c>
      <c r="D8" s="9">
        <v>540</v>
      </c>
    </row>
    <row r="9" spans="2:4" x14ac:dyDescent="0.25">
      <c r="B9" s="8" t="s">
        <v>8317</v>
      </c>
      <c r="C9" s="9">
        <v>103</v>
      </c>
      <c r="D9" s="9">
        <v>103</v>
      </c>
    </row>
    <row r="10" spans="2:4" x14ac:dyDescent="0.25">
      <c r="B10" s="8" t="s">
        <v>8318</v>
      </c>
      <c r="C10" s="9">
        <v>80</v>
      </c>
      <c r="D10" s="9">
        <v>80</v>
      </c>
    </row>
    <row r="11" spans="2:4" x14ac:dyDescent="0.25">
      <c r="B11" s="8" t="s">
        <v>8319</v>
      </c>
      <c r="C11" s="9">
        <v>209</v>
      </c>
      <c r="D11" s="9">
        <v>209</v>
      </c>
    </row>
    <row r="12" spans="2:4" x14ac:dyDescent="0.25">
      <c r="B12" s="8" t="s">
        <v>8320</v>
      </c>
      <c r="C12" s="9">
        <v>839</v>
      </c>
      <c r="D12" s="9">
        <v>839</v>
      </c>
    </row>
    <row r="13" spans="2:4" x14ac:dyDescent="0.25">
      <c r="B13" s="8" t="s">
        <v>8311</v>
      </c>
      <c r="C13" s="9">
        <v>2185</v>
      </c>
      <c r="D13" s="9">
        <v>2185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C950-C062-4799-ACFC-FDB8456C50C6}">
  <dimension ref="A1:H13"/>
  <sheetViews>
    <sheetView workbookViewId="0">
      <selection activeCell="A15" sqref="A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8378</v>
      </c>
      <c r="B1" s="16" t="s">
        <v>8379</v>
      </c>
      <c r="C1" s="16" t="s">
        <v>8380</v>
      </c>
      <c r="D1" s="16" t="s">
        <v>8381</v>
      </c>
      <c r="E1" s="16" t="s">
        <v>8382</v>
      </c>
      <c r="F1" s="16" t="s">
        <v>8383</v>
      </c>
      <c r="G1" s="16" t="s">
        <v>8384</v>
      </c>
      <c r="H1" s="16" t="s">
        <v>8385</v>
      </c>
    </row>
    <row r="2" spans="1:8" x14ac:dyDescent="0.25">
      <c r="A2" t="s">
        <v>8386</v>
      </c>
      <c r="B2">
        <f>COUNTIFS(Table!$D:$D, "&lt;1000", Table!$F:$F, "=successful")</f>
        <v>322</v>
      </c>
      <c r="C2">
        <f>COUNTIFS(Table!$D:$D, "&lt;1000", Table!$F:$F, "=failed")</f>
        <v>113</v>
      </c>
      <c r="D2">
        <f>COUNTIFS(Table!$D:$D, "&lt;1000", Table!$F:$F, "=canceled")</f>
        <v>18</v>
      </c>
      <c r="E2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8387</v>
      </c>
      <c r="B3">
        <f>COUNTIFS(Table!$D:$D, "&gt;=1000",Table!$D:$D, "&lt;=4999",Table!$F:$F, "=successful")</f>
        <v>932</v>
      </c>
      <c r="C3">
        <f>COUNTIFS(Table!$D:$D, "&gt;=1000",Table!$D:$D, "&lt;=4999",Table!$F:$F, "=failed")</f>
        <v>420</v>
      </c>
      <c r="D3">
        <f>COUNTIFS(Table!$D:$D, "&gt;=1000",Table!$D:$D, "&lt;=4999",Table!$F:$F, "=canceled")</f>
        <v>60</v>
      </c>
      <c r="E3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8388</v>
      </c>
      <c r="B4">
        <f>COUNTIFS(Table!$D:$D, "&gt;=5000",Table!$D:$D, "&lt;=9999",Table!$F:$F, "=successful")</f>
        <v>381</v>
      </c>
      <c r="C4">
        <f>COUNTIFS(Table!$D:$D, "&gt;=5000",Table!$D:$D, "&lt;=9999",Table!$F:$F, "=failed")</f>
        <v>283</v>
      </c>
      <c r="D4">
        <f>COUNTIFS(Table!$D:$D, "&gt;=5000",Table!$D:$D, "&lt;=9999",Table!$F:$F, "=canceled")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8389</v>
      </c>
      <c r="B5">
        <f>COUNTIFS(Table!$D:$D, "&gt;=10000",Table!$D:$D, "&lt;=14999",Table!$F:$F, "=successful")</f>
        <v>168</v>
      </c>
      <c r="C5">
        <f>COUNTIFS(Table!$D:$D, "&gt;=10000",Table!$D:$D, "&lt;=14999",Table!$F:$F, "=failed")</f>
        <v>144</v>
      </c>
      <c r="D5">
        <f>COUNTIFS(Table!$D:$D, "&gt;=10000",Table!$D:$D, "&lt;=14999",Table!$F:$F, 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8390</v>
      </c>
      <c r="B6">
        <f>COUNTIFS(Table!$D:$D, "&gt;=15000",Table!$D:$D, "&lt;=19999",Table!$F:$F, "=successful")</f>
        <v>94</v>
      </c>
      <c r="C6">
        <f>COUNTIFS(Table!$D:$D, "&gt;=15000",Table!$D:$D, "&lt;=19999",Table!$F:$F, "=failed")</f>
        <v>90</v>
      </c>
      <c r="D6">
        <f>COUNTIFS(Table!$D:$D, "&gt;=15000",Table!$D:$D, "&lt;=19999",Table!$F:$F, 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8391</v>
      </c>
      <c r="B7">
        <f>COUNTIFS(Table!$D:$D, "&gt;=20000",Table!$D:$D, "&lt;=24999",Table!$F:$F, "=successful")</f>
        <v>62</v>
      </c>
      <c r="C7">
        <f>COUNTIFS(Table!$D:$D, "&gt;=20000",Table!$D:$D, "&lt;=24999",Table!$F:$F, "=failed")</f>
        <v>72</v>
      </c>
      <c r="D7">
        <f>COUNTIFS(Table!$D:$D, "&gt;=20000",Table!$D:$D, "&lt;=24999",Table!$F:$F, 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8392</v>
      </c>
      <c r="B8">
        <f>COUNTIFS(Table!$D:$D, "&gt;=25000",Table!$D:$D, "&lt;=29999",Table!$F:$F, "=successful")</f>
        <v>55</v>
      </c>
      <c r="C8">
        <f>COUNTIFS(Table!$D:$D, "&gt;=25000",Table!$D:$D, "&lt;=29999",Table!$F:$F, "=failed")</f>
        <v>64</v>
      </c>
      <c r="D8">
        <f>COUNTIFS(Table!$D:$D, "&gt;=25000",Table!$D:$D, "&lt;=29999",Table!$F:$F, 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8393</v>
      </c>
      <c r="B9">
        <f>COUNTIFS(Table!$D:$D, "&gt;=30000",Table!$D:$D, "&lt;=34999",Table!$F:$F, "=successful")</f>
        <v>32</v>
      </c>
      <c r="C9">
        <f>COUNTIFS(Table!$D:$D, "&gt;=30000",Table!$D:$D, "&lt;=34999",Table!$F:$F, "=failed")</f>
        <v>37</v>
      </c>
      <c r="D9">
        <f>COUNTIFS(Table!$D:$D, "&gt;=30000",Table!$D:$D, "&lt;=34999",Table!$F:$F, 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8394</v>
      </c>
      <c r="B10">
        <f>COUNTIFS(Table!$D:$D, "&gt;=35000",Table!$D:$D, "&lt;=39999",Table!$F:$F, "=successful")</f>
        <v>26</v>
      </c>
      <c r="C10">
        <f>COUNTIFS(Table!$D:$D, "&gt;=35000",Table!$D:$D, "&lt;=39999",Table!$F:$F, "=failed")</f>
        <v>22</v>
      </c>
      <c r="D10">
        <f>COUNTIFS(Table!$D:$D, "&gt;=35000",Table!$D:$D, "&lt;=39999",Table!$F:$F, 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8395</v>
      </c>
      <c r="B11">
        <f>COUNTIFS(Table!$D:$D, "&gt;=40000",Table!$D:$D, "&lt;=44999",Table!$F:$F, "=successful")</f>
        <v>21</v>
      </c>
      <c r="C11">
        <f>COUNTIFS(Table!$D:$D, "&gt;=40000",Table!$D:$D, "&lt;=44999",Table!$F:$F, "=failed")</f>
        <v>16</v>
      </c>
      <c r="D11">
        <f>COUNTIFS(Table!$D:$D, "&gt;=40000",Table!$D:$D, "&lt;=44999",Table!$F:$F, 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8396</v>
      </c>
      <c r="B12">
        <f>COUNTIFS(Table!$D:$D, "&gt;=45000",Table!$D:$D, "&lt;=49999",Table!$F:$F, "=successful")</f>
        <v>6</v>
      </c>
      <c r="C12">
        <f>COUNTIFS(Table!$D:$D, "&gt;=45000",Table!$D:$D, "&lt;=49999",Table!$F:$F, "=failed")</f>
        <v>11</v>
      </c>
      <c r="D12">
        <f>COUNTIFS(Table!$D:$D, "&gt;=45000",Table!$D:$D, "&lt;=49999",Table!$F:$F, "=canceled")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8397</v>
      </c>
      <c r="B13">
        <f>COUNTIFS(Table!$D:$D, "&gt;=50000",Table!$F:$F, "=successful")</f>
        <v>86</v>
      </c>
      <c r="C13">
        <f>COUNTIFS(Table!$D:$D, "&gt;=50000",Table!$F:$F, "=failed")</f>
        <v>258</v>
      </c>
      <c r="D13">
        <f>COUNTIFS(Table!$D:$D, "&gt;=50000",Table!$F:$F, "=canceled")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</vt:lpstr>
      <vt:lpstr>Pivot &amp; Chart - Category</vt:lpstr>
      <vt:lpstr>Pivot &amp; Chart - Sub Category</vt:lpstr>
      <vt:lpstr>Pivot &amp; Line Chart</vt:lpstr>
      <vt:lpstr>Conclusion 1a</vt:lpstr>
      <vt:lpstr>Conclusion 1b</vt:lpstr>
      <vt:lpstr>Bonus 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Gurcharan Singh</cp:lastModifiedBy>
  <dcterms:created xsi:type="dcterms:W3CDTF">2017-04-20T15:17:24Z</dcterms:created>
  <dcterms:modified xsi:type="dcterms:W3CDTF">2019-08-24T04:07:26Z</dcterms:modified>
</cp:coreProperties>
</file>