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<sst xmlns="http://schemas.openxmlformats.org/spreadsheetml/2006/main" count="209" uniqueCount="47">
  <si>
    <t>Timestamp</t>
  </si>
  <si>
    <t>Enter name</t>
  </si>
  <si>
    <t>X: https://drive.google.com/file/d/1jh8xZuWikiWbg4qXx4sUuDceTTrMEShM/view?usp=sharing</t>
  </si>
  <si>
    <t>A: https://drive.google.com/file/d/1jejAH8lAiT7-tw9Xdb8JYc-b18c_kFuQ/view?usp=sharing</t>
  </si>
  <si>
    <t>B: https://drive.google.com/file/d/1HWbgK_NtMGZwLpBhyKFOPqAdWgfF0HOg/view?usp=sharing</t>
  </si>
  <si>
    <t>Lastly, which of the two synthesized sentences (A or B) do you think sounded more like the recorded sentence X ?</t>
  </si>
  <si>
    <t>Which synthesized sample (A or B) sounded more like the reference sample X?</t>
  </si>
  <si>
    <t>Sadhika</t>
  </si>
  <si>
    <t>5  Excellent</t>
  </si>
  <si>
    <t>3  Fair</t>
  </si>
  <si>
    <t>4  Good</t>
  </si>
  <si>
    <t>B</t>
  </si>
  <si>
    <t>A</t>
  </si>
  <si>
    <t xml:space="preserve">Reshmi </t>
  </si>
  <si>
    <t>Vibish</t>
  </si>
  <si>
    <t>Indu S</t>
  </si>
  <si>
    <t xml:space="preserve">Shweta Srikanth </t>
  </si>
  <si>
    <t>Sneha S</t>
  </si>
  <si>
    <t>Nithin G R</t>
  </si>
  <si>
    <t>Aishwarya Ponni P</t>
  </si>
  <si>
    <t xml:space="preserve">Sai Aakash R </t>
  </si>
  <si>
    <t>Kaavya S</t>
  </si>
  <si>
    <t>Sainithya S</t>
  </si>
  <si>
    <t>Rashmika B</t>
  </si>
  <si>
    <t>Akilandeshwari</t>
  </si>
  <si>
    <t>S Sri Dharshini</t>
  </si>
  <si>
    <t>Sri Krishnan</t>
  </si>
  <si>
    <t xml:space="preserve">Anonymous </t>
  </si>
  <si>
    <t>Vikram Venkat Krishnan</t>
  </si>
  <si>
    <t>Sharath</t>
  </si>
  <si>
    <t>Vignesh Desmond</t>
  </si>
  <si>
    <t>2  Poor</t>
  </si>
  <si>
    <t>ABX test</t>
  </si>
  <si>
    <t>Sentence</t>
  </si>
  <si>
    <t>S1</t>
  </si>
  <si>
    <t>S2</t>
  </si>
  <si>
    <t>S3</t>
  </si>
  <si>
    <t>S4</t>
  </si>
  <si>
    <t>S5</t>
  </si>
  <si>
    <t>Percentage calc</t>
  </si>
  <si>
    <t>After fine-tuning</t>
  </si>
  <si>
    <t>total no. of responses</t>
  </si>
  <si>
    <t>MOS Calculation</t>
  </si>
  <si>
    <t>Recorded audio</t>
  </si>
  <si>
    <t>Before fine-tuning</t>
  </si>
  <si>
    <t>After fine_tuning</t>
  </si>
  <si>
    <t>1  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</si>
</sst>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sz val="9.0"/>
      <color rgb="FF202124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1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</row>
    <row r="2">
      <c r="A2" s="2">
        <v>44321.785870127314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12</v>
      </c>
      <c r="I2" s="3" t="s">
        <v>11</v>
      </c>
      <c r="J2" s="3" t="s">
        <v>12</v>
      </c>
    </row>
    <row r="3">
      <c r="A3" s="2">
        <v>44321.87567357639</v>
      </c>
      <c r="B3" s="3" t="s">
        <v>13</v>
      </c>
      <c r="C3" s="3" t="s">
        <v>8</v>
      </c>
      <c r="D3" s="3" t="s">
        <v>10</v>
      </c>
      <c r="E3" s="3" t="s">
        <v>10</v>
      </c>
      <c r="F3" s="3" t="s">
        <v>11</v>
      </c>
      <c r="G3" s="3" t="s">
        <v>12</v>
      </c>
      <c r="H3" s="3" t="s">
        <v>12</v>
      </c>
      <c r="I3" s="3" t="s">
        <v>11</v>
      </c>
      <c r="J3" s="3" t="s">
        <v>11</v>
      </c>
    </row>
    <row r="4">
      <c r="A4" s="2">
        <v>44324.563120543986</v>
      </c>
      <c r="B4" s="3" t="s">
        <v>14</v>
      </c>
      <c r="C4" s="3" t="s">
        <v>10</v>
      </c>
      <c r="D4" s="3" t="s">
        <v>9</v>
      </c>
      <c r="E4" s="3" t="s">
        <v>9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</row>
    <row r="5">
      <c r="A5" s="2">
        <v>44324.56694784723</v>
      </c>
      <c r="B5" s="3" t="s">
        <v>15</v>
      </c>
      <c r="C5" s="3" t="s">
        <v>8</v>
      </c>
      <c r="D5" s="3" t="s">
        <v>8</v>
      </c>
      <c r="E5" s="3" t="s">
        <v>10</v>
      </c>
      <c r="F5" s="3" t="s">
        <v>12</v>
      </c>
      <c r="G5" s="3" t="s">
        <v>12</v>
      </c>
      <c r="H5" s="3" t="s">
        <v>12</v>
      </c>
      <c r="I5" s="3" t="s">
        <v>11</v>
      </c>
      <c r="J5" s="3" t="s">
        <v>11</v>
      </c>
    </row>
    <row r="6">
      <c r="A6" s="2">
        <v>44324.56769167824</v>
      </c>
      <c r="B6" s="3" t="s">
        <v>16</v>
      </c>
      <c r="C6" s="3" t="s">
        <v>10</v>
      </c>
      <c r="D6" s="3" t="s">
        <v>10</v>
      </c>
      <c r="E6" s="3" t="s">
        <v>9</v>
      </c>
      <c r="F6" s="3" t="s">
        <v>12</v>
      </c>
      <c r="G6" s="3" t="s">
        <v>12</v>
      </c>
      <c r="H6" s="3" t="s">
        <v>12</v>
      </c>
      <c r="I6" s="3" t="s">
        <v>11</v>
      </c>
      <c r="J6" s="3" t="s">
        <v>11</v>
      </c>
    </row>
    <row r="7">
      <c r="A7" s="2">
        <v>44324.56771899306</v>
      </c>
      <c r="B7" s="3" t="s">
        <v>15</v>
      </c>
      <c r="C7" s="3" t="s">
        <v>10</v>
      </c>
      <c r="D7" s="3" t="s">
        <v>9</v>
      </c>
      <c r="E7" s="3" t="s">
        <v>9</v>
      </c>
      <c r="F7" s="3" t="s">
        <v>11</v>
      </c>
      <c r="G7" s="3" t="s">
        <v>12</v>
      </c>
      <c r="H7" s="3" t="s">
        <v>12</v>
      </c>
      <c r="I7" s="3" t="s">
        <v>11</v>
      </c>
      <c r="J7" s="3" t="s">
        <v>11</v>
      </c>
    </row>
    <row r="8">
      <c r="A8" s="2">
        <v>44324.569272685185</v>
      </c>
      <c r="B8" s="3" t="s">
        <v>17</v>
      </c>
      <c r="C8" s="3" t="s">
        <v>8</v>
      </c>
      <c r="D8" s="3" t="s">
        <v>10</v>
      </c>
      <c r="E8" s="3" t="s">
        <v>10</v>
      </c>
      <c r="F8" s="3" t="s">
        <v>12</v>
      </c>
      <c r="G8" s="3" t="s">
        <v>12</v>
      </c>
      <c r="H8" s="3" t="s">
        <v>12</v>
      </c>
      <c r="I8" s="3" t="s">
        <v>11</v>
      </c>
      <c r="J8" s="3" t="s">
        <v>11</v>
      </c>
    </row>
    <row r="9">
      <c r="A9" s="2">
        <v>44324.56944569445</v>
      </c>
      <c r="B9" s="3" t="s">
        <v>18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12</v>
      </c>
      <c r="I9" s="3" t="s">
        <v>11</v>
      </c>
      <c r="J9" s="3" t="s">
        <v>12</v>
      </c>
    </row>
    <row r="10">
      <c r="A10" s="2">
        <v>44324.57477440972</v>
      </c>
      <c r="B10" s="3" t="s">
        <v>19</v>
      </c>
      <c r="C10" s="3" t="s">
        <v>8</v>
      </c>
      <c r="D10" s="3" t="s">
        <v>10</v>
      </c>
      <c r="E10" s="3" t="s">
        <v>10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12</v>
      </c>
    </row>
    <row r="11">
      <c r="A11" s="2">
        <v>44324.57957125</v>
      </c>
      <c r="B11" s="3" t="s">
        <v>20</v>
      </c>
      <c r="C11" s="3" t="s">
        <v>10</v>
      </c>
      <c r="D11" s="3" t="s">
        <v>10</v>
      </c>
      <c r="E11" s="3" t="s">
        <v>10</v>
      </c>
      <c r="F11" s="3" t="s">
        <v>11</v>
      </c>
      <c r="G11" s="3" t="s">
        <v>12</v>
      </c>
      <c r="H11" s="3" t="s">
        <v>12</v>
      </c>
      <c r="I11" s="3" t="s">
        <v>11</v>
      </c>
      <c r="J11" s="3" t="s">
        <v>11</v>
      </c>
    </row>
    <row r="12">
      <c r="A12" s="2">
        <v>44324.582495995375</v>
      </c>
      <c r="B12" s="3" t="s">
        <v>21</v>
      </c>
      <c r="C12" s="3" t="s">
        <v>9</v>
      </c>
      <c r="D12" s="3" t="s">
        <v>8</v>
      </c>
      <c r="E12" s="3" t="s">
        <v>10</v>
      </c>
      <c r="F12" s="3" t="s">
        <v>11</v>
      </c>
      <c r="G12" s="3" t="s">
        <v>12</v>
      </c>
      <c r="H12" s="3" t="s">
        <v>12</v>
      </c>
      <c r="I12" s="3" t="s">
        <v>11</v>
      </c>
      <c r="J12" s="3" t="s">
        <v>11</v>
      </c>
    </row>
    <row r="13">
      <c r="A13" s="2">
        <v>44324.59858450231</v>
      </c>
      <c r="B13" s="3" t="s">
        <v>22</v>
      </c>
      <c r="C13" s="3" t="s">
        <v>10</v>
      </c>
      <c r="D13" s="3" t="s">
        <v>9</v>
      </c>
      <c r="E13" s="3" t="s">
        <v>10</v>
      </c>
      <c r="F13" s="3" t="s">
        <v>11</v>
      </c>
      <c r="G13" s="3" t="s">
        <v>12</v>
      </c>
      <c r="H13" s="3" t="s">
        <v>12</v>
      </c>
      <c r="I13" s="3" t="s">
        <v>11</v>
      </c>
      <c r="J13" s="3" t="s">
        <v>11</v>
      </c>
    </row>
    <row r="14">
      <c r="A14" s="2">
        <v>44324.6163102662</v>
      </c>
      <c r="B14" s="3" t="s">
        <v>23</v>
      </c>
      <c r="C14" s="3" t="s">
        <v>8</v>
      </c>
      <c r="D14" s="3" t="s">
        <v>10</v>
      </c>
      <c r="E14" s="3" t="s">
        <v>10</v>
      </c>
      <c r="F14" s="3" t="s">
        <v>11</v>
      </c>
      <c r="G14" s="3" t="s">
        <v>12</v>
      </c>
      <c r="H14" s="3" t="s">
        <v>12</v>
      </c>
      <c r="I14" s="3" t="s">
        <v>11</v>
      </c>
      <c r="J14" s="3" t="s">
        <v>12</v>
      </c>
    </row>
    <row r="15">
      <c r="A15" s="2">
        <v>44324.616927696756</v>
      </c>
      <c r="B15" s="3" t="s">
        <v>24</v>
      </c>
      <c r="C15" s="3" t="s">
        <v>8</v>
      </c>
      <c r="D15" s="3" t="s">
        <v>10</v>
      </c>
      <c r="E15" s="3" t="s">
        <v>10</v>
      </c>
      <c r="F15" s="3" t="s">
        <v>11</v>
      </c>
      <c r="G15" s="3" t="s">
        <v>12</v>
      </c>
      <c r="H15" s="3" t="s">
        <v>12</v>
      </c>
      <c r="I15" s="3" t="s">
        <v>11</v>
      </c>
      <c r="J15" s="3" t="s">
        <v>11</v>
      </c>
    </row>
    <row r="16">
      <c r="A16" s="2">
        <v>44324.61894734953</v>
      </c>
      <c r="B16" s="3" t="s">
        <v>25</v>
      </c>
      <c r="C16" s="3" t="s">
        <v>8</v>
      </c>
      <c r="D16" s="3" t="s">
        <v>10</v>
      </c>
      <c r="E16" s="3" t="s">
        <v>8</v>
      </c>
      <c r="F16" s="3" t="s">
        <v>11</v>
      </c>
      <c r="G16" s="3" t="s">
        <v>12</v>
      </c>
      <c r="H16" s="3" t="s">
        <v>12</v>
      </c>
      <c r="I16" s="3" t="s">
        <v>11</v>
      </c>
      <c r="J16" s="3" t="s">
        <v>12</v>
      </c>
    </row>
    <row r="17">
      <c r="A17" s="2">
        <v>44324.635760000005</v>
      </c>
      <c r="B17" s="3" t="s">
        <v>26</v>
      </c>
      <c r="C17" s="3" t="s">
        <v>8</v>
      </c>
      <c r="D17" s="3" t="s">
        <v>10</v>
      </c>
      <c r="E17" s="3" t="s">
        <v>10</v>
      </c>
      <c r="F17" s="3" t="s">
        <v>11</v>
      </c>
      <c r="G17" s="3" t="s">
        <v>12</v>
      </c>
      <c r="H17" s="3" t="s">
        <v>12</v>
      </c>
      <c r="I17" s="3" t="s">
        <v>11</v>
      </c>
      <c r="J17" s="3" t="s">
        <v>11</v>
      </c>
    </row>
    <row r="18">
      <c r="A18" s="2">
        <v>44324.63715840278</v>
      </c>
      <c r="B18" s="3" t="s">
        <v>27</v>
      </c>
      <c r="C18" s="3" t="s">
        <v>10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11</v>
      </c>
      <c r="I18" s="3" t="s">
        <v>11</v>
      </c>
      <c r="J18" s="3" t="s">
        <v>11</v>
      </c>
    </row>
    <row r="19">
      <c r="A19" s="2">
        <v>44324.669946423615</v>
      </c>
      <c r="B19" s="3" t="s">
        <v>28</v>
      </c>
      <c r="C19" s="3" t="s">
        <v>8</v>
      </c>
      <c r="D19" s="3" t="s">
        <v>10</v>
      </c>
      <c r="E19" s="3" t="s">
        <v>10</v>
      </c>
      <c r="F19" s="3" t="s">
        <v>11</v>
      </c>
      <c r="G19" s="3" t="s">
        <v>12</v>
      </c>
      <c r="H19" s="3" t="s">
        <v>12</v>
      </c>
      <c r="I19" s="3" t="s">
        <v>11</v>
      </c>
      <c r="J19" s="3" t="s">
        <v>12</v>
      </c>
    </row>
    <row r="20">
      <c r="A20" s="2">
        <v>44324.75790163194</v>
      </c>
      <c r="B20" s="3" t="s">
        <v>29</v>
      </c>
      <c r="C20" s="3" t="s">
        <v>10</v>
      </c>
      <c r="D20" s="3" t="s">
        <v>10</v>
      </c>
      <c r="E20" s="3" t="s">
        <v>10</v>
      </c>
      <c r="F20" s="3" t="s">
        <v>11</v>
      </c>
      <c r="G20" s="3" t="s">
        <v>12</v>
      </c>
      <c r="H20" s="3" t="s">
        <v>12</v>
      </c>
      <c r="I20" s="3" t="s">
        <v>11</v>
      </c>
      <c r="J20" s="3" t="s">
        <v>11</v>
      </c>
    </row>
    <row r="21">
      <c r="A21" s="2">
        <v>44324.761072361114</v>
      </c>
      <c r="B21" s="3" t="s">
        <v>30</v>
      </c>
      <c r="C21" s="3" t="s">
        <v>8</v>
      </c>
      <c r="D21" s="3" t="s">
        <v>31</v>
      </c>
      <c r="E21" s="3" t="s">
        <v>10</v>
      </c>
      <c r="F21" s="3" t="s">
        <v>11</v>
      </c>
      <c r="G21" s="3" t="s">
        <v>12</v>
      </c>
      <c r="H21" s="3" t="s">
        <v>12</v>
      </c>
      <c r="I21" s="3" t="s">
        <v>11</v>
      </c>
      <c r="J21" s="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  <col customWidth="1" min="5" max="5" width="16.29"/>
    <col customWidth="1" min="6" max="6" width="15.71"/>
  </cols>
  <sheetData>
    <row r="6">
      <c r="C6" s="4" t="s">
        <v>32</v>
      </c>
      <c r="J6" s="5"/>
    </row>
    <row r="7">
      <c r="C7" s="4" t="s">
        <v>33</v>
      </c>
      <c r="D7" s="6" t="s">
        <v>34</v>
      </c>
      <c r="E7" s="6" t="s">
        <v>35</v>
      </c>
      <c r="F7" s="6" t="s">
        <v>36</v>
      </c>
      <c r="G7" s="6" t="s">
        <v>37</v>
      </c>
      <c r="H7" s="6" t="s">
        <v>38</v>
      </c>
      <c r="I7" s="7" t="s">
        <v>39</v>
      </c>
    </row>
    <row r="8">
      <c r="C8" s="4" t="s">
        <v>40</v>
      </c>
      <c r="D8" s="8">
        <f>countif('Form Responses 1'!F2 : 'Form Responses 1'!F33 ,"B")</f>
        <v>16</v>
      </c>
      <c r="E8" s="8">
        <f>countif('Form Responses 1'!G2 : 'Form Responses 1'!G33 ,"A")</f>
        <v>19</v>
      </c>
      <c r="F8" s="8">
        <f>countif('Form Responses 1'!H2 : 'Form Responses 1'!H33 ,"A")</f>
        <v>18</v>
      </c>
      <c r="G8" s="8">
        <f>countif('Form Responses 1'!I2 : 'Form Responses 1'!I33 ,"B")</f>
        <v>19</v>
      </c>
      <c r="H8" s="8">
        <f>countif('Form Responses 1'!J2 : 'Form Responses 1'!J33 ,"B")</f>
        <v>13</v>
      </c>
      <c r="I8" s="1">
        <f t="shared" ref="I8:I9" si="1">SUM(D8:H8)</f>
        <v>85</v>
      </c>
    </row>
    <row r="9">
      <c r="C9" s="4" t="s">
        <v>41</v>
      </c>
      <c r="D9" s="8">
        <f>COUNTA('Form Responses 1'!F2 : 'Form Responses 1'!F33  )</f>
        <v>20</v>
      </c>
      <c r="E9" s="8">
        <f>COUNTA('Form Responses 1'!G2 : 'Form Responses 1'!G33  )</f>
        <v>20</v>
      </c>
      <c r="F9" s="8">
        <f>COUNTA('Form Responses 1'!H2 : 'Form Responses 1'!H33  )</f>
        <v>20</v>
      </c>
      <c r="G9" s="8">
        <f>COUNTA('Form Responses 1'!I2 : 'Form Responses 1'!I33  )</f>
        <v>20</v>
      </c>
      <c r="H9" s="8">
        <f>COUNTA('Form Responses 1'!J2 : 'Form Responses 1'!J33  )</f>
        <v>20</v>
      </c>
      <c r="I9" s="1">
        <f t="shared" si="1"/>
        <v>100</v>
      </c>
    </row>
    <row r="10">
      <c r="I10" s="9">
        <f>I8*100/I9</f>
        <v>85</v>
      </c>
    </row>
    <row r="15">
      <c r="C15" s="4" t="s">
        <v>42</v>
      </c>
    </row>
    <row r="16">
      <c r="D16" s="6" t="s">
        <v>43</v>
      </c>
      <c r="E16" s="6" t="s">
        <v>44</v>
      </c>
      <c r="F16" s="6" t="s">
        <v>45</v>
      </c>
    </row>
    <row r="17">
      <c r="C17" s="4" t="s">
        <v>8</v>
      </c>
      <c r="D17" s="8">
        <f>countif('Form Responses 1'!C2 : 'Form Responses 1'!C32 , "5  Excellent")</f>
        <v>12</v>
      </c>
      <c r="E17" s="8">
        <f>countif('Form Responses 1'!D2 : 'Form Responses 1'!D32 , "5  Excellent")</f>
        <v>2</v>
      </c>
      <c r="F17" s="8">
        <f>countif('Form Responses 1'!E2 : 'Form Responses 1'!E32 , "5  Excellent")</f>
        <v>1</v>
      </c>
    </row>
    <row r="18">
      <c r="C18" s="4" t="s">
        <v>10</v>
      </c>
      <c r="D18" s="8">
        <f>countif('Form Responses 1'!C2 : 'Form Responses 1'!C32 , "4  Good")</f>
        <v>7</v>
      </c>
      <c r="E18" s="8">
        <f>countif('Form Responses 1'!D2 : 'Form Responses 1'!D32 , "4  Good")</f>
        <v>11</v>
      </c>
      <c r="F18" s="8">
        <f>countif('Form Responses 1'!E2 : 'Form Responses 1'!E32 , "4  Good")</f>
        <v>16</v>
      </c>
    </row>
    <row r="19">
      <c r="C19" s="4" t="s">
        <v>9</v>
      </c>
      <c r="D19" s="8">
        <f>countif('Form Responses 1'!C2 : 'Form Responses 1'!C32 , "3  Fair")</f>
        <v>1</v>
      </c>
      <c r="E19" s="8">
        <f>countif('Form Responses 1'!D2 : 'Form Responses 1'!D32 , "3  Fair")</f>
        <v>6</v>
      </c>
      <c r="F19" s="8">
        <f>countif('Form Responses 1'!E2 : 'Form Responses 1'!E32 , "3  Fair")</f>
        <v>3</v>
      </c>
    </row>
    <row r="20">
      <c r="C20" s="10" t="s">
        <v>31</v>
      </c>
      <c r="D20" s="8">
        <f>countif('Form Responses 1'!C2 : 'Form Responses 1'!C32 , "2  Poor")</f>
        <v>0</v>
      </c>
      <c r="E20" s="8">
        <f>countif('Form Responses 1'!D2 : 'Form Responses 1'!D32 , "2  Poor")</f>
        <v>1</v>
      </c>
      <c r="F20" s="8">
        <f>countif('Form Responses 1'!E2 : 'Form Responses 1'!E32 , "2  Poor")</f>
        <v>0</v>
      </c>
    </row>
    <row r="21">
      <c r="C21" s="10" t="s">
        <v>46</v>
      </c>
      <c r="D21" s="8">
        <f>countif('Form Responses 1'!C2 : 'Form Responses 1'!C32 , "1  Bad")</f>
        <v>0</v>
      </c>
      <c r="E21" s="8">
        <f>countif('Form Responses 1'!D2 : 'Form Responses 1'!D32 , "1  Bad")</f>
        <v>0</v>
      </c>
      <c r="F21" s="8">
        <f>countif('Form Responses 1'!E2 : 'Form Responses 1'!E32 , "1  Bad")</f>
        <v>0</v>
      </c>
    </row>
    <row r="23">
      <c r="D23" s="9">
        <f> (D17*5 + D18*4 + D19*3 + D20*2 +D21*1) /D9</f>
        <v>4.55</v>
      </c>
      <c r="E23" s="9">
        <f> (E17*5 + E18*4 + E19*3 + E20*2 +E21*1) /D9</f>
        <v>3.7</v>
      </c>
      <c r="F23" s="9">
        <f> (F17*5 + F18*4 + F19*3 + F20*2 +F21*1) /D9</f>
        <v>3.9</v>
      </c>
    </row>
  </sheetData>
  <mergeCells count="2">
    <mergeCell ref="C6:I6"/>
    <mergeCell ref="C15:F15"/>
  </mergeCells>
  <drawing r:id="rId1"/>
</worksheet>
</file>