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MV for Time Study VRT\Operation Break-Down\Home OBD\5- SMV VRT Summary\"/>
    </mc:Choice>
  </mc:AlternateContent>
  <bookViews>
    <workbookView xWindow="0" yWindow="0" windowWidth="20490" windowHeight="7755"/>
  </bookViews>
  <sheets>
    <sheet name="IE更新 IE Update" sheetId="1" r:id="rId1"/>
    <sheet name="款式圖 SMV Style Ref" sheetId="2" r:id="rId2"/>
  </sheets>
  <calcPr calcId="152511"/>
</workbook>
</file>

<file path=xl/calcChain.xml><?xml version="1.0" encoding="utf-8"?>
<calcChain xmlns="http://schemas.openxmlformats.org/spreadsheetml/2006/main">
  <c r="K79" i="1" l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J63" i="1"/>
  <c r="K63" i="1" s="1"/>
  <c r="J62" i="1"/>
  <c r="K62" i="1" s="1"/>
  <c r="K61" i="1"/>
  <c r="J61" i="1"/>
  <c r="J60" i="1"/>
  <c r="K60" i="1" s="1"/>
  <c r="J59" i="1"/>
  <c r="K59" i="1" s="1"/>
  <c r="J58" i="1"/>
  <c r="K58" i="1" s="1"/>
  <c r="J57" i="1"/>
  <c r="K57" i="1" s="1"/>
  <c r="J56" i="1"/>
  <c r="K56" i="1" s="1"/>
  <c r="J55" i="1"/>
  <c r="K55" i="1" s="1"/>
  <c r="J54" i="1"/>
  <c r="K54" i="1" s="1"/>
  <c r="J53" i="1"/>
  <c r="K53" i="1" s="1"/>
  <c r="J52" i="1"/>
  <c r="K52" i="1" s="1"/>
  <c r="J51" i="1"/>
  <c r="K51" i="1" s="1"/>
  <c r="J50" i="1"/>
  <c r="K50" i="1" s="1"/>
  <c r="J49" i="1"/>
  <c r="K49" i="1" s="1"/>
  <c r="J48" i="1"/>
  <c r="K48" i="1" s="1"/>
  <c r="J47" i="1"/>
  <c r="K47" i="1" s="1"/>
  <c r="J46" i="1"/>
  <c r="K46" i="1" s="1"/>
  <c r="J45" i="1"/>
  <c r="K45" i="1" s="1"/>
  <c r="J44" i="1"/>
  <c r="K44" i="1" s="1"/>
  <c r="J43" i="1"/>
  <c r="K43" i="1" s="1"/>
  <c r="A43" i="1" l="1"/>
  <c r="A44" i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J42" i="1" l="1"/>
  <c r="K42" i="1" s="1"/>
  <c r="J41" i="1"/>
  <c r="K41" i="1" s="1"/>
  <c r="J40" i="1"/>
  <c r="K40" i="1" s="1"/>
  <c r="J39" i="1" l="1"/>
  <c r="K39" i="1" s="1"/>
  <c r="J32" i="1" l="1"/>
  <c r="J33" i="1"/>
  <c r="J34" i="1"/>
  <c r="J35" i="1"/>
  <c r="J36" i="1"/>
  <c r="J37" i="1"/>
  <c r="K37" i="1" s="1"/>
  <c r="J38" i="1"/>
  <c r="K38" i="1" s="1"/>
  <c r="C5" i="1"/>
  <c r="I5" i="1"/>
  <c r="H114" i="2" l="1"/>
  <c r="C114" i="2"/>
  <c r="H95" i="2"/>
  <c r="C95" i="2"/>
  <c r="K36" i="1"/>
  <c r="K35" i="1"/>
  <c r="K34" i="1"/>
  <c r="K33" i="1"/>
  <c r="K32" i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8" i="1"/>
  <c r="K18" i="1" s="1"/>
  <c r="J17" i="1"/>
  <c r="K17" i="1" s="1"/>
  <c r="J16" i="1"/>
  <c r="K16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9" i="1"/>
  <c r="K9" i="1" s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J8" i="1"/>
  <c r="K8" i="1" s="1"/>
  <c r="F5" i="1"/>
  <c r="A75" i="1" l="1"/>
  <c r="A76" i="1" s="1"/>
  <c r="A77" i="1" s="1"/>
  <c r="A78" i="1" s="1"/>
  <c r="A79" i="1" s="1"/>
</calcChain>
</file>

<file path=xl/sharedStrings.xml><?xml version="1.0" encoding="utf-8"?>
<sst xmlns="http://schemas.openxmlformats.org/spreadsheetml/2006/main" count="497" uniqueCount="127">
  <si>
    <t>VRT IE 週／月 SMV 更新報告 / IE Weekly &amp; Monthly SMV Update Report</t>
  </si>
  <si>
    <t>本表僅用於每週／每月彙報 IE 測試與更新進度，不取代每款完整 SMV 報表；例如之前 20、現在 13，會自動顯示扣除 35%。 / For weekly or monthly IE updates only; it does not replace the detailed SMV report for each style. Example: 20 to 13 shows Reduced 35%.</t>
  </si>
  <si>
    <t>報告頻率 / Report Frequency</t>
  </si>
  <si>
    <t>每週 / Weekly</t>
  </si>
  <si>
    <t>開始日期 / Start Date</t>
  </si>
  <si>
    <t>結束日期 / End Date</t>
  </si>
  <si>
    <t>彙報人 / Prepared by</t>
  </si>
  <si>
    <t>IE</t>
  </si>
  <si>
    <t>期間款式數 / Total Styles</t>
  </si>
  <si>
    <t>新款 / New Style</t>
  </si>
  <si>
    <t>現在／舊款 / Current or Old</t>
  </si>
  <si>
    <t>已簽核 / Approved</t>
  </si>
  <si>
    <t>待簽核 / Pending</t>
  </si>
  <si>
    <t>序號
No.</t>
  </si>
  <si>
    <t>款式狀態
Style Type</t>
  </si>
  <si>
    <t>客戶
Customer</t>
  </si>
  <si>
    <t>款式
Style</t>
  </si>
  <si>
    <t>衣服類別
Garment Category</t>
  </si>
  <si>
    <t>測試日期
Test Date</t>
  </si>
  <si>
    <t>測試人
Tested by</t>
  </si>
  <si>
    <t>之前 SMV
Previous SMV</t>
  </si>
  <si>
    <t>現在 SMV
Current SMV</t>
  </si>
  <si>
    <t>差異 %
Change %</t>
  </si>
  <si>
    <t>差異說明
Change Summary</t>
  </si>
  <si>
    <t>更新進度
Update Progress</t>
  </si>
  <si>
    <t>簽核狀態
Approval Status</t>
  </si>
  <si>
    <t>簽核日期
Approval Date</t>
  </si>
  <si>
    <t>生效日期
Effective Date</t>
  </si>
  <si>
    <t>備註
Notes</t>
  </si>
  <si>
    <t>舊款 / Old Style</t>
  </si>
  <si>
    <t>AUSTRALIA</t>
  </si>
  <si>
    <t>A137-W-SP</t>
  </si>
  <si>
    <t>桌布 / Tablecloth</t>
  </si>
  <si>
    <t>Kim Sokha</t>
  </si>
  <si>
    <t>SMV更新完成 / SMV Update Complete</t>
  </si>
  <si>
    <t>新增 OTTO RFID Chip Bag SMV 0.427；Insert Chip Bag to Hem 已包含在四邊 Hem with Chip Bag 工時內，不重複計算。 / Added OTTO RFID Chip Bag SMV 0.427; Insert Chip Bag to Hem is already included in the 4-side hem with chip bag time and is not counted again.</t>
  </si>
  <si>
    <t>ADI</t>
  </si>
  <si>
    <t>包裹式工作袍 / Wrap</t>
  </si>
  <si>
    <t>已附簽核 OBD；正式 SMV 已定案，產能效率報告之實際調整比例另依 3–6 個月觀察決定。 / Signed OBD attached; SMV finalized. The adjustment applied to production capacity/efficiency reporting will be determined separately after 3–6 months of observation.</t>
  </si>
  <si>
    <t>O1113G</t>
  </si>
  <si>
    <t>實驗袍 / Lab Coat</t>
  </si>
  <si>
    <t>O1113K</t>
  </si>
  <si>
    <t>O1114K</t>
  </si>
  <si>
    <t>O1115</t>
  </si>
  <si>
    <t>NMC6785L</t>
  </si>
  <si>
    <t>重測完成並附簽核 OBD；共 49 個工序，核准 SMV 23.820。 / Retest completed with signed OBD; 49 operations, approved SMV 23.820.</t>
  </si>
  <si>
    <t>NMC6785R</t>
  </si>
  <si>
    <t>NMC6788P</t>
  </si>
  <si>
    <t>重測完成並附簽核 OBD；共 50 個工序，核准 SMV 24.054。 / Retest completed with signed OBD; 50 operations, approved SMV 24.054.</t>
  </si>
  <si>
    <t>NMC6788R</t>
  </si>
  <si>
    <t>填寫方式 / How to use：新款可將「之前 SMV」留空；現在款或舊款填入前後 SMV，差異百分比與『扣除／增加』會自動計算。 / For a new style, leave Previous SMV blank. For current or old styles, enter both SMVs; the change percentage and Reduced/Increased summary calculate automatically.</t>
  </si>
  <si>
    <t>已簽核款式圖與 SMV 比較 / Approved Style Reference &amp; SMV Comparison</t>
  </si>
  <si>
    <t>12 款均已簽核；本次新增 NMC6785L / NMC6785R / NMC6788P / NMC6788R 4 款，並已補入簽核平面圖，核准 SMV 為 23.820 / 23.820 / 24.054 / 24.054。 / All 12 styles are approved; 4 newly approved NMC styles were added and the signed flat drawings were inserted, with approved SMV 23.820 / 23.820 / 24.054 / 24.054.</t>
  </si>
  <si>
    <t>Style 1734 | ADI | Wrap</t>
  </si>
  <si>
    <t>Style 1735 | ADI | Wrap</t>
  </si>
  <si>
    <t>之前 SMV / Previous</t>
  </si>
  <si>
    <t>核准 SMV / Approved</t>
  </si>
  <si>
    <t>差異 / Change</t>
  </si>
  <si>
    <t>狀態 / Status</t>
  </si>
  <si>
    <t>簡要比較 / Brief</t>
  </si>
  <si>
    <t>8.500 → 9.342</t>
  </si>
  <si>
    <t>10.000 → 9.492</t>
  </si>
  <si>
    <t>Style 1754 | ADI | Wrap</t>
  </si>
  <si>
    <t>Style O1113G | ADI | Lab Coat</t>
  </si>
  <si>
    <t>12.230 → 11.434</t>
  </si>
  <si>
    <t>9.096 → 8.923</t>
  </si>
  <si>
    <t>Style O1113K | ADI | Lab Coat</t>
  </si>
  <si>
    <t>Style O1114K | ADI | Lab Coat</t>
  </si>
  <si>
    <t>9.096 → 9.452</t>
  </si>
  <si>
    <t>11.000 → 9.273</t>
  </si>
  <si>
    <t>Style O1115 | ADI | Lab Coat</t>
  </si>
  <si>
    <t>11.832 → 10.255</t>
  </si>
  <si>
    <t>Style NMC6785L | ADI | Lab Coat</t>
  </si>
  <si>
    <t>Style NMC6785R | ADI | Lab Coat</t>
  </si>
  <si>
    <t>簽核款式圖 / Signed Style Drawing</t>
  </si>
  <si>
    <t>11.270 → 23.820</t>
  </si>
  <si>
    <t>Style NMC6788P | ADI | Lab Coat</t>
  </si>
  <si>
    <t>Style NMC6788R | ADI | Lab Coat</t>
  </si>
  <si>
    <t>13.880 → 24.054</t>
  </si>
  <si>
    <t>10.820 → 24.054</t>
  </si>
  <si>
    <t>WPL</t>
  </si>
  <si>
    <t>Chef Coat</t>
  </si>
  <si>
    <t>1421C</t>
  </si>
  <si>
    <t>1547K</t>
  </si>
  <si>
    <t>4105G</t>
  </si>
  <si>
    <t>AR2487</t>
  </si>
  <si>
    <t>O108K</t>
  </si>
  <si>
    <t>O1117K</t>
  </si>
  <si>
    <t>A0953</t>
  </si>
  <si>
    <t>AR0953</t>
  </si>
  <si>
    <t>A0953S</t>
  </si>
  <si>
    <t>3125K</t>
  </si>
  <si>
    <t>DI8H</t>
  </si>
  <si>
    <t>RES1001</t>
  </si>
  <si>
    <t>RES1003</t>
  </si>
  <si>
    <t>T7400</t>
  </si>
  <si>
    <t>NORTHERN UNIFORM</t>
  </si>
  <si>
    <t>圍裙 / Apron</t>
  </si>
  <si>
    <t>襯衫 / Shirt</t>
  </si>
  <si>
    <t>Scrub</t>
  </si>
  <si>
    <t>ALSCO PTE LTD</t>
  </si>
  <si>
    <t>GPRC393SF</t>
  </si>
  <si>
    <t>長褲 / Trousers</t>
  </si>
  <si>
    <t>GCRCLS320BF</t>
  </si>
  <si>
    <t>GCRCSS320BF</t>
  </si>
  <si>
    <t>RES1100</t>
  </si>
  <si>
    <t>RES1200</t>
  </si>
  <si>
    <t>RES1201</t>
  </si>
  <si>
    <t>RES1202</t>
  </si>
  <si>
    <t>RES1203</t>
  </si>
  <si>
    <t>RES1300</t>
  </si>
  <si>
    <t>RES1301</t>
  </si>
  <si>
    <t>外套 / Jacket</t>
  </si>
  <si>
    <t>A0882G</t>
  </si>
  <si>
    <t>A0882K</t>
  </si>
  <si>
    <t>A1199G</t>
  </si>
  <si>
    <t>A1541G</t>
  </si>
  <si>
    <t>A1541SS</t>
  </si>
  <si>
    <t>A1544G</t>
  </si>
  <si>
    <t>HA1521</t>
  </si>
  <si>
    <t>O1199G</t>
  </si>
  <si>
    <t>O1544G</t>
  </si>
  <si>
    <t>0950G</t>
  </si>
  <si>
    <t>1037G</t>
  </si>
  <si>
    <t>2048G</t>
  </si>
  <si>
    <t>2051G</t>
  </si>
  <si>
    <t>待簽核 / Pending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</si>
</sst>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\-mm\-dd"/>
    <numFmt numFmtId="165" formatCode="0.000"/>
    <numFmt numFmtId="166" formatCode="0.0%"/>
  </numFmts>
  <fonts count="20">
    <font>
      <sz val="11"/>
      <name val="Carlito"/>
    </font>
    <font>
      <b/>
      <sz val="20"/>
      <color rgb="FFFFFFFF"/>
      <name val="Microsoft JhengHei"/>
    </font>
    <font>
      <i/>
      <sz val="10"/>
      <color rgb="FFFFFFFF"/>
      <name val="Microsoft JhengHei"/>
    </font>
    <font>
      <b/>
      <sz val="11"/>
      <color rgb="FFFFFFFF"/>
      <name val="Microsoft JhengHei"/>
    </font>
    <font>
      <sz val="11"/>
      <color rgb="FF183247"/>
      <name val="Microsoft JhengHei"/>
    </font>
    <font>
      <b/>
      <sz val="11"/>
      <color rgb="FF183247"/>
      <name val="Microsoft JhengHei"/>
    </font>
    <font>
      <b/>
      <sz val="14"/>
      <color rgb="FF173F5F"/>
      <name val="Microsoft JhengHei"/>
    </font>
    <font>
      <b/>
      <sz val="10"/>
      <color rgb="FFFFFFFF"/>
      <name val="Microsoft JhengHei"/>
    </font>
    <font>
      <sz val="10"/>
      <color rgb="FF183247"/>
      <name val="Microsoft JhengHei"/>
    </font>
    <font>
      <i/>
      <sz val="10"/>
      <color rgb="FF173F5F"/>
      <name val="Microsoft JhengHei"/>
    </font>
    <font>
      <sz val="10"/>
      <name val="Microsoft JhengHei"/>
    </font>
    <font>
      <b/>
      <sz val="16"/>
      <color rgb="FFFFFFFF"/>
      <name val="Carlito"/>
    </font>
    <font>
      <sz val="10"/>
      <name val="Carlito"/>
    </font>
    <font>
      <b/>
      <sz val="11"/>
      <color rgb="FFFFFFFF"/>
      <name val="Carlito"/>
    </font>
    <font>
      <b/>
      <sz val="11"/>
      <color rgb="FFC00000"/>
      <name val="Carlito"/>
    </font>
    <font>
      <b/>
      <sz val="11"/>
      <color rgb="FF008000"/>
      <name val="Carlito"/>
    </font>
    <font>
      <b/>
      <sz val="10"/>
      <color rgb="FFFFFFFF"/>
      <name val="Carlito"/>
    </font>
    <font>
      <sz val="9"/>
      <color rgb="FF222222"/>
      <name val="Carlito"/>
    </font>
    <font>
      <b/>
      <sz val="9"/>
      <color rgb="FFC00000"/>
      <name val="Carlito"/>
    </font>
    <font>
      <i/>
      <sz val="9"/>
      <color rgb="FF7F7F7F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0E2E45"/>
      </patternFill>
    </fill>
    <fill>
      <patternFill patternType="solid">
        <fgColor rgb="FF117A73"/>
      </patternFill>
    </fill>
    <fill>
      <patternFill patternType="solid">
        <fgColor rgb="FFFFF4CC"/>
      </patternFill>
    </fill>
    <fill>
      <patternFill patternType="solid">
        <fgColor rgb="FFF3F6F8"/>
      </patternFill>
    </fill>
    <fill>
      <patternFill patternType="solid">
        <fgColor rgb="FFEAF4FB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>
        <color rgb="FFC8D5DF"/>
      </left>
      <right style="thin">
        <color rgb="FFC8D5DF"/>
      </right>
      <top style="thin">
        <color rgb="FFC8D5DF"/>
      </top>
      <bottom style="thin">
        <color rgb="FFC8D5DF"/>
      </bottom>
      <diagonal/>
    </border>
    <border>
      <left style="thin">
        <color rgb="FFD6E1E8"/>
      </left>
      <right style="thin">
        <color rgb="FFD6E1E8"/>
      </right>
      <top style="thin">
        <color rgb="FFD6E1E8"/>
      </top>
      <bottom style="thin">
        <color rgb="FFD6E1E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C8D5DF"/>
      </left>
      <right style="thin">
        <color rgb="FFC8D5DF"/>
      </right>
      <top style="thin">
        <color rgb="FFC8D5DF"/>
      </top>
      <bottom style="thin">
        <color rgb="FFC8D5DF"/>
      </bottom>
      <diagonal/>
    </border>
    <border>
      <left/>
      <right/>
      <top style="thin">
        <color rgb="FFC8D5DF"/>
      </top>
      <bottom style="thin">
        <color rgb="FFC8D5DF"/>
      </bottom>
      <diagonal/>
    </border>
    <border>
      <left/>
      <right style="thin">
        <color rgb="FFC8D5DF"/>
      </right>
      <top style="thin">
        <color rgb="FFC8D5DF"/>
      </top>
      <bottom style="thin">
        <color rgb="FFC8D5D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4"/>
  </cellStyleXfs>
  <cellXfs count="57">
    <xf numFmtId="0" fontId="0" fillId="0" borderId="0" xfId="0" applyBorder="1"/>
    <xf numFmtId="164" fontId="4" fillId="5" borderId="1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164" fontId="8" fillId="5" borderId="1" xfId="0" applyNumberFormat="1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right" vertical="center"/>
    </xf>
    <xf numFmtId="166" fontId="8" fillId="7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center" vertical="center" wrapText="1"/>
    </xf>
    <xf numFmtId="164" fontId="8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/>
    </xf>
    <xf numFmtId="165" fontId="10" fillId="5" borderId="1" xfId="0" applyNumberFormat="1" applyFont="1" applyFill="1" applyBorder="1" applyAlignment="1">
      <alignment horizontal="right" vertical="center"/>
    </xf>
    <xf numFmtId="0" fontId="0" fillId="0" borderId="3" xfId="0" applyBorder="1" applyAlignment="1">
      <alignment vertical="center" wrapText="1"/>
    </xf>
    <xf numFmtId="165" fontId="0" fillId="0" borderId="3" xfId="0" applyNumberFormat="1" applyBorder="1" applyAlignment="1">
      <alignment vertical="center" wrapText="1"/>
    </xf>
    <xf numFmtId="166" fontId="14" fillId="0" borderId="3" xfId="0" applyNumberFormat="1" applyFont="1" applyBorder="1" applyAlignment="1">
      <alignment vertical="center" wrapText="1"/>
    </xf>
    <xf numFmtId="166" fontId="15" fillId="0" borderId="3" xfId="0" applyNumberFormat="1" applyFont="1" applyBorder="1" applyAlignment="1">
      <alignment vertical="center" wrapText="1"/>
    </xf>
    <xf numFmtId="0" fontId="0" fillId="0" borderId="0" xfId="0" applyBorder="1"/>
    <xf numFmtId="0" fontId="4" fillId="5" borderId="1" xfId="0" applyFont="1" applyFill="1" applyBorder="1" applyAlignment="1">
      <alignment horizontal="center" vertical="center"/>
    </xf>
    <xf numFmtId="1" fontId="6" fillId="7" borderId="1" xfId="0" applyNumberFormat="1" applyFont="1" applyFill="1" applyBorder="1" applyAlignment="1">
      <alignment horizontal="center" vertical="center"/>
    </xf>
    <xf numFmtId="0" fontId="17" fillId="12" borderId="8" xfId="0" applyFont="1" applyFill="1" applyBorder="1" applyAlignment="1">
      <alignment vertical="center"/>
    </xf>
    <xf numFmtId="165" fontId="17" fillId="12" borderId="9" xfId="0" applyNumberFormat="1" applyFont="1" applyFill="1" applyBorder="1" applyAlignment="1">
      <alignment vertical="center"/>
    </xf>
    <xf numFmtId="0" fontId="17" fillId="12" borderId="9" xfId="0" applyFont="1" applyFill="1" applyBorder="1" applyAlignment="1">
      <alignment vertical="center"/>
    </xf>
    <xf numFmtId="165" fontId="17" fillId="12" borderId="10" xfId="0" applyNumberFormat="1" applyFont="1" applyFill="1" applyBorder="1" applyAlignment="1">
      <alignment vertical="center"/>
    </xf>
    <xf numFmtId="0" fontId="17" fillId="12" borderId="11" xfId="0" applyFont="1" applyFill="1" applyBorder="1" applyAlignment="1">
      <alignment vertical="center"/>
    </xf>
    <xf numFmtId="0" fontId="17" fillId="12" borderId="0" xfId="0" applyFont="1" applyFill="1" applyBorder="1" applyAlignment="1">
      <alignment vertical="center"/>
    </xf>
    <xf numFmtId="0" fontId="17" fillId="12" borderId="12" xfId="0" applyFont="1" applyFill="1" applyBorder="1" applyAlignment="1">
      <alignment vertical="center"/>
    </xf>
    <xf numFmtId="0" fontId="17" fillId="12" borderId="13" xfId="0" applyFont="1" applyFill="1" applyBorder="1" applyAlignment="1">
      <alignment vertical="center"/>
    </xf>
    <xf numFmtId="0" fontId="17" fillId="12" borderId="14" xfId="0" applyFont="1" applyFill="1" applyBorder="1" applyAlignment="1">
      <alignment vertical="center"/>
    </xf>
    <xf numFmtId="0" fontId="17" fillId="12" borderId="15" xfId="0" applyFont="1" applyFill="1" applyBorder="1" applyAlignment="1">
      <alignment vertical="center"/>
    </xf>
    <xf numFmtId="166" fontId="18" fillId="12" borderId="0" xfId="0" applyNumberFormat="1" applyFont="1" applyFill="1" applyBorder="1" applyAlignment="1">
      <alignment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left" vertical="center"/>
    </xf>
    <xf numFmtId="164" fontId="8" fillId="5" borderId="5" xfId="0" applyNumberFormat="1" applyFont="1" applyFill="1" applyBorder="1" applyAlignment="1">
      <alignment horizontal="center" vertical="center"/>
    </xf>
    <xf numFmtId="165" fontId="8" fillId="5" borderId="5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vertical="center" wrapText="1"/>
    </xf>
    <xf numFmtId="0" fontId="0" fillId="0" borderId="4" xfId="0" applyBorder="1"/>
    <xf numFmtId="0" fontId="8" fillId="5" borderId="5" xfId="0" applyFont="1" applyFill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0" fontId="1" fillId="2" borderId="4" xfId="0" applyFont="1" applyFill="1" applyAlignment="1">
      <alignment horizontal="center" vertical="center"/>
    </xf>
    <xf numFmtId="0" fontId="0" fillId="0" borderId="4" xfId="0"/>
    <xf numFmtId="0" fontId="5" fillId="6" borderId="5" xfId="0" applyFont="1" applyFill="1" applyBorder="1" applyAlignment="1">
      <alignment horizontal="center" vertical="center"/>
    </xf>
    <xf numFmtId="0" fontId="0" fillId="0" borderId="7" xfId="0" applyBorder="1"/>
    <xf numFmtId="0" fontId="9" fillId="7" borderId="5" xfId="0" applyFont="1" applyFill="1" applyBorder="1" applyAlignment="1">
      <alignment horizontal="left" vertical="center" wrapText="1"/>
    </xf>
    <xf numFmtId="0" fontId="0" fillId="0" borderId="6" xfId="0" applyBorder="1"/>
    <xf numFmtId="0" fontId="3" fillId="4" borderId="4" xfId="0" applyFont="1" applyFill="1" applyAlignment="1">
      <alignment horizontal="center" vertical="center"/>
    </xf>
    <xf numFmtId="0" fontId="2" fillId="3" borderId="4" xfId="0" applyFont="1" applyFill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/>
    </xf>
    <xf numFmtId="1" fontId="6" fillId="7" borderId="5" xfId="0" applyNumberFormat="1" applyFont="1" applyFill="1" applyBorder="1" applyAlignment="1">
      <alignment horizontal="center" vertical="center"/>
    </xf>
    <xf numFmtId="0" fontId="13" fillId="10" borderId="4" xfId="0" applyFont="1" applyFill="1" applyAlignment="1">
      <alignment horizontal="center" vertical="center"/>
    </xf>
    <xf numFmtId="0" fontId="11" fillId="8" borderId="4" xfId="0" applyFont="1" applyFill="1" applyAlignment="1">
      <alignment horizontal="center" vertical="center"/>
    </xf>
    <xf numFmtId="0" fontId="12" fillId="9" borderId="4" xfId="0" applyFont="1" applyFill="1" applyAlignment="1">
      <alignment vertical="center" wrapText="1"/>
    </xf>
    <xf numFmtId="0" fontId="19" fillId="0" borderId="4" xfId="0" applyFont="1" applyAlignment="1">
      <alignment horizontal="center" vertical="center"/>
    </xf>
    <xf numFmtId="0" fontId="16" fillId="11" borderId="4" xfId="0" applyFont="1" applyFill="1" applyAlignment="1">
      <alignment horizontal="center" vertical="center"/>
    </xf>
    <xf numFmtId="0" fontId="8" fillId="5" borderId="5" xfId="0" quotePrefix="1" applyFont="1" applyFill="1" applyBorder="1" applyAlignment="1">
      <alignment horizontal="left" vertical="center"/>
    </xf>
  </cellXfs>
  <cellStyles count="1">
    <cellStyle name="Normal" xfId="0" builtinId="0"/>
  </cellStyles>
  <dxfs count="20">
    <dxf>
      <font>
        <b/>
        <color rgb="FFB3261E"/>
        <name val="Microsoft JhengHei"/>
      </font>
      <fill>
        <patternFill>
          <bgColor rgb="FFFCE8E6"/>
        </patternFill>
      </fill>
    </dxf>
    <dxf>
      <font>
        <b/>
        <color rgb="FF146C43"/>
        <name val="Microsoft JhengHei"/>
      </font>
      <fill>
        <patternFill>
          <bgColor rgb="FFE6F4EA"/>
        </patternFill>
      </fill>
    </dxf>
    <dxf>
      <font>
        <b/>
        <color rgb="FFB3261E"/>
        <name val="Microsoft JhengHei"/>
      </font>
      <fill>
        <patternFill>
          <bgColor rgb="FFFCE8E6"/>
        </patternFill>
      </fill>
    </dxf>
    <dxf>
      <font>
        <b/>
        <color rgb="FF146C43"/>
        <name val="Microsoft JhengHei"/>
      </font>
      <fill>
        <patternFill>
          <bgColor rgb="FFE6F4EA"/>
        </patternFill>
      </fill>
    </dxf>
    <dxf>
      <font>
        <b/>
        <color rgb="FFB3261E"/>
        <name val="Microsoft JhengHei"/>
      </font>
      <fill>
        <patternFill>
          <bgColor rgb="FFFCE8E6"/>
        </patternFill>
      </fill>
    </dxf>
    <dxf>
      <font>
        <b/>
        <color rgb="FF146C43"/>
        <name val="Microsoft JhengHei"/>
      </font>
      <fill>
        <patternFill>
          <bgColor rgb="FFE6F4EA"/>
        </patternFill>
      </fill>
    </dxf>
    <dxf>
      <font>
        <b/>
        <color rgb="FFB3261E"/>
        <name val="Microsoft JhengHei"/>
      </font>
      <fill>
        <patternFill>
          <bgColor rgb="FFFCE8E6"/>
        </patternFill>
      </fill>
    </dxf>
    <dxf>
      <font>
        <b/>
        <color rgb="FF146C43"/>
        <name val="Microsoft JhengHei"/>
      </font>
      <fill>
        <patternFill>
          <bgColor rgb="FFE6F4EA"/>
        </patternFill>
      </fill>
    </dxf>
    <dxf>
      <border outline="0">
        <left style="thin">
          <color rgb="FFC8D5DF"/>
        </left>
      </border>
    </dxf>
    <dxf>
      <alignment horizontal="left" vertical="center" textRotation="0" wrapText="0" indent="0" justifyLastLine="0" shrinkToFit="0" readingOrder="0"/>
    </dxf>
    <dxf>
      <border outline="0">
        <right style="thin">
          <color rgb="FFC8D5DF"/>
        </right>
      </border>
    </dxf>
    <dxf>
      <font>
        <b/>
        <color rgb="FFA34714"/>
        <name val="Microsoft JhengHei"/>
      </font>
      <fill>
        <patternFill>
          <bgColor rgb="FFFFF0E6"/>
        </patternFill>
      </fill>
    </dxf>
    <dxf>
      <font>
        <b/>
        <color rgb="FF146C43"/>
        <name val="Microsoft JhengHei"/>
      </font>
      <fill>
        <patternFill>
          <bgColor rgb="FFE6F4EA"/>
        </patternFill>
      </fill>
    </dxf>
    <dxf>
      <font>
        <b/>
        <color rgb="FFB3261E"/>
        <name val="Microsoft JhengHei"/>
      </font>
      <fill>
        <patternFill>
          <bgColor rgb="FFFCE8E6"/>
        </patternFill>
      </fill>
    </dxf>
    <dxf>
      <font>
        <b/>
        <color rgb="FF8A5A00"/>
        <name val="Microsoft JhengHei"/>
      </font>
      <fill>
        <patternFill>
          <bgColor rgb="FFFFF4CC"/>
        </patternFill>
      </fill>
    </dxf>
    <dxf>
      <font>
        <b/>
        <color rgb="FF146C43"/>
        <name val="Microsoft JhengHei"/>
      </font>
      <fill>
        <patternFill>
          <bgColor rgb="FFE6F4EA"/>
        </patternFill>
      </fill>
    </dxf>
    <dxf>
      <font>
        <b/>
        <color rgb="FFB3261E"/>
        <name val="Microsoft JhengHei"/>
      </font>
      <fill>
        <patternFill>
          <bgColor rgb="FFFCE8E6"/>
        </patternFill>
      </fill>
    </dxf>
    <dxf>
      <font>
        <b/>
        <color rgb="FF146C43"/>
        <name val="Microsoft JhengHei"/>
      </font>
      <fill>
        <patternFill>
          <bgColor rgb="FFE6F4EA"/>
        </patternFill>
      </fill>
    </dxf>
    <dxf>
      <font>
        <b/>
        <color rgb="FFA34714"/>
        <name val="Microsoft JhengHei"/>
      </font>
      <fill>
        <patternFill>
          <bgColor rgb="FFFFF0E6"/>
        </patternFill>
      </fill>
    </dxf>
    <dxf>
      <font>
        <b/>
        <color rgb="FF146C43"/>
        <name val="Microsoft JhengHei"/>
      </font>
      <fill>
        <patternFill>
          <bgColor rgb="FFE6F4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2714625" cy="1952625"/>
    <xdr:pic>
      <xdr:nvPicPr>
        <xdr:cNvPr id="2" name="/xl/media/image1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6</xdr:row>
      <xdr:rowOff>0</xdr:rowOff>
    </xdr:from>
    <xdr:ext cx="2714625" cy="1952625"/>
    <xdr:pic>
      <xdr:nvPicPr>
        <xdr:cNvPr id="3" name="/xl/media/image2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25</xdr:row>
      <xdr:rowOff>0</xdr:rowOff>
    </xdr:from>
    <xdr:ext cx="2714625" cy="1952625"/>
    <xdr:pic>
      <xdr:nvPicPr>
        <xdr:cNvPr id="4" name="/xl/media/image3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25</xdr:row>
      <xdr:rowOff>0</xdr:rowOff>
    </xdr:from>
    <xdr:ext cx="2714625" cy="1952625"/>
    <xdr:pic>
      <xdr:nvPicPr>
        <xdr:cNvPr id="5" name="/xl/media/image4.jpe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44</xdr:row>
      <xdr:rowOff>0</xdr:rowOff>
    </xdr:from>
    <xdr:ext cx="2714625" cy="1952625"/>
    <xdr:pic>
      <xdr:nvPicPr>
        <xdr:cNvPr id="6" name="/xl/media/image5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44</xdr:row>
      <xdr:rowOff>0</xdr:rowOff>
    </xdr:from>
    <xdr:ext cx="2714625" cy="1952625"/>
    <xdr:pic>
      <xdr:nvPicPr>
        <xdr:cNvPr id="7" name="/xl/media/image6.jpe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63</xdr:row>
      <xdr:rowOff>0</xdr:rowOff>
    </xdr:from>
    <xdr:ext cx="2714625" cy="1952625"/>
    <xdr:pic>
      <xdr:nvPicPr>
        <xdr:cNvPr id="8" name="/xl/media/image7.jpe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82</xdr:row>
      <xdr:rowOff>0</xdr:rowOff>
    </xdr:from>
    <xdr:ext cx="2647950" cy="3143250"/>
    <xdr:pic>
      <xdr:nvPicPr>
        <xdr:cNvPr id="9" name="Image 8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82</xdr:row>
      <xdr:rowOff>0</xdr:rowOff>
    </xdr:from>
    <xdr:ext cx="2647950" cy="3143250"/>
    <xdr:pic>
      <xdr:nvPicPr>
        <xdr:cNvPr id="10" name="Image 9" descr="Picture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101</xdr:row>
      <xdr:rowOff>0</xdr:rowOff>
    </xdr:from>
    <xdr:ext cx="2647950" cy="3143250"/>
    <xdr:pic>
      <xdr:nvPicPr>
        <xdr:cNvPr id="11" name="Image 10" descr="Picture"/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101</xdr:row>
      <xdr:rowOff>0</xdr:rowOff>
    </xdr:from>
    <xdr:ext cx="2647950" cy="3143250"/>
    <xdr:pic>
      <xdr:nvPicPr>
        <xdr:cNvPr id="12" name="Image 11" descr="Picture"/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IEUpdateTable" displayName="IEUpdateTable" ref="A7:P79" totalsRowShown="0">
  <autoFilter ref="A7:P79"/>
  <tableColumns count="16">
    <tableColumn id="1" name="序號_x000a_No."/>
    <tableColumn id="2" name="款式狀態_x000a_Style Type"/>
    <tableColumn id="3" name="客戶_x000a_Customer"/>
    <tableColumn id="4" name="款式_x000a_Style" dataDxfId="10"/>
    <tableColumn id="5" name="衣服類別_x000a_Garment Category" dataDxfId="9"/>
    <tableColumn id="6" name="測試日期_x000a_Test Date" dataDxfId="8"/>
    <tableColumn id="7" name="測試人_x000a_Tested by"/>
    <tableColumn id="8" name="之前 SMV_x000a_Previous SMV"/>
    <tableColumn id="9" name="現在 SMV_x000a_Current SMV"/>
    <tableColumn id="10" name="差異 %_x000a_Change %"/>
    <tableColumn id="11" name="差異說明_x000a_Change Summary"/>
    <tableColumn id="12" name="更新進度_x000a_Update Progress"/>
    <tableColumn id="13" name="簽核狀態_x000a_Approval Status"/>
    <tableColumn id="14" name="簽核日期_x000a_Approval Date"/>
    <tableColumn id="15" name="生效日期_x000a_Effective Date"/>
    <tableColumn id="16" name="備註_x000a_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1"/>
  <sheetViews>
    <sheetView showGridLines="0" tabSelected="1" zoomScale="85" zoomScaleNormal="85" workbookViewId="0">
      <selection activeCell="G10" sqref="G10"/>
    </sheetView>
  </sheetViews>
  <sheetFormatPr defaultRowHeight="14.25"/>
  <cols>
    <col min="1" max="1" width="6.5" style="19" customWidth="1"/>
    <col min="2" max="2" width="12.375" style="19" customWidth="1"/>
    <col min="3" max="3" width="18.75" style="19" customWidth="1"/>
    <col min="4" max="4" width="12.5" style="19" customWidth="1"/>
    <col min="5" max="5" width="18" style="19" customWidth="1"/>
    <col min="6" max="6" width="13" style="19" customWidth="1"/>
    <col min="7" max="7" width="14" style="19" customWidth="1"/>
    <col min="8" max="9" width="13" style="19" customWidth="1"/>
    <col min="10" max="10" width="12" style="19" customWidth="1"/>
    <col min="11" max="11" width="22" style="19" customWidth="1"/>
    <col min="12" max="12" width="31.25" style="19" customWidth="1"/>
    <col min="13" max="13" width="18" style="19" customWidth="1"/>
    <col min="14" max="15" width="13" style="19" customWidth="1"/>
    <col min="16" max="16" width="43.5" style="19" customWidth="1"/>
  </cols>
  <sheetData>
    <row r="1" spans="1:16" ht="26.1" customHeight="1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16" ht="26.1" customHeight="1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3" spans="1:16" ht="33.950000000000003" customHeight="1">
      <c r="A3" s="48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ht="27.95" customHeight="1">
      <c r="A4" s="47" t="s">
        <v>2</v>
      </c>
      <c r="B4" s="42"/>
      <c r="C4" s="20" t="s">
        <v>3</v>
      </c>
      <c r="D4" s="47" t="s">
        <v>4</v>
      </c>
      <c r="E4" s="42"/>
      <c r="F4" s="1">
        <v>46244</v>
      </c>
      <c r="G4" s="47" t="s">
        <v>5</v>
      </c>
      <c r="H4" s="42"/>
      <c r="I4" s="1">
        <v>46250</v>
      </c>
      <c r="J4" s="47" t="s">
        <v>6</v>
      </c>
      <c r="K4" s="42"/>
      <c r="L4" s="49" t="s">
        <v>7</v>
      </c>
      <c r="M4" s="46"/>
      <c r="N4" s="46"/>
      <c r="O4" s="46"/>
      <c r="P4" s="44"/>
    </row>
    <row r="5" spans="1:16" ht="27.95" customHeight="1">
      <c r="A5" s="43" t="s">
        <v>8</v>
      </c>
      <c r="B5" s="44"/>
      <c r="C5" s="21">
        <f>IF(OR($F$4="",$I$4=""),COUNTIF($D$8:$D$79,"&lt;&gt;"),COUNTIFS($F$8:$F$79,"&gt;="&amp;$F$4,$F$8:$F$79,"&lt;="&amp;$I$4,$D$8:$D$79,"&lt;&gt;"))</f>
        <v>12</v>
      </c>
      <c r="D5" s="43" t="s">
        <v>9</v>
      </c>
      <c r="E5" s="44"/>
      <c r="F5" s="21">
        <f>IF(OR($F$4="",$I$4=""),COUNTIF($B$8:$B$79,"新款 / New Style"),COUNTIFS($F$8:$F$79,"&gt;="&amp;$F$4,$F$8:$F$79,"&lt;="&amp;$I$4,$B$8:$B$79,"新款 / New Style"))</f>
        <v>0</v>
      </c>
      <c r="G5" s="43" t="s">
        <v>10</v>
      </c>
      <c r="H5" s="44"/>
      <c r="I5" s="21">
        <f>IF(OR($F$4="",$I$4=""),COUNTIF($B$8:$B$79,"現在款 / Current Style")+COUNTIF($B$8:$B$79,"舊款 / Old Style"),COUNTIFS($F$8:$F$79,"&gt;="&amp;$F$4,$F$8:$F$79,"&lt;="&amp;$I$4,$B$8:$B$79,"現在款 / Current Style")+COUNTIFS($F$8:$F$79,"&gt;="&amp;$F$4,$F$8:$F$79,"&lt;="&amp;$I$4,$B$8:$B$79,"舊款 / Old Style"))</f>
        <v>12</v>
      </c>
      <c r="J5" s="43" t="s">
        <v>11</v>
      </c>
      <c r="K5" s="44"/>
      <c r="L5" s="21">
        <v>12</v>
      </c>
      <c r="M5" s="43" t="s">
        <v>12</v>
      </c>
      <c r="N5" s="44"/>
      <c r="O5" s="50">
        <v>0</v>
      </c>
      <c r="P5" s="44"/>
    </row>
    <row r="7" spans="1:16" ht="42" customHeight="1">
      <c r="A7" s="2" t="s">
        <v>13</v>
      </c>
      <c r="B7" s="2" t="s">
        <v>14</v>
      </c>
      <c r="C7" s="2" t="s">
        <v>15</v>
      </c>
      <c r="D7" s="2" t="s">
        <v>16</v>
      </c>
      <c r="E7" s="2" t="s">
        <v>17</v>
      </c>
      <c r="F7" s="2" t="s">
        <v>18</v>
      </c>
      <c r="G7" s="2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28</v>
      </c>
    </row>
    <row r="8" spans="1:16" ht="37.5" customHeight="1">
      <c r="A8" s="4">
        <v>1</v>
      </c>
      <c r="B8" s="5" t="s">
        <v>29</v>
      </c>
      <c r="C8" s="3" t="s">
        <v>30</v>
      </c>
      <c r="D8" s="3" t="s">
        <v>31</v>
      </c>
      <c r="E8" s="13" t="s">
        <v>32</v>
      </c>
      <c r="F8" s="8">
        <v>46244</v>
      </c>
      <c r="G8" s="5" t="s">
        <v>33</v>
      </c>
      <c r="H8" s="9">
        <v>1.1879999999999999</v>
      </c>
      <c r="I8" s="9">
        <v>1.615</v>
      </c>
      <c r="J8" s="10">
        <f t="shared" ref="J8:J42" si="0">IF(OR(H8="",I8="",H8=0),"",(I8-H8)/H8)</f>
        <v>0.35942760942760948</v>
      </c>
      <c r="K8" s="6" t="str">
        <f t="shared" ref="K8:K42" si="1">IF(I8="","",IF(OR(H8="",H8=0),"新款首次建立 / Initial SMV",IF(J8=0,"無變化 / No Change",IF(J8&lt;0,"扣除 "&amp;TEXT(ABS(J8),"0.0%")&amp;" / Reduced "&amp;TEXT(ABS(J8),"0.0%"),"增加 "&amp;TEXT(J8,"0.0%")&amp;" / Increased "&amp;TEXT(J8,"0.0%")))))</f>
        <v>增加 35.9% / Increased 35.9%</v>
      </c>
      <c r="L8" s="11" t="s">
        <v>34</v>
      </c>
      <c r="M8" s="11" t="s">
        <v>11</v>
      </c>
      <c r="N8" s="12">
        <v>46245</v>
      </c>
      <c r="O8" s="12"/>
      <c r="P8" s="7" t="s">
        <v>35</v>
      </c>
    </row>
    <row r="9" spans="1:16" ht="27.95" customHeight="1">
      <c r="A9" s="4">
        <f t="shared" ref="A9:A79" si="2">+A8+1</f>
        <v>2</v>
      </c>
      <c r="B9" s="5" t="s">
        <v>29</v>
      </c>
      <c r="C9" s="3" t="s">
        <v>36</v>
      </c>
      <c r="D9" s="13">
        <v>1734</v>
      </c>
      <c r="E9" s="13" t="s">
        <v>37</v>
      </c>
      <c r="F9" s="8">
        <v>46246</v>
      </c>
      <c r="G9" s="5" t="s">
        <v>33</v>
      </c>
      <c r="H9" s="9">
        <v>8.5</v>
      </c>
      <c r="I9" s="9">
        <v>9.3420000000000005</v>
      </c>
      <c r="J9" s="10">
        <f t="shared" si="0"/>
        <v>9.9058823529411824E-2</v>
      </c>
      <c r="K9" s="6" t="str">
        <f t="shared" si="1"/>
        <v>增加 9.9% / Increased 9.9%</v>
      </c>
      <c r="L9" s="5" t="s">
        <v>34</v>
      </c>
      <c r="M9" s="5" t="s">
        <v>11</v>
      </c>
      <c r="N9" s="8">
        <v>46246</v>
      </c>
      <c r="O9" s="8"/>
      <c r="P9" s="7" t="s">
        <v>38</v>
      </c>
    </row>
    <row r="10" spans="1:16" ht="27.95" customHeight="1">
      <c r="A10" s="4">
        <f t="shared" si="2"/>
        <v>3</v>
      </c>
      <c r="B10" s="5" t="s">
        <v>29</v>
      </c>
      <c r="C10" s="3" t="s">
        <v>36</v>
      </c>
      <c r="D10" s="13">
        <v>1735</v>
      </c>
      <c r="E10" s="13" t="s">
        <v>37</v>
      </c>
      <c r="F10" s="8">
        <v>46246</v>
      </c>
      <c r="G10" s="5" t="s">
        <v>33</v>
      </c>
      <c r="H10" s="9">
        <v>10</v>
      </c>
      <c r="I10" s="14">
        <v>9.4920000000000009</v>
      </c>
      <c r="J10" s="10">
        <f t="shared" si="0"/>
        <v>-5.0799999999999915E-2</v>
      </c>
      <c r="K10" s="6" t="str">
        <f t="shared" si="1"/>
        <v>扣除 5.1% / Reduced 5.1%</v>
      </c>
      <c r="L10" s="5" t="s">
        <v>34</v>
      </c>
      <c r="M10" s="5" t="s">
        <v>11</v>
      </c>
      <c r="N10" s="8">
        <v>46246</v>
      </c>
      <c r="O10" s="8"/>
      <c r="P10" s="7" t="s">
        <v>38</v>
      </c>
    </row>
    <row r="11" spans="1:16" ht="27.95" customHeight="1">
      <c r="A11" s="4">
        <f t="shared" si="2"/>
        <v>4</v>
      </c>
      <c r="B11" s="5" t="s">
        <v>29</v>
      </c>
      <c r="C11" s="3" t="s">
        <v>36</v>
      </c>
      <c r="D11" s="13">
        <v>1754</v>
      </c>
      <c r="E11" s="13" t="s">
        <v>37</v>
      </c>
      <c r="F11" s="8">
        <v>46246</v>
      </c>
      <c r="G11" s="5" t="s">
        <v>33</v>
      </c>
      <c r="H11" s="9">
        <v>12.23</v>
      </c>
      <c r="I11" s="9">
        <v>11.433999999999999</v>
      </c>
      <c r="J11" s="10">
        <f t="shared" si="0"/>
        <v>-6.5085854456255199E-2</v>
      </c>
      <c r="K11" s="6" t="str">
        <f t="shared" si="1"/>
        <v>扣除 6.5% / Reduced 6.5%</v>
      </c>
      <c r="L11" s="5" t="s">
        <v>34</v>
      </c>
      <c r="M11" s="5" t="s">
        <v>11</v>
      </c>
      <c r="N11" s="8">
        <v>46246</v>
      </c>
      <c r="O11" s="8"/>
      <c r="P11" s="7" t="s">
        <v>38</v>
      </c>
    </row>
    <row r="12" spans="1:16" ht="27.95" customHeight="1">
      <c r="A12" s="4">
        <f t="shared" si="2"/>
        <v>5</v>
      </c>
      <c r="B12" s="5" t="s">
        <v>29</v>
      </c>
      <c r="C12" s="3" t="s">
        <v>36</v>
      </c>
      <c r="D12" s="13" t="s">
        <v>39</v>
      </c>
      <c r="E12" s="13" t="s">
        <v>40</v>
      </c>
      <c r="F12" s="8">
        <v>46246</v>
      </c>
      <c r="G12" s="5" t="s">
        <v>33</v>
      </c>
      <c r="H12" s="9">
        <v>9.0960000000000001</v>
      </c>
      <c r="I12" s="9">
        <v>8.923</v>
      </c>
      <c r="J12" s="10">
        <f t="shared" si="0"/>
        <v>-1.9019349164467902E-2</v>
      </c>
      <c r="K12" s="6" t="str">
        <f t="shared" si="1"/>
        <v>扣除 1.9% / Reduced 1.9%</v>
      </c>
      <c r="L12" s="5" t="s">
        <v>34</v>
      </c>
      <c r="M12" s="5" t="s">
        <v>11</v>
      </c>
      <c r="N12" s="8">
        <v>46246</v>
      </c>
      <c r="O12" s="8"/>
      <c r="P12" s="7" t="s">
        <v>38</v>
      </c>
    </row>
    <row r="13" spans="1:16" ht="27.95" customHeight="1">
      <c r="A13" s="4">
        <f t="shared" si="2"/>
        <v>6</v>
      </c>
      <c r="B13" s="5" t="s">
        <v>29</v>
      </c>
      <c r="C13" s="3" t="s">
        <v>36</v>
      </c>
      <c r="D13" s="13" t="s">
        <v>41</v>
      </c>
      <c r="E13" s="13" t="s">
        <v>40</v>
      </c>
      <c r="F13" s="8">
        <v>46246</v>
      </c>
      <c r="G13" s="5" t="s">
        <v>33</v>
      </c>
      <c r="H13" s="9">
        <v>9.0960000000000001</v>
      </c>
      <c r="I13" s="9">
        <v>9.452</v>
      </c>
      <c r="J13" s="10">
        <f t="shared" si="0"/>
        <v>3.9138082673702709E-2</v>
      </c>
      <c r="K13" s="6" t="str">
        <f t="shared" si="1"/>
        <v>增加 3.9% / Increased 3.9%</v>
      </c>
      <c r="L13" s="5" t="s">
        <v>34</v>
      </c>
      <c r="M13" s="5" t="s">
        <v>11</v>
      </c>
      <c r="N13" s="8">
        <v>46246</v>
      </c>
      <c r="O13" s="8"/>
      <c r="P13" s="7" t="s">
        <v>38</v>
      </c>
    </row>
    <row r="14" spans="1:16" ht="27.95" customHeight="1">
      <c r="A14" s="4">
        <f t="shared" si="2"/>
        <v>7</v>
      </c>
      <c r="B14" s="5" t="s">
        <v>29</v>
      </c>
      <c r="C14" s="3" t="s">
        <v>36</v>
      </c>
      <c r="D14" s="13" t="s">
        <v>42</v>
      </c>
      <c r="E14" s="13" t="s">
        <v>40</v>
      </c>
      <c r="F14" s="8">
        <v>46246</v>
      </c>
      <c r="G14" s="5" t="s">
        <v>33</v>
      </c>
      <c r="H14" s="9">
        <v>11</v>
      </c>
      <c r="I14" s="9">
        <v>9.2729999999999997</v>
      </c>
      <c r="J14" s="10">
        <f t="shared" si="0"/>
        <v>-0.15700000000000003</v>
      </c>
      <c r="K14" s="6" t="str">
        <f t="shared" si="1"/>
        <v>扣除 15.7% / Reduced 15.7%</v>
      </c>
      <c r="L14" s="5" t="s">
        <v>34</v>
      </c>
      <c r="M14" s="5" t="s">
        <v>11</v>
      </c>
      <c r="N14" s="8">
        <v>46246</v>
      </c>
      <c r="O14" s="8"/>
      <c r="P14" s="7" t="s">
        <v>38</v>
      </c>
    </row>
    <row r="15" spans="1:16" ht="27.95" customHeight="1">
      <c r="A15" s="4">
        <f t="shared" si="2"/>
        <v>8</v>
      </c>
      <c r="B15" s="5" t="s">
        <v>29</v>
      </c>
      <c r="C15" s="3" t="s">
        <v>36</v>
      </c>
      <c r="D15" s="13" t="s">
        <v>43</v>
      </c>
      <c r="E15" s="13" t="s">
        <v>40</v>
      </c>
      <c r="F15" s="8">
        <v>46246</v>
      </c>
      <c r="G15" s="5" t="s">
        <v>33</v>
      </c>
      <c r="H15" s="9">
        <v>11.832000000000001</v>
      </c>
      <c r="I15" s="9">
        <v>10.255000000000001</v>
      </c>
      <c r="J15" s="10">
        <f t="shared" si="0"/>
        <v>-0.13328262339418526</v>
      </c>
      <c r="K15" s="6" t="str">
        <f t="shared" si="1"/>
        <v>扣除 13.3% / Reduced 13.3%</v>
      </c>
      <c r="L15" s="5" t="s">
        <v>34</v>
      </c>
      <c r="M15" s="5" t="s">
        <v>11</v>
      </c>
      <c r="N15" s="8">
        <v>46246</v>
      </c>
      <c r="O15" s="8"/>
      <c r="P15" s="7" t="s">
        <v>38</v>
      </c>
    </row>
    <row r="16" spans="1:16" ht="27.95" customHeight="1">
      <c r="A16" s="4">
        <f t="shared" si="2"/>
        <v>9</v>
      </c>
      <c r="B16" s="5" t="s">
        <v>29</v>
      </c>
      <c r="C16" s="3" t="s">
        <v>36</v>
      </c>
      <c r="D16" s="3" t="s">
        <v>44</v>
      </c>
      <c r="E16" s="13" t="s">
        <v>40</v>
      </c>
      <c r="F16" s="8">
        <v>46247</v>
      </c>
      <c r="G16" s="5" t="s">
        <v>33</v>
      </c>
      <c r="H16" s="9">
        <v>11.27</v>
      </c>
      <c r="I16" s="9">
        <v>23.82</v>
      </c>
      <c r="J16" s="10">
        <f t="shared" si="0"/>
        <v>1.1135758651286602</v>
      </c>
      <c r="K16" s="6" t="str">
        <f t="shared" si="1"/>
        <v>增加 111.4% / Increased 111.4%</v>
      </c>
      <c r="L16" s="5" t="s">
        <v>34</v>
      </c>
      <c r="M16" s="5" t="s">
        <v>11</v>
      </c>
      <c r="N16" s="33">
        <v>46247</v>
      </c>
      <c r="O16" s="8"/>
      <c r="P16" s="7" t="s">
        <v>45</v>
      </c>
    </row>
    <row r="17" spans="1:16" ht="27.95" customHeight="1">
      <c r="A17" s="4">
        <f t="shared" si="2"/>
        <v>10</v>
      </c>
      <c r="B17" s="5" t="s">
        <v>29</v>
      </c>
      <c r="C17" s="3" t="s">
        <v>36</v>
      </c>
      <c r="D17" s="3" t="s">
        <v>46</v>
      </c>
      <c r="E17" s="13" t="s">
        <v>40</v>
      </c>
      <c r="F17" s="8">
        <v>46247</v>
      </c>
      <c r="G17" s="5" t="s">
        <v>33</v>
      </c>
      <c r="H17" s="9">
        <v>11.27</v>
      </c>
      <c r="I17" s="9">
        <v>23.82</v>
      </c>
      <c r="J17" s="10">
        <f t="shared" si="0"/>
        <v>1.1135758651286602</v>
      </c>
      <c r="K17" s="6" t="str">
        <f t="shared" si="1"/>
        <v>增加 111.4% / Increased 111.4%</v>
      </c>
      <c r="L17" s="5" t="s">
        <v>34</v>
      </c>
      <c r="M17" s="5" t="s">
        <v>11</v>
      </c>
      <c r="N17" s="33">
        <v>46247</v>
      </c>
      <c r="O17" s="8"/>
      <c r="P17" s="7" t="s">
        <v>45</v>
      </c>
    </row>
    <row r="18" spans="1:16" ht="27.95" customHeight="1">
      <c r="A18" s="4">
        <f t="shared" si="2"/>
        <v>11</v>
      </c>
      <c r="B18" s="5" t="s">
        <v>29</v>
      </c>
      <c r="C18" s="3" t="s">
        <v>36</v>
      </c>
      <c r="D18" s="3" t="s">
        <v>47</v>
      </c>
      <c r="E18" s="13" t="s">
        <v>40</v>
      </c>
      <c r="F18" s="8">
        <v>46247</v>
      </c>
      <c r="G18" s="5" t="s">
        <v>33</v>
      </c>
      <c r="H18" s="9">
        <v>13.88</v>
      </c>
      <c r="I18" s="9">
        <v>24.053999999999998</v>
      </c>
      <c r="J18" s="10">
        <f t="shared" si="0"/>
        <v>0.73299711815561941</v>
      </c>
      <c r="K18" s="6" t="str">
        <f t="shared" si="1"/>
        <v>增加 73.3% / Increased 73.3%</v>
      </c>
      <c r="L18" s="5" t="s">
        <v>34</v>
      </c>
      <c r="M18" s="5" t="s">
        <v>11</v>
      </c>
      <c r="N18" s="33">
        <v>46247</v>
      </c>
      <c r="O18" s="8"/>
      <c r="P18" s="7" t="s">
        <v>48</v>
      </c>
    </row>
    <row r="19" spans="1:16" ht="27.95" customHeight="1">
      <c r="A19" s="4">
        <f t="shared" si="2"/>
        <v>12</v>
      </c>
      <c r="B19" s="5" t="s">
        <v>29</v>
      </c>
      <c r="C19" s="3" t="s">
        <v>36</v>
      </c>
      <c r="D19" s="3" t="s">
        <v>49</v>
      </c>
      <c r="E19" s="13" t="s">
        <v>40</v>
      </c>
      <c r="F19" s="8">
        <v>46247</v>
      </c>
      <c r="G19" s="5" t="s">
        <v>33</v>
      </c>
      <c r="H19" s="9">
        <v>10.82</v>
      </c>
      <c r="I19" s="9">
        <v>24.053999999999998</v>
      </c>
      <c r="J19" s="10">
        <f t="shared" si="0"/>
        <v>1.2231053604436226</v>
      </c>
      <c r="K19" s="6" t="str">
        <f t="shared" si="1"/>
        <v>增加 122.3% / Increased 122.3%</v>
      </c>
      <c r="L19" s="5" t="s">
        <v>34</v>
      </c>
      <c r="M19" s="5" t="s">
        <v>11</v>
      </c>
      <c r="N19" s="33">
        <v>46247</v>
      </c>
      <c r="O19" s="8"/>
      <c r="P19" s="7" t="s">
        <v>48</v>
      </c>
    </row>
    <row r="20" spans="1:16" ht="27.95" customHeight="1">
      <c r="A20" s="4">
        <f t="shared" si="2"/>
        <v>13</v>
      </c>
      <c r="B20" s="5" t="s">
        <v>29</v>
      </c>
      <c r="C20" s="3" t="s">
        <v>80</v>
      </c>
      <c r="D20" s="13">
        <v>163</v>
      </c>
      <c r="E20" s="13" t="s">
        <v>81</v>
      </c>
      <c r="F20" s="33">
        <v>46259</v>
      </c>
      <c r="G20" s="5" t="s">
        <v>33</v>
      </c>
      <c r="H20" s="9">
        <v>11</v>
      </c>
      <c r="I20" s="9">
        <v>10.359</v>
      </c>
      <c r="J20" s="10">
        <f t="shared" si="0"/>
        <v>-5.8272727272727275E-2</v>
      </c>
      <c r="K20" s="6" t="str">
        <f t="shared" si="1"/>
        <v>扣除 5.8% / Reduced 5.8%</v>
      </c>
      <c r="L20" s="5" t="s">
        <v>34</v>
      </c>
      <c r="M20" s="5" t="s">
        <v>11</v>
      </c>
      <c r="N20" s="33">
        <v>46259</v>
      </c>
      <c r="O20" s="8"/>
      <c r="P20" s="7"/>
    </row>
    <row r="21" spans="1:16" ht="27.95" customHeight="1">
      <c r="A21" s="4">
        <f t="shared" si="2"/>
        <v>14</v>
      </c>
      <c r="B21" s="5" t="s">
        <v>29</v>
      </c>
      <c r="C21" s="3" t="s">
        <v>80</v>
      </c>
      <c r="D21" s="13">
        <v>182</v>
      </c>
      <c r="E21" s="13" t="s">
        <v>81</v>
      </c>
      <c r="F21" s="33">
        <v>46259</v>
      </c>
      <c r="G21" s="5" t="s">
        <v>33</v>
      </c>
      <c r="H21" s="9">
        <v>11.428571428571429</v>
      </c>
      <c r="I21" s="9">
        <v>11.63</v>
      </c>
      <c r="J21" s="10">
        <f t="shared" si="0"/>
        <v>1.7625000000000047E-2</v>
      </c>
      <c r="K21" s="6" t="str">
        <f t="shared" si="1"/>
        <v>增加 1.8% / Increased 1.8%</v>
      </c>
      <c r="L21" s="5" t="s">
        <v>34</v>
      </c>
      <c r="M21" s="5" t="s">
        <v>11</v>
      </c>
      <c r="N21" s="33">
        <v>46259</v>
      </c>
      <c r="O21" s="8"/>
      <c r="P21" s="7"/>
    </row>
    <row r="22" spans="1:16" ht="27.95" customHeight="1">
      <c r="A22" s="4">
        <f t="shared" si="2"/>
        <v>15</v>
      </c>
      <c r="B22" s="5" t="s">
        <v>29</v>
      </c>
      <c r="C22" s="3" t="s">
        <v>80</v>
      </c>
      <c r="D22" s="13">
        <v>183</v>
      </c>
      <c r="E22" s="13" t="s">
        <v>81</v>
      </c>
      <c r="F22" s="33">
        <v>46259</v>
      </c>
      <c r="G22" s="5" t="s">
        <v>33</v>
      </c>
      <c r="H22" s="9">
        <v>11.428571428571429</v>
      </c>
      <c r="I22" s="9">
        <v>11.945</v>
      </c>
      <c r="J22" s="10">
        <f t="shared" si="0"/>
        <v>4.5187499999999999E-2</v>
      </c>
      <c r="K22" s="6" t="str">
        <f t="shared" si="1"/>
        <v>增加 4.5% / Increased 4.5%</v>
      </c>
      <c r="L22" s="5" t="s">
        <v>34</v>
      </c>
      <c r="M22" s="5" t="s">
        <v>11</v>
      </c>
      <c r="N22" s="33">
        <v>46259</v>
      </c>
      <c r="O22" s="8"/>
      <c r="P22" s="7"/>
    </row>
    <row r="23" spans="1:16" ht="27.95" customHeight="1">
      <c r="A23" s="4">
        <f t="shared" si="2"/>
        <v>16</v>
      </c>
      <c r="B23" s="5" t="s">
        <v>29</v>
      </c>
      <c r="C23" s="3" t="s">
        <v>36</v>
      </c>
      <c r="D23" s="3" t="s">
        <v>85</v>
      </c>
      <c r="E23" s="13" t="s">
        <v>81</v>
      </c>
      <c r="F23" s="33">
        <v>46259</v>
      </c>
      <c r="G23" s="5" t="s">
        <v>33</v>
      </c>
      <c r="H23" s="9">
        <v>22</v>
      </c>
      <c r="I23" s="9">
        <v>19.686</v>
      </c>
      <c r="J23" s="10">
        <f t="shared" si="0"/>
        <v>-0.10518181818181818</v>
      </c>
      <c r="K23" s="6" t="str">
        <f t="shared" si="1"/>
        <v>扣除 10.5% / Reduced 10.5%</v>
      </c>
      <c r="L23" s="5" t="s">
        <v>34</v>
      </c>
      <c r="M23" s="5" t="s">
        <v>11</v>
      </c>
      <c r="N23" s="33">
        <v>46259</v>
      </c>
      <c r="O23" s="8"/>
      <c r="P23" s="7"/>
    </row>
    <row r="24" spans="1:16" ht="27.95" customHeight="1">
      <c r="A24" s="4">
        <f t="shared" si="2"/>
        <v>17</v>
      </c>
      <c r="B24" s="5" t="s">
        <v>29</v>
      </c>
      <c r="C24" s="3" t="s">
        <v>36</v>
      </c>
      <c r="D24" s="3" t="s">
        <v>90</v>
      </c>
      <c r="E24" s="13" t="s">
        <v>81</v>
      </c>
      <c r="F24" s="33">
        <v>46259</v>
      </c>
      <c r="G24" s="5" t="s">
        <v>33</v>
      </c>
      <c r="H24" s="9">
        <v>11.428571428571429</v>
      </c>
      <c r="I24" s="9">
        <v>9.0549999999999997</v>
      </c>
      <c r="J24" s="10">
        <f t="shared" si="0"/>
        <v>-0.20768750000000005</v>
      </c>
      <c r="K24" s="6" t="str">
        <f t="shared" si="1"/>
        <v>扣除 20.8% / Reduced 20.8%</v>
      </c>
      <c r="L24" s="5" t="s">
        <v>34</v>
      </c>
      <c r="M24" s="5" t="s">
        <v>11</v>
      </c>
      <c r="N24" s="33">
        <v>46259</v>
      </c>
      <c r="O24" s="8"/>
      <c r="P24" s="7"/>
    </row>
    <row r="25" spans="1:16" ht="27.95" customHeight="1">
      <c r="A25" s="4">
        <f t="shared" si="2"/>
        <v>18</v>
      </c>
      <c r="B25" s="5" t="s">
        <v>29</v>
      </c>
      <c r="C25" s="3" t="s">
        <v>36</v>
      </c>
      <c r="D25" s="3" t="s">
        <v>88</v>
      </c>
      <c r="E25" s="13" t="s">
        <v>81</v>
      </c>
      <c r="F25" s="33">
        <v>46259</v>
      </c>
      <c r="G25" s="5" t="s">
        <v>33</v>
      </c>
      <c r="H25" s="9">
        <v>11.428571428571429</v>
      </c>
      <c r="I25" s="9">
        <v>11.577</v>
      </c>
      <c r="J25" s="10">
        <f t="shared" si="0"/>
        <v>1.2987499999999973E-2</v>
      </c>
      <c r="K25" s="6" t="str">
        <f t="shared" si="1"/>
        <v>增加 1.3% / Increased 1.3%</v>
      </c>
      <c r="L25" s="5" t="s">
        <v>34</v>
      </c>
      <c r="M25" s="5" t="s">
        <v>11</v>
      </c>
      <c r="N25" s="33">
        <v>46259</v>
      </c>
      <c r="O25" s="8"/>
      <c r="P25" s="7"/>
    </row>
    <row r="26" spans="1:16" ht="27.95" customHeight="1">
      <c r="A26" s="4">
        <f t="shared" si="2"/>
        <v>19</v>
      </c>
      <c r="B26" s="5" t="s">
        <v>29</v>
      </c>
      <c r="C26" s="3" t="s">
        <v>36</v>
      </c>
      <c r="D26" s="3" t="s">
        <v>89</v>
      </c>
      <c r="E26" s="13" t="s">
        <v>81</v>
      </c>
      <c r="F26" s="33">
        <v>46259</v>
      </c>
      <c r="G26" s="5" t="s">
        <v>33</v>
      </c>
      <c r="H26" s="9">
        <v>12.328571428571429</v>
      </c>
      <c r="I26" s="9">
        <v>12.227</v>
      </c>
      <c r="J26" s="10">
        <f t="shared" si="0"/>
        <v>-8.2387022016222715E-3</v>
      </c>
      <c r="K26" s="6" t="str">
        <f t="shared" si="1"/>
        <v>扣除 0.8% / Reduced 0.8%</v>
      </c>
      <c r="L26" s="5" t="s">
        <v>34</v>
      </c>
      <c r="M26" s="5" t="s">
        <v>11</v>
      </c>
      <c r="N26" s="33">
        <v>46259</v>
      </c>
      <c r="O26" s="8"/>
      <c r="P26" s="7"/>
    </row>
    <row r="27" spans="1:16" ht="27.95" customHeight="1">
      <c r="A27" s="4">
        <f t="shared" si="2"/>
        <v>20</v>
      </c>
      <c r="B27" s="5" t="s">
        <v>29</v>
      </c>
      <c r="C27" s="3" t="s">
        <v>36</v>
      </c>
      <c r="D27" s="3" t="s">
        <v>83</v>
      </c>
      <c r="E27" s="13" t="s">
        <v>40</v>
      </c>
      <c r="F27" s="33">
        <v>46259</v>
      </c>
      <c r="G27" s="5" t="s">
        <v>33</v>
      </c>
      <c r="H27" s="9">
        <v>13.5</v>
      </c>
      <c r="I27" s="9">
        <v>11.042</v>
      </c>
      <c r="J27" s="10">
        <f t="shared" si="0"/>
        <v>-0.18207407407407408</v>
      </c>
      <c r="K27" s="6" t="str">
        <f t="shared" si="1"/>
        <v>扣除 18.2% / Reduced 18.2%</v>
      </c>
      <c r="L27" s="5" t="s">
        <v>34</v>
      </c>
      <c r="M27" s="5" t="s">
        <v>11</v>
      </c>
      <c r="N27" s="33">
        <v>46259</v>
      </c>
      <c r="O27" s="8"/>
      <c r="P27" s="7"/>
    </row>
    <row r="28" spans="1:16" ht="27.95" customHeight="1">
      <c r="A28" s="4">
        <f t="shared" si="2"/>
        <v>21</v>
      </c>
      <c r="B28" s="5" t="s">
        <v>29</v>
      </c>
      <c r="C28" s="3" t="s">
        <v>36</v>
      </c>
      <c r="D28" s="3" t="s">
        <v>84</v>
      </c>
      <c r="E28" s="13" t="s">
        <v>40</v>
      </c>
      <c r="F28" s="33">
        <v>46259</v>
      </c>
      <c r="G28" s="5" t="s">
        <v>33</v>
      </c>
      <c r="H28" s="9">
        <v>10.606999999999999</v>
      </c>
      <c r="I28" s="9">
        <v>10.313000000000001</v>
      </c>
      <c r="J28" s="10">
        <f t="shared" si="0"/>
        <v>-2.7717545017441191E-2</v>
      </c>
      <c r="K28" s="6" t="str">
        <f t="shared" si="1"/>
        <v>扣除 2.8% / Reduced 2.8%</v>
      </c>
      <c r="L28" s="5" t="s">
        <v>34</v>
      </c>
      <c r="M28" s="5" t="s">
        <v>11</v>
      </c>
      <c r="N28" s="33">
        <v>46259</v>
      </c>
      <c r="O28" s="8"/>
      <c r="P28" s="7"/>
    </row>
    <row r="29" spans="1:16" ht="27.95" customHeight="1">
      <c r="A29" s="4">
        <f t="shared" si="2"/>
        <v>22</v>
      </c>
      <c r="B29" s="5" t="s">
        <v>29</v>
      </c>
      <c r="C29" s="3" t="s">
        <v>36</v>
      </c>
      <c r="D29" s="3" t="s">
        <v>86</v>
      </c>
      <c r="E29" s="13" t="s">
        <v>40</v>
      </c>
      <c r="F29" s="33">
        <v>46259</v>
      </c>
      <c r="G29" s="5" t="s">
        <v>33</v>
      </c>
      <c r="H29" s="9">
        <v>10</v>
      </c>
      <c r="I29" s="9">
        <v>7.9560000000000004</v>
      </c>
      <c r="J29" s="10">
        <f t="shared" si="0"/>
        <v>-0.20439999999999997</v>
      </c>
      <c r="K29" s="6" t="str">
        <f t="shared" si="1"/>
        <v>扣除 20.4% / Reduced 20.4%</v>
      </c>
      <c r="L29" s="5" t="s">
        <v>34</v>
      </c>
      <c r="M29" s="5" t="s">
        <v>11</v>
      </c>
      <c r="N29" s="33">
        <v>46259</v>
      </c>
      <c r="O29" s="8"/>
      <c r="P29" s="7"/>
    </row>
    <row r="30" spans="1:16" ht="27.95" customHeight="1">
      <c r="A30" s="4">
        <f t="shared" si="2"/>
        <v>23</v>
      </c>
      <c r="B30" s="5" t="s">
        <v>29</v>
      </c>
      <c r="C30" s="3" t="s">
        <v>36</v>
      </c>
      <c r="D30" s="3" t="s">
        <v>82</v>
      </c>
      <c r="E30" s="13" t="s">
        <v>40</v>
      </c>
      <c r="F30" s="33">
        <v>46259</v>
      </c>
      <c r="G30" s="5" t="s">
        <v>33</v>
      </c>
      <c r="H30" s="9">
        <v>9.5</v>
      </c>
      <c r="I30" s="9">
        <v>8.1039999999999992</v>
      </c>
      <c r="J30" s="10">
        <f t="shared" si="0"/>
        <v>-0.14694736842105272</v>
      </c>
      <c r="K30" s="6" t="str">
        <f t="shared" si="1"/>
        <v>扣除 14.7% / Reduced 14.7%</v>
      </c>
      <c r="L30" s="5" t="s">
        <v>34</v>
      </c>
      <c r="M30" s="5" t="s">
        <v>11</v>
      </c>
      <c r="N30" s="33">
        <v>46259</v>
      </c>
      <c r="O30" s="8"/>
      <c r="P30" s="7"/>
    </row>
    <row r="31" spans="1:16" ht="27.95" customHeight="1">
      <c r="A31" s="4">
        <f t="shared" si="2"/>
        <v>24</v>
      </c>
      <c r="B31" s="5" t="s">
        <v>29</v>
      </c>
      <c r="C31" s="3" t="s">
        <v>36</v>
      </c>
      <c r="D31" s="3" t="s">
        <v>87</v>
      </c>
      <c r="E31" s="13" t="s">
        <v>40</v>
      </c>
      <c r="F31" s="33">
        <v>46259</v>
      </c>
      <c r="G31" s="5" t="s">
        <v>33</v>
      </c>
      <c r="H31" s="9">
        <v>11.5</v>
      </c>
      <c r="I31" s="9">
        <v>12.108000000000001</v>
      </c>
      <c r="J31" s="10">
        <f t="shared" si="0"/>
        <v>5.2869565217391348E-2</v>
      </c>
      <c r="K31" s="6" t="str">
        <f t="shared" si="1"/>
        <v>增加 5.3% / Increased 5.3%</v>
      </c>
      <c r="L31" s="5" t="s">
        <v>34</v>
      </c>
      <c r="M31" s="5" t="s">
        <v>11</v>
      </c>
      <c r="N31" s="33">
        <v>46259</v>
      </c>
      <c r="O31" s="8"/>
      <c r="P31" s="7"/>
    </row>
    <row r="32" spans="1:16" ht="27.95" customHeight="1">
      <c r="A32" s="4">
        <f t="shared" si="2"/>
        <v>25</v>
      </c>
      <c r="B32" s="5" t="s">
        <v>29</v>
      </c>
      <c r="C32" s="3" t="s">
        <v>80</v>
      </c>
      <c r="D32" s="13">
        <v>228</v>
      </c>
      <c r="E32" s="13" t="s">
        <v>81</v>
      </c>
      <c r="F32" s="33">
        <v>46267</v>
      </c>
      <c r="G32" s="5" t="s">
        <v>33</v>
      </c>
      <c r="H32" s="9">
        <v>16.5</v>
      </c>
      <c r="I32" s="9">
        <v>14.384424107823968</v>
      </c>
      <c r="J32" s="10">
        <f t="shared" si="0"/>
        <v>-0.12821672073794135</v>
      </c>
      <c r="K32" s="6" t="str">
        <f t="shared" si="1"/>
        <v>扣除 12.8% / Reduced 12.8%</v>
      </c>
      <c r="L32" s="5" t="s">
        <v>34</v>
      </c>
      <c r="M32" s="5" t="s">
        <v>11</v>
      </c>
      <c r="N32" s="33">
        <v>46270</v>
      </c>
      <c r="O32" s="8"/>
      <c r="P32" s="7"/>
    </row>
    <row r="33" spans="1:16" ht="27.95" customHeight="1">
      <c r="A33" s="4">
        <f t="shared" si="2"/>
        <v>26</v>
      </c>
      <c r="B33" s="5" t="s">
        <v>29</v>
      </c>
      <c r="C33" s="3" t="s">
        <v>36</v>
      </c>
      <c r="D33" s="13">
        <v>1504</v>
      </c>
      <c r="E33" s="13" t="s">
        <v>98</v>
      </c>
      <c r="F33" s="33">
        <v>46267</v>
      </c>
      <c r="G33" s="5" t="s">
        <v>33</v>
      </c>
      <c r="H33" s="9">
        <v>9.5</v>
      </c>
      <c r="I33" s="9">
        <v>12.273991747910591</v>
      </c>
      <c r="J33" s="10">
        <f t="shared" si="0"/>
        <v>0.29199913135900957</v>
      </c>
      <c r="K33" s="6" t="str">
        <f t="shared" si="1"/>
        <v>增加 29.2% / Increased 29.2%</v>
      </c>
      <c r="L33" s="5" t="s">
        <v>34</v>
      </c>
      <c r="M33" s="5" t="s">
        <v>11</v>
      </c>
      <c r="N33" s="33">
        <v>46270</v>
      </c>
      <c r="O33" s="8"/>
      <c r="P33" s="7"/>
    </row>
    <row r="34" spans="1:16" ht="27.95" customHeight="1">
      <c r="A34" s="4">
        <f t="shared" si="2"/>
        <v>27</v>
      </c>
      <c r="B34" s="5" t="s">
        <v>29</v>
      </c>
      <c r="C34" s="3" t="s">
        <v>36</v>
      </c>
      <c r="D34" s="13" t="s">
        <v>91</v>
      </c>
      <c r="E34" s="13" t="s">
        <v>40</v>
      </c>
      <c r="F34" s="33">
        <v>46267</v>
      </c>
      <c r="G34" s="5" t="s">
        <v>33</v>
      </c>
      <c r="H34" s="9">
        <v>10.5</v>
      </c>
      <c r="I34" s="9">
        <v>10.679711161312815</v>
      </c>
      <c r="J34" s="10">
        <f t="shared" si="0"/>
        <v>1.7115348696458556E-2</v>
      </c>
      <c r="K34" s="6" t="str">
        <f t="shared" si="1"/>
        <v>增加 1.7% / Increased 1.7%</v>
      </c>
      <c r="L34" s="5" t="s">
        <v>34</v>
      </c>
      <c r="M34" s="5" t="s">
        <v>11</v>
      </c>
      <c r="N34" s="33">
        <v>46270</v>
      </c>
      <c r="O34" s="8"/>
      <c r="P34" s="7"/>
    </row>
    <row r="35" spans="1:16" ht="27.95" customHeight="1">
      <c r="A35" s="4">
        <f t="shared" si="2"/>
        <v>28</v>
      </c>
      <c r="B35" s="5" t="s">
        <v>29</v>
      </c>
      <c r="C35" s="3" t="s">
        <v>96</v>
      </c>
      <c r="D35" s="13" t="s">
        <v>92</v>
      </c>
      <c r="E35" s="13" t="s">
        <v>40</v>
      </c>
      <c r="F35" s="33">
        <v>46267</v>
      </c>
      <c r="G35" s="5" t="s">
        <v>33</v>
      </c>
      <c r="H35" s="9">
        <v>8.6449999999999996</v>
      </c>
      <c r="I35" s="9">
        <v>9.6048888289973569</v>
      </c>
      <c r="J35" s="10">
        <f t="shared" si="0"/>
        <v>0.11103398831664052</v>
      </c>
      <c r="K35" s="6" t="str">
        <f t="shared" si="1"/>
        <v>增加 11.1% / Increased 11.1%</v>
      </c>
      <c r="L35" s="5" t="s">
        <v>34</v>
      </c>
      <c r="M35" s="5" t="s">
        <v>11</v>
      </c>
      <c r="N35" s="33">
        <v>46270</v>
      </c>
      <c r="O35" s="8"/>
      <c r="P35" s="7"/>
    </row>
    <row r="36" spans="1:16" ht="27.95" customHeight="1">
      <c r="A36" s="4">
        <f t="shared" si="2"/>
        <v>29</v>
      </c>
      <c r="B36" s="5" t="s">
        <v>29</v>
      </c>
      <c r="C36" s="3" t="s">
        <v>36</v>
      </c>
      <c r="D36" s="13" t="s">
        <v>105</v>
      </c>
      <c r="E36" s="13" t="s">
        <v>99</v>
      </c>
      <c r="F36" s="33">
        <v>46267</v>
      </c>
      <c r="G36" s="5" t="s">
        <v>33</v>
      </c>
      <c r="H36" s="9">
        <v>11.67</v>
      </c>
      <c r="I36" s="9">
        <v>11.838737330709424</v>
      </c>
      <c r="J36" s="10">
        <f t="shared" si="0"/>
        <v>1.4459068612632769E-2</v>
      </c>
      <c r="K36" s="6" t="str">
        <f t="shared" si="1"/>
        <v>增加 1.4% / Increased 1.4%</v>
      </c>
      <c r="L36" s="5" t="s">
        <v>34</v>
      </c>
      <c r="M36" s="5" t="s">
        <v>11</v>
      </c>
      <c r="N36" s="33">
        <v>46270</v>
      </c>
      <c r="O36" s="8"/>
      <c r="P36" s="7"/>
    </row>
    <row r="37" spans="1:16" s="38" customFormat="1" ht="27.95" customHeight="1">
      <c r="A37" s="4">
        <f t="shared" si="2"/>
        <v>30</v>
      </c>
      <c r="B37" s="5" t="s">
        <v>29</v>
      </c>
      <c r="C37" s="3" t="s">
        <v>36</v>
      </c>
      <c r="D37" s="13" t="s">
        <v>93</v>
      </c>
      <c r="E37" s="13" t="s">
        <v>99</v>
      </c>
      <c r="F37" s="33">
        <v>46267</v>
      </c>
      <c r="G37" s="5" t="s">
        <v>33</v>
      </c>
      <c r="H37" s="36">
        <v>14.7</v>
      </c>
      <c r="I37" s="36">
        <v>13.808958634888238</v>
      </c>
      <c r="J37" s="10">
        <f t="shared" si="0"/>
        <v>-6.0615058851140192E-2</v>
      </c>
      <c r="K37" s="6" t="str">
        <f t="shared" si="1"/>
        <v>扣除 6.1% / Reduced 6.1%</v>
      </c>
      <c r="L37" s="5" t="s">
        <v>34</v>
      </c>
      <c r="M37" s="5" t="s">
        <v>11</v>
      </c>
      <c r="N37" s="33">
        <v>46270</v>
      </c>
      <c r="O37" s="35"/>
      <c r="P37" s="37"/>
    </row>
    <row r="38" spans="1:16" s="38" customFormat="1" ht="27.95" customHeight="1">
      <c r="A38" s="4">
        <f t="shared" si="2"/>
        <v>31</v>
      </c>
      <c r="B38" s="5" t="s">
        <v>29</v>
      </c>
      <c r="C38" s="3" t="s">
        <v>36</v>
      </c>
      <c r="D38" s="13" t="s">
        <v>94</v>
      </c>
      <c r="E38" s="13" t="s">
        <v>99</v>
      </c>
      <c r="F38" s="33">
        <v>46267</v>
      </c>
      <c r="G38" s="5" t="s">
        <v>33</v>
      </c>
      <c r="H38" s="36">
        <v>14.7</v>
      </c>
      <c r="I38" s="36">
        <v>13.808958634888238</v>
      </c>
      <c r="J38" s="10">
        <f t="shared" si="0"/>
        <v>-6.0615058851140192E-2</v>
      </c>
      <c r="K38" s="6" t="str">
        <f t="shared" si="1"/>
        <v>扣除 6.1% / Reduced 6.1%</v>
      </c>
      <c r="L38" s="5" t="s">
        <v>34</v>
      </c>
      <c r="M38" s="5" t="s">
        <v>11</v>
      </c>
      <c r="N38" s="33">
        <v>46270</v>
      </c>
      <c r="O38" s="35"/>
      <c r="P38" s="37"/>
    </row>
    <row r="39" spans="1:16" s="38" customFormat="1" ht="27.95" customHeight="1">
      <c r="A39" s="4">
        <f t="shared" si="2"/>
        <v>32</v>
      </c>
      <c r="B39" s="5" t="s">
        <v>29</v>
      </c>
      <c r="C39" s="3" t="s">
        <v>36</v>
      </c>
      <c r="D39" s="34" t="s">
        <v>95</v>
      </c>
      <c r="E39" s="34" t="s">
        <v>97</v>
      </c>
      <c r="F39" s="33">
        <v>46267</v>
      </c>
      <c r="G39" s="5" t="s">
        <v>33</v>
      </c>
      <c r="H39" s="36">
        <v>5.5</v>
      </c>
      <c r="I39" s="36">
        <v>6.8936510189180433</v>
      </c>
      <c r="J39" s="10">
        <f t="shared" si="0"/>
        <v>0.25339109434873514</v>
      </c>
      <c r="K39" s="6" t="str">
        <f t="shared" si="1"/>
        <v>增加 25.3% / Increased 25.3%</v>
      </c>
      <c r="L39" s="5" t="s">
        <v>34</v>
      </c>
      <c r="M39" s="5" t="s">
        <v>11</v>
      </c>
      <c r="N39" s="33">
        <v>46270</v>
      </c>
      <c r="O39" s="35"/>
      <c r="P39" s="37"/>
    </row>
    <row r="40" spans="1:16" s="38" customFormat="1" ht="27.95" customHeight="1">
      <c r="A40" s="4">
        <f t="shared" si="2"/>
        <v>33</v>
      </c>
      <c r="B40" s="5" t="s">
        <v>29</v>
      </c>
      <c r="C40" s="39" t="s">
        <v>100</v>
      </c>
      <c r="D40" s="34" t="s">
        <v>101</v>
      </c>
      <c r="E40" s="34" t="s">
        <v>102</v>
      </c>
      <c r="F40" s="33">
        <v>46272</v>
      </c>
      <c r="G40" s="5" t="s">
        <v>33</v>
      </c>
      <c r="H40" s="36">
        <v>25.5</v>
      </c>
      <c r="I40" s="36">
        <v>18.634366666666665</v>
      </c>
      <c r="J40" s="10">
        <f t="shared" si="0"/>
        <v>-0.26924052287581707</v>
      </c>
      <c r="K40" s="6" t="str">
        <f t="shared" si="1"/>
        <v>扣除 26.9% / Reduced 26.9%</v>
      </c>
      <c r="L40" s="5" t="s">
        <v>34</v>
      </c>
      <c r="M40" s="5" t="s">
        <v>11</v>
      </c>
      <c r="N40" s="33">
        <v>46272</v>
      </c>
      <c r="O40" s="35"/>
      <c r="P40" s="37"/>
    </row>
    <row r="41" spans="1:16" s="38" customFormat="1" ht="27.95" customHeight="1">
      <c r="A41" s="4">
        <f t="shared" si="2"/>
        <v>34</v>
      </c>
      <c r="B41" s="5" t="s">
        <v>29</v>
      </c>
      <c r="C41" s="39" t="s">
        <v>100</v>
      </c>
      <c r="D41" s="34" t="s">
        <v>103</v>
      </c>
      <c r="E41" s="13" t="s">
        <v>81</v>
      </c>
      <c r="F41" s="33">
        <v>46272</v>
      </c>
      <c r="G41" s="5" t="s">
        <v>33</v>
      </c>
      <c r="H41" s="36">
        <v>37.5</v>
      </c>
      <c r="I41" s="36">
        <v>28.848204333333335</v>
      </c>
      <c r="J41" s="10">
        <f t="shared" si="0"/>
        <v>-0.23071455111111105</v>
      </c>
      <c r="K41" s="6" t="str">
        <f t="shared" si="1"/>
        <v>扣除 23.1% / Reduced 23.1%</v>
      </c>
      <c r="L41" s="5" t="s">
        <v>34</v>
      </c>
      <c r="M41" s="5" t="s">
        <v>11</v>
      </c>
      <c r="N41" s="33">
        <v>46272</v>
      </c>
      <c r="O41" s="35"/>
      <c r="P41" s="37"/>
    </row>
    <row r="42" spans="1:16" s="38" customFormat="1" ht="27.95" customHeight="1">
      <c r="A42" s="4">
        <f t="shared" si="2"/>
        <v>35</v>
      </c>
      <c r="B42" s="5" t="s">
        <v>29</v>
      </c>
      <c r="C42" s="39" t="s">
        <v>100</v>
      </c>
      <c r="D42" s="34" t="s">
        <v>104</v>
      </c>
      <c r="E42" s="13" t="s">
        <v>81</v>
      </c>
      <c r="F42" s="33">
        <v>46272</v>
      </c>
      <c r="G42" s="5" t="s">
        <v>33</v>
      </c>
      <c r="H42" s="36">
        <v>37.5</v>
      </c>
      <c r="I42" s="36">
        <v>27.215931000000005</v>
      </c>
      <c r="J42" s="10">
        <f t="shared" si="0"/>
        <v>-0.27424183999999985</v>
      </c>
      <c r="K42" s="6" t="str">
        <f t="shared" si="1"/>
        <v>扣除 27.4% / Reduced 27.4%</v>
      </c>
      <c r="L42" s="5" t="s">
        <v>34</v>
      </c>
      <c r="M42" s="5" t="s">
        <v>11</v>
      </c>
      <c r="N42" s="33">
        <v>46272</v>
      </c>
      <c r="O42" s="35"/>
      <c r="P42" s="37"/>
    </row>
    <row r="43" spans="1:16" s="38" customFormat="1" ht="27.95" customHeight="1">
      <c r="A43" s="4">
        <f t="shared" si="2"/>
        <v>36</v>
      </c>
      <c r="B43" s="5" t="s">
        <v>29</v>
      </c>
      <c r="C43" s="3" t="s">
        <v>36</v>
      </c>
      <c r="D43" s="34" t="s">
        <v>106</v>
      </c>
      <c r="E43" s="13" t="s">
        <v>99</v>
      </c>
      <c r="F43" s="33">
        <v>46275</v>
      </c>
      <c r="G43" s="5" t="s">
        <v>33</v>
      </c>
      <c r="H43" s="36">
        <v>12.94</v>
      </c>
      <c r="I43" s="36">
        <v>12.721666845157108</v>
      </c>
      <c r="J43" s="10">
        <f t="shared" ref="J43:J79" si="3">IF(OR(H43="",I43="",H43=0),"",(I43-H43)/H43)</f>
        <v>-1.6872732213515592E-2</v>
      </c>
      <c r="K43" s="6" t="str">
        <f t="shared" ref="K43:K79" si="4">IF(I43="","",IF(OR(H43="",H43=0),"新款首次建立 / Initial SMV",IF(J43=0,"無變化 / No Change",IF(J43&lt;0,"扣除 "&amp;TEXT(ABS(J43),"0.0%")&amp;" / Reduced "&amp;TEXT(ABS(J43),"0.0%"),"增加 "&amp;TEXT(J43,"0.0%")&amp;" / Increased "&amp;TEXT(J43,"0.0%")))))</f>
        <v>扣除 1.7% / Reduced 1.7%</v>
      </c>
      <c r="L43" s="13" t="s">
        <v>126</v>
      </c>
      <c r="M43" s="40"/>
      <c r="N43" s="35"/>
      <c r="O43" s="35"/>
      <c r="P43" s="37"/>
    </row>
    <row r="44" spans="1:16" s="38" customFormat="1" ht="27.95" customHeight="1">
      <c r="A44" s="4">
        <f t="shared" si="2"/>
        <v>37</v>
      </c>
      <c r="B44" s="5" t="s">
        <v>29</v>
      </c>
      <c r="C44" s="3" t="s">
        <v>36</v>
      </c>
      <c r="D44" s="34" t="s">
        <v>107</v>
      </c>
      <c r="E44" s="13" t="s">
        <v>99</v>
      </c>
      <c r="F44" s="33">
        <v>46275</v>
      </c>
      <c r="G44" s="5" t="s">
        <v>33</v>
      </c>
      <c r="H44" s="36">
        <v>12.94</v>
      </c>
      <c r="I44" s="36">
        <v>12.407680734045996</v>
      </c>
      <c r="J44" s="10">
        <f t="shared" si="3"/>
        <v>-4.1137501232921411E-2</v>
      </c>
      <c r="K44" s="6" t="str">
        <f t="shared" si="4"/>
        <v>扣除 4.1% / Reduced 4.1%</v>
      </c>
      <c r="L44" s="13" t="s">
        <v>126</v>
      </c>
      <c r="M44" s="40"/>
      <c r="N44" s="35"/>
      <c r="O44" s="35"/>
      <c r="P44" s="37"/>
    </row>
    <row r="45" spans="1:16" s="38" customFormat="1" ht="27.95" customHeight="1">
      <c r="A45" s="4">
        <f t="shared" si="2"/>
        <v>38</v>
      </c>
      <c r="B45" s="5" t="s">
        <v>29</v>
      </c>
      <c r="C45" s="3" t="s">
        <v>36</v>
      </c>
      <c r="D45" s="34" t="s">
        <v>108</v>
      </c>
      <c r="E45" s="13" t="s">
        <v>99</v>
      </c>
      <c r="F45" s="33">
        <v>46275</v>
      </c>
      <c r="G45" s="5" t="s">
        <v>33</v>
      </c>
      <c r="H45" s="36">
        <v>19.8</v>
      </c>
      <c r="I45" s="36">
        <v>15.645174511135403</v>
      </c>
      <c r="J45" s="10">
        <f t="shared" si="3"/>
        <v>-0.20983967115477764</v>
      </c>
      <c r="K45" s="6" t="str">
        <f t="shared" si="4"/>
        <v>扣除 21.0% / Reduced 21.0%</v>
      </c>
      <c r="L45" s="13" t="s">
        <v>126</v>
      </c>
      <c r="M45" s="40"/>
      <c r="N45" s="35"/>
      <c r="O45" s="35"/>
      <c r="P45" s="37"/>
    </row>
    <row r="46" spans="1:16" s="38" customFormat="1" ht="27.95" customHeight="1">
      <c r="A46" s="4">
        <f t="shared" si="2"/>
        <v>39</v>
      </c>
      <c r="B46" s="5" t="s">
        <v>29</v>
      </c>
      <c r="C46" s="3" t="s">
        <v>36</v>
      </c>
      <c r="D46" s="34" t="s">
        <v>109</v>
      </c>
      <c r="E46" s="13" t="s">
        <v>99</v>
      </c>
      <c r="F46" s="33">
        <v>46275</v>
      </c>
      <c r="G46" s="5" t="s">
        <v>33</v>
      </c>
      <c r="H46" s="36">
        <v>19.8</v>
      </c>
      <c r="I46" s="36">
        <v>15.627432844468737</v>
      </c>
      <c r="J46" s="10">
        <f t="shared" si="3"/>
        <v>-0.21073571492582138</v>
      </c>
      <c r="K46" s="6" t="str">
        <f t="shared" si="4"/>
        <v>扣除 21.1% / Reduced 21.1%</v>
      </c>
      <c r="L46" s="13" t="s">
        <v>126</v>
      </c>
      <c r="M46" s="40"/>
      <c r="N46" s="35"/>
      <c r="O46" s="35"/>
      <c r="P46" s="37"/>
    </row>
    <row r="47" spans="1:16" s="38" customFormat="1" ht="27.95" customHeight="1">
      <c r="A47" s="4">
        <f t="shared" si="2"/>
        <v>40</v>
      </c>
      <c r="B47" s="5" t="s">
        <v>29</v>
      </c>
      <c r="C47" s="3" t="s">
        <v>36</v>
      </c>
      <c r="D47" s="34" t="s">
        <v>110</v>
      </c>
      <c r="E47" s="34" t="s">
        <v>112</v>
      </c>
      <c r="F47" s="33">
        <v>46275</v>
      </c>
      <c r="G47" s="5" t="s">
        <v>33</v>
      </c>
      <c r="H47" s="36">
        <v>17.8</v>
      </c>
      <c r="I47" s="36">
        <v>15.749457220157108</v>
      </c>
      <c r="J47" s="10">
        <f t="shared" si="3"/>
        <v>-0.11519903257544339</v>
      </c>
      <c r="K47" s="6" t="str">
        <f t="shared" si="4"/>
        <v>扣除 11.5% / Reduced 11.5%</v>
      </c>
      <c r="L47" s="13" t="s">
        <v>126</v>
      </c>
      <c r="M47" s="40"/>
      <c r="N47" s="35"/>
      <c r="O47" s="35"/>
      <c r="P47" s="37"/>
    </row>
    <row r="48" spans="1:16" s="38" customFormat="1" ht="27.95" customHeight="1">
      <c r="A48" s="4">
        <f t="shared" si="2"/>
        <v>41</v>
      </c>
      <c r="B48" s="5" t="s">
        <v>29</v>
      </c>
      <c r="C48" s="3" t="s">
        <v>36</v>
      </c>
      <c r="D48" s="34" t="s">
        <v>111</v>
      </c>
      <c r="E48" s="34" t="s">
        <v>112</v>
      </c>
      <c r="F48" s="33">
        <v>46275</v>
      </c>
      <c r="G48" s="5" t="s">
        <v>33</v>
      </c>
      <c r="H48" s="36">
        <v>19.399999999999999</v>
      </c>
      <c r="I48" s="36">
        <v>17.486957220157109</v>
      </c>
      <c r="J48" s="10">
        <f t="shared" si="3"/>
        <v>-9.861045256922113E-2</v>
      </c>
      <c r="K48" s="6" t="str">
        <f t="shared" si="4"/>
        <v>扣除 9.9% / Reduced 9.9%</v>
      </c>
      <c r="L48" s="13" t="s">
        <v>126</v>
      </c>
      <c r="M48" s="40"/>
      <c r="N48" s="35"/>
      <c r="O48" s="35"/>
      <c r="P48" s="37"/>
    </row>
    <row r="49" spans="1:16" s="38" customFormat="1" ht="27.95" customHeight="1">
      <c r="A49" s="4">
        <f t="shared" si="2"/>
        <v>42</v>
      </c>
      <c r="B49" s="5" t="s">
        <v>29</v>
      </c>
      <c r="C49" s="3" t="s">
        <v>36</v>
      </c>
      <c r="D49" s="34" t="s">
        <v>113</v>
      </c>
      <c r="E49" s="13" t="s">
        <v>40</v>
      </c>
      <c r="F49" s="33">
        <v>46275</v>
      </c>
      <c r="G49" s="5" t="s">
        <v>33</v>
      </c>
      <c r="H49" s="36">
        <v>10.476190476190476</v>
      </c>
      <c r="I49" s="36">
        <v>9.8884937935260258</v>
      </c>
      <c r="J49" s="10">
        <f t="shared" si="3"/>
        <v>-5.6098319708879366E-2</v>
      </c>
      <c r="K49" s="6" t="str">
        <f t="shared" si="4"/>
        <v>扣除 5.6% / Reduced 5.6%</v>
      </c>
      <c r="L49" s="13" t="s">
        <v>126</v>
      </c>
      <c r="M49" s="40"/>
      <c r="N49" s="35"/>
      <c r="O49" s="35"/>
      <c r="P49" s="37"/>
    </row>
    <row r="50" spans="1:16" s="38" customFormat="1" ht="27.95" customHeight="1">
      <c r="A50" s="4">
        <f t="shared" si="2"/>
        <v>43</v>
      </c>
      <c r="B50" s="5" t="s">
        <v>29</v>
      </c>
      <c r="C50" s="3" t="s">
        <v>36</v>
      </c>
      <c r="D50" s="34" t="s">
        <v>114</v>
      </c>
      <c r="E50" s="13" t="s">
        <v>40</v>
      </c>
      <c r="F50" s="33">
        <v>46275</v>
      </c>
      <c r="G50" s="5" t="s">
        <v>33</v>
      </c>
      <c r="H50" s="36">
        <v>10.476190476190476</v>
      </c>
      <c r="I50" s="36">
        <v>10.79418794823934</v>
      </c>
      <c r="J50" s="10">
        <f t="shared" si="3"/>
        <v>3.0354304150118843E-2</v>
      </c>
      <c r="K50" s="6" t="str">
        <f t="shared" si="4"/>
        <v>增加 3.0% / Increased 3.0%</v>
      </c>
      <c r="L50" s="13" t="s">
        <v>126</v>
      </c>
      <c r="M50" s="40"/>
      <c r="N50" s="35"/>
      <c r="O50" s="35"/>
      <c r="P50" s="37"/>
    </row>
    <row r="51" spans="1:16" s="38" customFormat="1" ht="27.95" customHeight="1">
      <c r="A51" s="4">
        <f t="shared" si="2"/>
        <v>44</v>
      </c>
      <c r="B51" s="5" t="s">
        <v>29</v>
      </c>
      <c r="C51" s="3" t="s">
        <v>36</v>
      </c>
      <c r="D51" s="34" t="s">
        <v>115</v>
      </c>
      <c r="E51" s="13" t="s">
        <v>40</v>
      </c>
      <c r="F51" s="33">
        <v>46275</v>
      </c>
      <c r="G51" s="5" t="s">
        <v>33</v>
      </c>
      <c r="H51" s="36">
        <v>10.476190476190476</v>
      </c>
      <c r="I51" s="36">
        <v>9.8884937935260258</v>
      </c>
      <c r="J51" s="10">
        <f t="shared" si="3"/>
        <v>-5.6098319708879366E-2</v>
      </c>
      <c r="K51" s="6" t="str">
        <f t="shared" si="4"/>
        <v>扣除 5.6% / Reduced 5.6%</v>
      </c>
      <c r="L51" s="13" t="s">
        <v>126</v>
      </c>
      <c r="M51" s="40"/>
      <c r="N51" s="35"/>
      <c r="O51" s="35"/>
      <c r="P51" s="37"/>
    </row>
    <row r="52" spans="1:16" s="38" customFormat="1" ht="27.95" customHeight="1">
      <c r="A52" s="4">
        <f t="shared" si="2"/>
        <v>45</v>
      </c>
      <c r="B52" s="5" t="s">
        <v>29</v>
      </c>
      <c r="C52" s="3" t="s">
        <v>36</v>
      </c>
      <c r="D52" s="34" t="s">
        <v>116</v>
      </c>
      <c r="E52" s="13" t="s">
        <v>40</v>
      </c>
      <c r="F52" s="33">
        <v>46275</v>
      </c>
      <c r="G52" s="5" t="s">
        <v>33</v>
      </c>
      <c r="H52" s="36">
        <v>10.9</v>
      </c>
      <c r="I52" s="36">
        <v>9.8884937935260258</v>
      </c>
      <c r="J52" s="10">
        <f t="shared" si="3"/>
        <v>-9.2798734538896754E-2</v>
      </c>
      <c r="K52" s="6" t="str">
        <f t="shared" si="4"/>
        <v>扣除 9.3% / Reduced 9.3%</v>
      </c>
      <c r="L52" s="13" t="s">
        <v>126</v>
      </c>
      <c r="M52" s="40"/>
      <c r="N52" s="35"/>
      <c r="O52" s="35"/>
      <c r="P52" s="37"/>
    </row>
    <row r="53" spans="1:16" s="38" customFormat="1" ht="27.95" customHeight="1">
      <c r="A53" s="4">
        <f t="shared" si="2"/>
        <v>46</v>
      </c>
      <c r="B53" s="5" t="s">
        <v>29</v>
      </c>
      <c r="C53" s="3" t="s">
        <v>36</v>
      </c>
      <c r="D53" s="34" t="s">
        <v>117</v>
      </c>
      <c r="E53" s="13" t="s">
        <v>40</v>
      </c>
      <c r="F53" s="33">
        <v>46275</v>
      </c>
      <c r="G53" s="5" t="s">
        <v>33</v>
      </c>
      <c r="H53" s="36">
        <v>10.9</v>
      </c>
      <c r="I53" s="36">
        <v>9.609620161755192</v>
      </c>
      <c r="J53" s="10">
        <f t="shared" si="3"/>
        <v>-0.11838347139860628</v>
      </c>
      <c r="K53" s="6" t="str">
        <f t="shared" si="4"/>
        <v>扣除 11.8% / Reduced 11.8%</v>
      </c>
      <c r="L53" s="13" t="s">
        <v>126</v>
      </c>
      <c r="M53" s="40"/>
      <c r="N53" s="35"/>
      <c r="O53" s="35"/>
      <c r="P53" s="37"/>
    </row>
    <row r="54" spans="1:16" s="38" customFormat="1" ht="27.95" customHeight="1">
      <c r="A54" s="4">
        <f t="shared" si="2"/>
        <v>47</v>
      </c>
      <c r="B54" s="5" t="s">
        <v>29</v>
      </c>
      <c r="C54" s="3" t="s">
        <v>36</v>
      </c>
      <c r="D54" s="34" t="s">
        <v>118</v>
      </c>
      <c r="E54" s="13" t="s">
        <v>40</v>
      </c>
      <c r="F54" s="33">
        <v>46275</v>
      </c>
      <c r="G54" s="5" t="s">
        <v>33</v>
      </c>
      <c r="H54" s="36">
        <v>8.5500000000000007</v>
      </c>
      <c r="I54" s="36">
        <v>8.4427527403676219</v>
      </c>
      <c r="J54" s="10">
        <f t="shared" si="3"/>
        <v>-1.2543539138289917E-2</v>
      </c>
      <c r="K54" s="6" t="str">
        <f t="shared" si="4"/>
        <v>扣除 1.3% / Reduced 1.3%</v>
      </c>
      <c r="L54" s="13" t="s">
        <v>126</v>
      </c>
      <c r="M54" s="40"/>
      <c r="N54" s="35"/>
      <c r="O54" s="35"/>
      <c r="P54" s="37"/>
    </row>
    <row r="55" spans="1:16" s="38" customFormat="1" ht="27.95" customHeight="1">
      <c r="A55" s="4">
        <f t="shared" si="2"/>
        <v>48</v>
      </c>
      <c r="B55" s="5" t="s">
        <v>29</v>
      </c>
      <c r="C55" s="3" t="s">
        <v>36</v>
      </c>
      <c r="D55" s="34" t="s">
        <v>119</v>
      </c>
      <c r="E55" s="13" t="s">
        <v>40</v>
      </c>
      <c r="F55" s="33">
        <v>46275</v>
      </c>
      <c r="G55" s="5" t="s">
        <v>33</v>
      </c>
      <c r="H55" s="36">
        <v>10.5</v>
      </c>
      <c r="I55" s="36">
        <v>10.151028634911777</v>
      </c>
      <c r="J55" s="10">
        <f t="shared" si="3"/>
        <v>-3.323536810364032E-2</v>
      </c>
      <c r="K55" s="6" t="str">
        <f t="shared" si="4"/>
        <v>扣除 3.3% / Reduced 3.3%</v>
      </c>
      <c r="L55" s="13" t="s">
        <v>126</v>
      </c>
      <c r="M55" s="40"/>
      <c r="N55" s="35"/>
      <c r="O55" s="35"/>
      <c r="P55" s="37"/>
    </row>
    <row r="56" spans="1:16" s="38" customFormat="1" ht="27.95" customHeight="1">
      <c r="A56" s="4">
        <f t="shared" si="2"/>
        <v>49</v>
      </c>
      <c r="B56" s="5" t="s">
        <v>29</v>
      </c>
      <c r="C56" s="3" t="s">
        <v>36</v>
      </c>
      <c r="D56" s="34" t="s">
        <v>120</v>
      </c>
      <c r="E56" s="13" t="s">
        <v>40</v>
      </c>
      <c r="F56" s="33">
        <v>46275</v>
      </c>
      <c r="G56" s="5" t="s">
        <v>33</v>
      </c>
      <c r="H56" s="36">
        <v>10.476190476190476</v>
      </c>
      <c r="I56" s="36">
        <v>9.8884937935260258</v>
      </c>
      <c r="J56" s="10">
        <f t="shared" si="3"/>
        <v>-5.6098319708879366E-2</v>
      </c>
      <c r="K56" s="6" t="str">
        <f t="shared" si="4"/>
        <v>扣除 5.6% / Reduced 5.6%</v>
      </c>
      <c r="L56" s="13" t="s">
        <v>126</v>
      </c>
      <c r="M56" s="40"/>
      <c r="N56" s="35"/>
      <c r="O56" s="35"/>
      <c r="P56" s="37"/>
    </row>
    <row r="57" spans="1:16" s="38" customFormat="1" ht="27.95" customHeight="1">
      <c r="A57" s="4">
        <f t="shared" si="2"/>
        <v>50</v>
      </c>
      <c r="B57" s="5" t="s">
        <v>29</v>
      </c>
      <c r="C57" s="3" t="s">
        <v>36</v>
      </c>
      <c r="D57" s="34" t="s">
        <v>121</v>
      </c>
      <c r="E57" s="13" t="s">
        <v>40</v>
      </c>
      <c r="F57" s="33">
        <v>46275</v>
      </c>
      <c r="G57" s="5" t="s">
        <v>33</v>
      </c>
      <c r="H57" s="36">
        <v>8.5500000000000007</v>
      </c>
      <c r="I57" s="36">
        <v>8.4427527403676219</v>
      </c>
      <c r="J57" s="10">
        <f t="shared" si="3"/>
        <v>-1.2543539138289917E-2</v>
      </c>
      <c r="K57" s="6" t="str">
        <f t="shared" si="4"/>
        <v>扣除 1.3% / Reduced 1.3%</v>
      </c>
      <c r="L57" s="13" t="s">
        <v>126</v>
      </c>
      <c r="M57" s="40"/>
      <c r="N57" s="35"/>
      <c r="O57" s="35"/>
      <c r="P57" s="37"/>
    </row>
    <row r="58" spans="1:16" s="38" customFormat="1" ht="27.95" customHeight="1">
      <c r="A58" s="4">
        <f t="shared" si="2"/>
        <v>51</v>
      </c>
      <c r="B58" s="5" t="s">
        <v>29</v>
      </c>
      <c r="C58" s="3" t="s">
        <v>36</v>
      </c>
      <c r="D58" s="56" t="s">
        <v>122</v>
      </c>
      <c r="E58" s="13" t="s">
        <v>40</v>
      </c>
      <c r="F58" s="33">
        <v>46277</v>
      </c>
      <c r="G58" s="5" t="s">
        <v>33</v>
      </c>
      <c r="H58" s="36">
        <v>10.476190476190476</v>
      </c>
      <c r="I58" s="36">
        <v>9.8884937935260258</v>
      </c>
      <c r="J58" s="10">
        <f t="shared" si="3"/>
        <v>-5.6098319708879366E-2</v>
      </c>
      <c r="K58" s="6" t="str">
        <f t="shared" si="4"/>
        <v>扣除 5.6% / Reduced 5.6%</v>
      </c>
      <c r="L58" s="13" t="s">
        <v>126</v>
      </c>
      <c r="M58" s="40"/>
      <c r="N58" s="35"/>
      <c r="O58" s="35"/>
      <c r="P58" s="37"/>
    </row>
    <row r="59" spans="1:16" s="38" customFormat="1" ht="27.95" customHeight="1">
      <c r="A59" s="4">
        <f t="shared" si="2"/>
        <v>52</v>
      </c>
      <c r="B59" s="5" t="s">
        <v>29</v>
      </c>
      <c r="C59" s="3" t="s">
        <v>36</v>
      </c>
      <c r="D59" s="56" t="s">
        <v>123</v>
      </c>
      <c r="E59" s="13" t="s">
        <v>40</v>
      </c>
      <c r="F59" s="33">
        <v>46277</v>
      </c>
      <c r="G59" s="5" t="s">
        <v>33</v>
      </c>
      <c r="H59" s="36">
        <v>8.0952380952380949</v>
      </c>
      <c r="I59" s="36">
        <v>7.8543919189876412</v>
      </c>
      <c r="J59" s="10">
        <f t="shared" si="3"/>
        <v>-2.9751586477997222E-2</v>
      </c>
      <c r="K59" s="6" t="str">
        <f t="shared" si="4"/>
        <v>扣除 3.0% / Reduced 3.0%</v>
      </c>
      <c r="L59" s="13" t="s">
        <v>126</v>
      </c>
      <c r="M59" s="40"/>
      <c r="N59" s="35"/>
      <c r="O59" s="35"/>
      <c r="P59" s="37"/>
    </row>
    <row r="60" spans="1:16" s="38" customFormat="1" ht="27.95" customHeight="1">
      <c r="A60" s="4">
        <f t="shared" si="2"/>
        <v>53</v>
      </c>
      <c r="B60" s="5" t="s">
        <v>29</v>
      </c>
      <c r="C60" s="3" t="s">
        <v>36</v>
      </c>
      <c r="D60" s="34" t="s">
        <v>124</v>
      </c>
      <c r="E60" s="34" t="s">
        <v>98</v>
      </c>
      <c r="F60" s="33">
        <v>46277</v>
      </c>
      <c r="G60" s="5" t="s">
        <v>33</v>
      </c>
      <c r="H60" s="36">
        <v>7.5</v>
      </c>
      <c r="I60" s="36">
        <v>7.1863705675089093</v>
      </c>
      <c r="J60" s="10">
        <f t="shared" si="3"/>
        <v>-4.1817257665478752E-2</v>
      </c>
      <c r="K60" s="6" t="str">
        <f t="shared" si="4"/>
        <v>扣除 4.2% / Reduced 4.2%</v>
      </c>
      <c r="L60" s="13" t="s">
        <v>126</v>
      </c>
      <c r="M60" s="40"/>
      <c r="N60" s="35"/>
      <c r="O60" s="35"/>
      <c r="P60" s="37"/>
    </row>
    <row r="61" spans="1:16" s="38" customFormat="1" ht="27.95" customHeight="1">
      <c r="A61" s="4">
        <f t="shared" si="2"/>
        <v>54</v>
      </c>
      <c r="B61" s="5" t="s">
        <v>29</v>
      </c>
      <c r="C61" s="3" t="s">
        <v>36</v>
      </c>
      <c r="D61" s="34" t="s">
        <v>125</v>
      </c>
      <c r="E61" s="34" t="s">
        <v>98</v>
      </c>
      <c r="F61" s="33">
        <v>46277</v>
      </c>
      <c r="G61" s="5" t="s">
        <v>33</v>
      </c>
      <c r="H61" s="36">
        <v>8</v>
      </c>
      <c r="I61" s="36">
        <v>7.9729520529316495</v>
      </c>
      <c r="J61" s="10">
        <f t="shared" si="3"/>
        <v>-3.3809933835438066E-3</v>
      </c>
      <c r="K61" s="6" t="str">
        <f t="shared" si="4"/>
        <v>扣除 0.3% / Reduced 0.3%</v>
      </c>
      <c r="L61" s="13" t="s">
        <v>126</v>
      </c>
      <c r="M61" s="40"/>
      <c r="N61" s="35"/>
      <c r="O61" s="35"/>
      <c r="P61" s="37"/>
    </row>
    <row r="62" spans="1:16" s="38" customFormat="1" ht="27.95" customHeight="1">
      <c r="A62" s="4">
        <f t="shared" si="2"/>
        <v>55</v>
      </c>
      <c r="B62" s="5" t="s">
        <v>29</v>
      </c>
      <c r="C62" s="3" t="s">
        <v>36</v>
      </c>
      <c r="D62" s="34">
        <v>2090</v>
      </c>
      <c r="E62" s="34" t="s">
        <v>98</v>
      </c>
      <c r="F62" s="33">
        <v>46277</v>
      </c>
      <c r="G62" s="5" t="s">
        <v>33</v>
      </c>
      <c r="H62" s="36">
        <v>8</v>
      </c>
      <c r="I62" s="36">
        <v>7.9729520529316495</v>
      </c>
      <c r="J62" s="10">
        <f t="shared" si="3"/>
        <v>-3.3809933835438066E-3</v>
      </c>
      <c r="K62" s="6" t="str">
        <f t="shared" si="4"/>
        <v>扣除 0.3% / Reduced 0.3%</v>
      </c>
      <c r="L62" s="13" t="s">
        <v>126</v>
      </c>
      <c r="M62" s="40"/>
      <c r="N62" s="35"/>
      <c r="O62" s="35"/>
      <c r="P62" s="37"/>
    </row>
    <row r="63" spans="1:16" s="38" customFormat="1" ht="27.95" customHeight="1">
      <c r="A63" s="4">
        <f t="shared" si="2"/>
        <v>56</v>
      </c>
      <c r="B63" s="5" t="s">
        <v>29</v>
      </c>
      <c r="C63" s="3" t="s">
        <v>96</v>
      </c>
      <c r="D63" s="34">
        <v>5209</v>
      </c>
      <c r="E63" s="13" t="s">
        <v>40</v>
      </c>
      <c r="F63" s="33">
        <v>46277</v>
      </c>
      <c r="G63" s="5" t="s">
        <v>33</v>
      </c>
      <c r="H63" s="36">
        <v>9</v>
      </c>
      <c r="I63" s="36">
        <v>13.81469387326389</v>
      </c>
      <c r="J63" s="10">
        <f t="shared" si="3"/>
        <v>0.53496598591820999</v>
      </c>
      <c r="K63" s="6" t="str">
        <f t="shared" si="4"/>
        <v>增加 53.5% / Increased 53.5%</v>
      </c>
      <c r="L63" s="13" t="s">
        <v>126</v>
      </c>
      <c r="M63" s="40"/>
      <c r="N63" s="35"/>
      <c r="O63" s="35"/>
      <c r="P63" s="37"/>
    </row>
    <row r="64" spans="1:16" s="38" customFormat="1" ht="27.95" customHeight="1">
      <c r="A64" s="4">
        <f t="shared" si="2"/>
        <v>57</v>
      </c>
      <c r="B64" s="40"/>
      <c r="C64" s="39"/>
      <c r="D64" s="34"/>
      <c r="E64" s="34"/>
      <c r="F64" s="35"/>
      <c r="G64" s="40"/>
      <c r="H64" s="36"/>
      <c r="I64" s="36"/>
      <c r="J64" s="10" t="str">
        <f t="shared" si="3"/>
        <v/>
      </c>
      <c r="K64" s="6" t="str">
        <f t="shared" si="4"/>
        <v/>
      </c>
      <c r="L64" s="40"/>
      <c r="M64" s="40"/>
      <c r="N64" s="35"/>
      <c r="O64" s="35"/>
      <c r="P64" s="37"/>
    </row>
    <row r="65" spans="1:16" s="38" customFormat="1" ht="27.95" customHeight="1">
      <c r="A65" s="4">
        <f t="shared" si="2"/>
        <v>58</v>
      </c>
      <c r="B65" s="40"/>
      <c r="C65" s="39"/>
      <c r="D65" s="34"/>
      <c r="E65" s="34"/>
      <c r="F65" s="35"/>
      <c r="G65" s="40"/>
      <c r="H65" s="36"/>
      <c r="I65" s="36"/>
      <c r="J65" s="10" t="str">
        <f t="shared" si="3"/>
        <v/>
      </c>
      <c r="K65" s="6" t="str">
        <f t="shared" si="4"/>
        <v/>
      </c>
      <c r="L65" s="40"/>
      <c r="M65" s="40"/>
      <c r="N65" s="35"/>
      <c r="O65" s="35"/>
      <c r="P65" s="37"/>
    </row>
    <row r="66" spans="1:16" s="38" customFormat="1" ht="27.95" customHeight="1">
      <c r="A66" s="4">
        <f t="shared" si="2"/>
        <v>59</v>
      </c>
      <c r="B66" s="40"/>
      <c r="C66" s="39"/>
      <c r="D66" s="34"/>
      <c r="E66" s="34"/>
      <c r="F66" s="35"/>
      <c r="G66" s="40"/>
      <c r="H66" s="36"/>
      <c r="I66" s="36"/>
      <c r="J66" s="10" t="str">
        <f t="shared" si="3"/>
        <v/>
      </c>
      <c r="K66" s="6" t="str">
        <f t="shared" si="4"/>
        <v/>
      </c>
      <c r="L66" s="40"/>
      <c r="M66" s="40"/>
      <c r="N66" s="35"/>
      <c r="O66" s="35"/>
      <c r="P66" s="37"/>
    </row>
    <row r="67" spans="1:16" s="38" customFormat="1" ht="27.95" customHeight="1">
      <c r="A67" s="4">
        <f t="shared" si="2"/>
        <v>60</v>
      </c>
      <c r="B67" s="40"/>
      <c r="C67" s="39"/>
      <c r="D67" s="34"/>
      <c r="E67" s="34"/>
      <c r="F67" s="35"/>
      <c r="G67" s="40"/>
      <c r="H67" s="36"/>
      <c r="I67" s="36"/>
      <c r="J67" s="10" t="str">
        <f t="shared" si="3"/>
        <v/>
      </c>
      <c r="K67" s="6" t="str">
        <f t="shared" si="4"/>
        <v/>
      </c>
      <c r="L67" s="40"/>
      <c r="M67" s="40"/>
      <c r="N67" s="35"/>
      <c r="O67" s="35"/>
      <c r="P67" s="37"/>
    </row>
    <row r="68" spans="1:16" s="38" customFormat="1" ht="27.95" customHeight="1">
      <c r="A68" s="4">
        <f t="shared" si="2"/>
        <v>61</v>
      </c>
      <c r="B68" s="40"/>
      <c r="C68" s="39"/>
      <c r="D68" s="34"/>
      <c r="E68" s="34"/>
      <c r="F68" s="35"/>
      <c r="G68" s="40"/>
      <c r="H68" s="36"/>
      <c r="I68" s="36"/>
      <c r="J68" s="10" t="str">
        <f t="shared" si="3"/>
        <v/>
      </c>
      <c r="K68" s="6" t="str">
        <f t="shared" si="4"/>
        <v/>
      </c>
      <c r="L68" s="40"/>
      <c r="M68" s="40"/>
      <c r="N68" s="35"/>
      <c r="O68" s="35"/>
      <c r="P68" s="37"/>
    </row>
    <row r="69" spans="1:16" s="38" customFormat="1" ht="27.95" customHeight="1">
      <c r="A69" s="4">
        <f t="shared" si="2"/>
        <v>62</v>
      </c>
      <c r="B69" s="40"/>
      <c r="C69" s="39"/>
      <c r="D69" s="34"/>
      <c r="E69" s="34"/>
      <c r="F69" s="35"/>
      <c r="G69" s="40"/>
      <c r="H69" s="36"/>
      <c r="I69" s="36"/>
      <c r="J69" s="10" t="str">
        <f t="shared" si="3"/>
        <v/>
      </c>
      <c r="K69" s="6" t="str">
        <f t="shared" si="4"/>
        <v/>
      </c>
      <c r="L69" s="40"/>
      <c r="M69" s="40"/>
      <c r="N69" s="35"/>
      <c r="O69" s="35"/>
      <c r="P69" s="37"/>
    </row>
    <row r="70" spans="1:16" s="38" customFormat="1" ht="27.95" customHeight="1">
      <c r="A70" s="4">
        <f t="shared" si="2"/>
        <v>63</v>
      </c>
      <c r="B70" s="40"/>
      <c r="C70" s="39"/>
      <c r="D70" s="34"/>
      <c r="E70" s="34"/>
      <c r="F70" s="35"/>
      <c r="G70" s="40"/>
      <c r="H70" s="36"/>
      <c r="I70" s="36"/>
      <c r="J70" s="10" t="str">
        <f t="shared" si="3"/>
        <v/>
      </c>
      <c r="K70" s="6" t="str">
        <f t="shared" si="4"/>
        <v/>
      </c>
      <c r="L70" s="40"/>
      <c r="M70" s="40"/>
      <c r="N70" s="35"/>
      <c r="O70" s="35"/>
      <c r="P70" s="37"/>
    </row>
    <row r="71" spans="1:16" s="38" customFormat="1" ht="27.95" customHeight="1">
      <c r="A71" s="4">
        <f t="shared" si="2"/>
        <v>64</v>
      </c>
      <c r="B71" s="40"/>
      <c r="C71" s="39"/>
      <c r="D71" s="34"/>
      <c r="E71" s="34"/>
      <c r="F71" s="35"/>
      <c r="G71" s="40"/>
      <c r="H71" s="36"/>
      <c r="I71" s="36"/>
      <c r="J71" s="10" t="str">
        <f t="shared" si="3"/>
        <v/>
      </c>
      <c r="K71" s="6" t="str">
        <f t="shared" si="4"/>
        <v/>
      </c>
      <c r="L71" s="40"/>
      <c r="M71" s="40"/>
      <c r="N71" s="35"/>
      <c r="O71" s="35"/>
      <c r="P71" s="37"/>
    </row>
    <row r="72" spans="1:16" s="38" customFormat="1" ht="27.95" customHeight="1">
      <c r="A72" s="4">
        <f t="shared" si="2"/>
        <v>65</v>
      </c>
      <c r="B72" s="40"/>
      <c r="C72" s="39"/>
      <c r="D72" s="34"/>
      <c r="E72" s="34"/>
      <c r="F72" s="35"/>
      <c r="G72" s="40"/>
      <c r="H72" s="36"/>
      <c r="I72" s="36"/>
      <c r="J72" s="10" t="str">
        <f t="shared" si="3"/>
        <v/>
      </c>
      <c r="K72" s="6" t="str">
        <f t="shared" si="4"/>
        <v/>
      </c>
      <c r="L72" s="40"/>
      <c r="M72" s="40"/>
      <c r="N72" s="35"/>
      <c r="O72" s="35"/>
      <c r="P72" s="37"/>
    </row>
    <row r="73" spans="1:16" s="38" customFormat="1" ht="27.95" customHeight="1">
      <c r="A73" s="4">
        <f t="shared" si="2"/>
        <v>66</v>
      </c>
      <c r="B73" s="40"/>
      <c r="C73" s="39"/>
      <c r="D73" s="34"/>
      <c r="E73" s="34"/>
      <c r="F73" s="35"/>
      <c r="G73" s="40"/>
      <c r="H73" s="36"/>
      <c r="I73" s="36"/>
      <c r="J73" s="10" t="str">
        <f t="shared" si="3"/>
        <v/>
      </c>
      <c r="K73" s="6" t="str">
        <f t="shared" si="4"/>
        <v/>
      </c>
      <c r="L73" s="40"/>
      <c r="M73" s="40"/>
      <c r="N73" s="35"/>
      <c r="O73" s="35"/>
      <c r="P73" s="37"/>
    </row>
    <row r="74" spans="1:16" s="38" customFormat="1" ht="27.95" customHeight="1">
      <c r="A74" s="4">
        <f t="shared" si="2"/>
        <v>67</v>
      </c>
      <c r="B74" s="40"/>
      <c r="C74" s="39"/>
      <c r="D74" s="34"/>
      <c r="E74" s="34"/>
      <c r="F74" s="35"/>
      <c r="G74" s="40"/>
      <c r="H74" s="36"/>
      <c r="I74" s="36"/>
      <c r="J74" s="10" t="str">
        <f t="shared" si="3"/>
        <v/>
      </c>
      <c r="K74" s="6" t="str">
        <f t="shared" si="4"/>
        <v/>
      </c>
      <c r="L74" s="40"/>
      <c r="M74" s="40"/>
      <c r="N74" s="35"/>
      <c r="O74" s="35"/>
      <c r="P74" s="37"/>
    </row>
    <row r="75" spans="1:16" s="38" customFormat="1" ht="27.95" customHeight="1">
      <c r="A75" s="4">
        <f t="shared" si="2"/>
        <v>68</v>
      </c>
      <c r="B75" s="40"/>
      <c r="C75" s="39"/>
      <c r="D75" s="34"/>
      <c r="E75" s="34"/>
      <c r="F75" s="35"/>
      <c r="G75" s="40"/>
      <c r="H75" s="36"/>
      <c r="I75" s="36"/>
      <c r="J75" s="10" t="str">
        <f t="shared" si="3"/>
        <v/>
      </c>
      <c r="K75" s="6" t="str">
        <f t="shared" si="4"/>
        <v/>
      </c>
      <c r="L75" s="40"/>
      <c r="M75" s="40"/>
      <c r="N75" s="35"/>
      <c r="O75" s="35"/>
      <c r="P75" s="37"/>
    </row>
    <row r="76" spans="1:16" s="38" customFormat="1" ht="27.95" customHeight="1">
      <c r="A76" s="4">
        <f t="shared" si="2"/>
        <v>69</v>
      </c>
      <c r="B76" s="40"/>
      <c r="C76" s="39"/>
      <c r="D76" s="34"/>
      <c r="E76" s="34"/>
      <c r="F76" s="35"/>
      <c r="G76" s="40"/>
      <c r="H76" s="36"/>
      <c r="I76" s="36"/>
      <c r="J76" s="10" t="str">
        <f t="shared" si="3"/>
        <v/>
      </c>
      <c r="K76" s="6" t="str">
        <f t="shared" si="4"/>
        <v/>
      </c>
      <c r="L76" s="40"/>
      <c r="M76" s="40"/>
      <c r="N76" s="35"/>
      <c r="O76" s="35"/>
      <c r="P76" s="37"/>
    </row>
    <row r="77" spans="1:16" s="38" customFormat="1" ht="27.95" customHeight="1">
      <c r="A77" s="4">
        <f t="shared" si="2"/>
        <v>70</v>
      </c>
      <c r="B77" s="40"/>
      <c r="C77" s="39"/>
      <c r="D77" s="34"/>
      <c r="E77" s="34"/>
      <c r="F77" s="35"/>
      <c r="G77" s="40"/>
      <c r="H77" s="36"/>
      <c r="I77" s="36"/>
      <c r="J77" s="10" t="str">
        <f t="shared" si="3"/>
        <v/>
      </c>
      <c r="K77" s="6" t="str">
        <f t="shared" si="4"/>
        <v/>
      </c>
      <c r="L77" s="40"/>
      <c r="M77" s="40"/>
      <c r="N77" s="35"/>
      <c r="O77" s="35"/>
      <c r="P77" s="37"/>
    </row>
    <row r="78" spans="1:16" s="38" customFormat="1" ht="27.95" customHeight="1">
      <c r="A78" s="4">
        <f t="shared" si="2"/>
        <v>71</v>
      </c>
      <c r="B78" s="40"/>
      <c r="C78" s="39"/>
      <c r="D78" s="34"/>
      <c r="E78" s="34"/>
      <c r="F78" s="35"/>
      <c r="G78" s="40"/>
      <c r="H78" s="36"/>
      <c r="I78" s="36"/>
      <c r="J78" s="10" t="str">
        <f t="shared" si="3"/>
        <v/>
      </c>
      <c r="K78" s="6" t="str">
        <f t="shared" si="4"/>
        <v/>
      </c>
      <c r="L78" s="40"/>
      <c r="M78" s="40"/>
      <c r="N78" s="35"/>
      <c r="O78" s="35"/>
      <c r="P78" s="37"/>
    </row>
    <row r="79" spans="1:16" ht="27.95" customHeight="1">
      <c r="A79" s="4">
        <f t="shared" si="2"/>
        <v>72</v>
      </c>
      <c r="B79" s="5"/>
      <c r="C79" s="3"/>
      <c r="D79" s="3"/>
      <c r="E79" s="13"/>
      <c r="F79" s="33"/>
      <c r="G79" s="5"/>
      <c r="H79" s="9"/>
      <c r="I79" s="9"/>
      <c r="J79" s="10" t="str">
        <f t="shared" si="3"/>
        <v/>
      </c>
      <c r="K79" s="6" t="str">
        <f t="shared" si="4"/>
        <v/>
      </c>
      <c r="L79" s="5"/>
      <c r="M79" s="5"/>
      <c r="N79" s="8"/>
      <c r="O79" s="8"/>
      <c r="P79" s="7"/>
    </row>
    <row r="81" spans="1:16" ht="33.950000000000003" customHeight="1">
      <c r="A81" s="45" t="s">
        <v>50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4"/>
    </row>
  </sheetData>
  <mergeCells count="14">
    <mergeCell ref="A1:P2"/>
    <mergeCell ref="D5:E5"/>
    <mergeCell ref="A5:B5"/>
    <mergeCell ref="G5:H5"/>
    <mergeCell ref="A81:P81"/>
    <mergeCell ref="D4:E4"/>
    <mergeCell ref="M5:N5"/>
    <mergeCell ref="A3:P3"/>
    <mergeCell ref="A4:B4"/>
    <mergeCell ref="G4:H4"/>
    <mergeCell ref="J4:K4"/>
    <mergeCell ref="L4:P4"/>
    <mergeCell ref="J5:K5"/>
    <mergeCell ref="O5:P5"/>
  </mergeCells>
  <conditionalFormatting sqref="J8:J42">
    <cfRule type="cellIs" dxfId="19" priority="3" operator="lessThan">
      <formula>0</formula>
    </cfRule>
    <cfRule type="cellIs" dxfId="18" priority="4" operator="greaterThan">
      <formula>0</formula>
    </cfRule>
  </conditionalFormatting>
  <conditionalFormatting sqref="L8:L79">
    <cfRule type="containsText" dxfId="17" priority="8" operator="containsText" text="已生效"/>
    <cfRule type="containsText" dxfId="16" priority="9" operator="containsText" text="需重測"/>
  </conditionalFormatting>
  <conditionalFormatting sqref="M8:M79">
    <cfRule type="containsText" dxfId="15" priority="5" operator="containsText" text="已簽核"/>
    <cfRule type="containsText" dxfId="14" priority="6" operator="containsText" text="待簽核"/>
    <cfRule type="containsText" dxfId="13" priority="7" operator="containsText" text="退回"/>
  </conditionalFormatting>
  <conditionalFormatting sqref="J43:J79">
    <cfRule type="cellIs" dxfId="12" priority="1" operator="lessThan">
      <formula>0</formula>
    </cfRule>
    <cfRule type="cellIs" dxfId="11" priority="2" operator="greaterThan">
      <formula>0</formula>
    </cfRule>
  </conditionalFormatting>
  <dataValidations count="5">
    <dataValidation type="list" sqref="C4">
      <formula1>"每週 / Weekly,每月 / Monthly"</formula1>
    </dataValidation>
    <dataValidation type="list" sqref="B8:B79">
      <formula1>"新款 / New Style,現在款 / Current Style,舊款 / Old Style"</formula1>
    </dataValidation>
    <dataValidation type="list" sqref="E8:E79">
      <formula1>"工作服 / Workwear,襯衫 / Shirt,上衣 / Top,外套 / Jacket,長褲 / Trousers,短褲 / Shorts,裙子 / Skirt,連身衣 / Coverall,圍裙 / Apron,其他 / Other"</formula1>
    </dataValidation>
    <dataValidation type="list" sqref="L8:L79">
      <formula1>"待測試 / Pending Test,測試中 / In Testing,測試完成 / Test Complete,待簽核 / Pending Approval,已生效 / Effective,需重測 / Retest"</formula1>
    </dataValidation>
    <dataValidation type="list" sqref="M8:M79">
      <formula1>"待簽核 / Pending,已簽核 / Approved,退回 / Returned,不需簽核 / N/A"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5"/>
  <sheetViews>
    <sheetView showGridLines="0" workbookViewId="0"/>
  </sheetViews>
  <sheetFormatPr defaultRowHeight="14.25"/>
  <cols>
    <col min="1" max="1" width="3" style="19" customWidth="1"/>
    <col min="2" max="5" width="18" style="19" customWidth="1"/>
    <col min="6" max="6" width="3" style="19" customWidth="1"/>
    <col min="7" max="10" width="18" style="19" customWidth="1"/>
  </cols>
  <sheetData>
    <row r="1" spans="2:10">
      <c r="B1" s="52" t="s">
        <v>51</v>
      </c>
      <c r="C1" s="42"/>
      <c r="D1" s="42"/>
      <c r="E1" s="42"/>
      <c r="F1" s="42"/>
      <c r="G1" s="42"/>
      <c r="H1" s="42"/>
      <c r="I1" s="42"/>
      <c r="J1" s="42"/>
    </row>
    <row r="2" spans="2:10">
      <c r="B2" s="42"/>
      <c r="C2" s="42"/>
      <c r="D2" s="42"/>
      <c r="E2" s="42"/>
      <c r="F2" s="42"/>
      <c r="G2" s="42"/>
      <c r="H2" s="42"/>
      <c r="I2" s="42"/>
      <c r="J2" s="42"/>
    </row>
    <row r="3" spans="2:10">
      <c r="B3" s="53" t="s">
        <v>52</v>
      </c>
      <c r="C3" s="42"/>
      <c r="D3" s="42"/>
      <c r="E3" s="42"/>
      <c r="F3" s="42"/>
      <c r="G3" s="42"/>
      <c r="H3" s="42"/>
      <c r="I3" s="42"/>
      <c r="J3" s="42"/>
    </row>
    <row r="4" spans="2:10">
      <c r="B4" s="42"/>
      <c r="C4" s="42"/>
      <c r="D4" s="42"/>
      <c r="E4" s="42"/>
      <c r="F4" s="42"/>
      <c r="G4" s="42"/>
      <c r="H4" s="42"/>
      <c r="I4" s="42"/>
      <c r="J4" s="42"/>
    </row>
    <row r="6" spans="2:10" ht="24" customHeight="1">
      <c r="B6" s="51" t="s">
        <v>53</v>
      </c>
      <c r="C6" s="42"/>
      <c r="D6" s="42"/>
      <c r="E6" s="42"/>
      <c r="G6" s="51" t="s">
        <v>54</v>
      </c>
      <c r="H6" s="42"/>
      <c r="I6" s="42"/>
      <c r="J6" s="42"/>
    </row>
    <row r="7" spans="2:10" ht="21" customHeight="1"/>
    <row r="8" spans="2:10" ht="21" customHeight="1"/>
    <row r="9" spans="2:10" ht="21" customHeight="1"/>
    <row r="10" spans="2:10" ht="21" customHeight="1"/>
    <row r="11" spans="2:10" ht="21" customHeight="1"/>
    <row r="12" spans="2:10" ht="21" customHeight="1"/>
    <row r="13" spans="2:10" ht="21" customHeight="1"/>
    <row r="14" spans="2:10" ht="21" customHeight="1"/>
    <row r="15" spans="2:10" ht="21" customHeight="1"/>
    <row r="16" spans="2:10" ht="21" customHeight="1"/>
    <row r="17" spans="2:10" ht="21" customHeight="1"/>
    <row r="18" spans="2:10" ht="24" customHeight="1">
      <c r="B18" s="15" t="s">
        <v>55</v>
      </c>
      <c r="C18" s="16">
        <v>8.5</v>
      </c>
      <c r="D18" s="15" t="s">
        <v>56</v>
      </c>
      <c r="E18" s="16">
        <v>9.3420000000000005</v>
      </c>
      <c r="G18" s="15" t="s">
        <v>55</v>
      </c>
      <c r="H18" s="16">
        <v>10</v>
      </c>
      <c r="I18" s="15" t="s">
        <v>56</v>
      </c>
      <c r="J18" s="16">
        <v>9.4920000000000009</v>
      </c>
    </row>
    <row r="19" spans="2:10" ht="24" customHeight="1">
      <c r="B19" s="15" t="s">
        <v>57</v>
      </c>
      <c r="C19" s="17">
        <v>9.9058823529411824E-2</v>
      </c>
      <c r="D19" s="15" t="s">
        <v>58</v>
      </c>
      <c r="E19" s="15" t="s">
        <v>11</v>
      </c>
      <c r="G19" s="15" t="s">
        <v>57</v>
      </c>
      <c r="H19" s="18">
        <v>-5.0799999999999908E-2</v>
      </c>
      <c r="I19" s="15" t="s">
        <v>58</v>
      </c>
      <c r="J19" s="15" t="s">
        <v>11</v>
      </c>
    </row>
    <row r="20" spans="2:10" ht="24" customHeight="1">
      <c r="B20" s="15" t="s">
        <v>59</v>
      </c>
      <c r="C20" s="15" t="s">
        <v>60</v>
      </c>
      <c r="D20" s="15"/>
      <c r="E20" s="15"/>
      <c r="G20" s="15" t="s">
        <v>59</v>
      </c>
      <c r="H20" s="15" t="s">
        <v>61</v>
      </c>
      <c r="I20" s="15"/>
      <c r="J20" s="15"/>
    </row>
    <row r="25" spans="2:10" ht="24" customHeight="1">
      <c r="B25" s="51" t="s">
        <v>62</v>
      </c>
      <c r="C25" s="42"/>
      <c r="D25" s="42"/>
      <c r="E25" s="42"/>
      <c r="G25" s="51" t="s">
        <v>63</v>
      </c>
      <c r="H25" s="42"/>
      <c r="I25" s="42"/>
      <c r="J25" s="42"/>
    </row>
    <row r="26" spans="2:10" ht="21" customHeight="1"/>
    <row r="27" spans="2:10" ht="21" customHeight="1"/>
    <row r="28" spans="2:10" ht="21" customHeight="1"/>
    <row r="29" spans="2:10" ht="21" customHeight="1"/>
    <row r="30" spans="2:10" ht="21" customHeight="1"/>
    <row r="31" spans="2:10" ht="21" customHeight="1"/>
    <row r="32" spans="2:10" ht="21" customHeight="1"/>
    <row r="33" spans="2:10" ht="21" customHeight="1"/>
    <row r="34" spans="2:10" ht="21" customHeight="1"/>
    <row r="35" spans="2:10" ht="21" customHeight="1"/>
    <row r="36" spans="2:10" ht="21" customHeight="1"/>
    <row r="37" spans="2:10" ht="24" customHeight="1">
      <c r="B37" s="15" t="s">
        <v>55</v>
      </c>
      <c r="C37" s="16">
        <v>12.23</v>
      </c>
      <c r="D37" s="15" t="s">
        <v>56</v>
      </c>
      <c r="E37" s="16">
        <v>11.433999999999999</v>
      </c>
      <c r="G37" s="15" t="s">
        <v>55</v>
      </c>
      <c r="H37" s="16">
        <v>9.0960000000000001</v>
      </c>
      <c r="I37" s="15" t="s">
        <v>56</v>
      </c>
      <c r="J37" s="16">
        <v>8.923</v>
      </c>
    </row>
    <row r="38" spans="2:10" ht="24" customHeight="1">
      <c r="B38" s="15" t="s">
        <v>57</v>
      </c>
      <c r="C38" s="18">
        <v>-6.5085854456255199E-2</v>
      </c>
      <c r="D38" s="15" t="s">
        <v>58</v>
      </c>
      <c r="E38" s="15" t="s">
        <v>11</v>
      </c>
      <c r="G38" s="15" t="s">
        <v>57</v>
      </c>
      <c r="H38" s="18">
        <v>-1.9019349164467899E-2</v>
      </c>
      <c r="I38" s="15" t="s">
        <v>58</v>
      </c>
      <c r="J38" s="15" t="s">
        <v>11</v>
      </c>
    </row>
    <row r="39" spans="2:10" ht="24" customHeight="1">
      <c r="B39" s="15" t="s">
        <v>59</v>
      </c>
      <c r="C39" s="15" t="s">
        <v>64</v>
      </c>
      <c r="D39" s="15"/>
      <c r="E39" s="15"/>
      <c r="G39" s="15" t="s">
        <v>59</v>
      </c>
      <c r="H39" s="15" t="s">
        <v>65</v>
      </c>
      <c r="I39" s="15"/>
      <c r="J39" s="15"/>
    </row>
    <row r="44" spans="2:10" ht="24" customHeight="1">
      <c r="B44" s="51" t="s">
        <v>66</v>
      </c>
      <c r="C44" s="42"/>
      <c r="D44" s="42"/>
      <c r="E44" s="42"/>
      <c r="G44" s="51" t="s">
        <v>67</v>
      </c>
      <c r="H44" s="42"/>
      <c r="I44" s="42"/>
      <c r="J44" s="42"/>
    </row>
    <row r="45" spans="2:10" ht="21" customHeight="1"/>
    <row r="46" spans="2:10" ht="21" customHeight="1"/>
    <row r="47" spans="2:10" ht="21" customHeight="1"/>
    <row r="48" spans="2:10" ht="21" customHeight="1"/>
    <row r="49" spans="2:10" ht="21" customHeight="1"/>
    <row r="50" spans="2:10" ht="21" customHeight="1"/>
    <row r="51" spans="2:10" ht="21" customHeight="1"/>
    <row r="52" spans="2:10" ht="21" customHeight="1"/>
    <row r="53" spans="2:10" ht="21" customHeight="1"/>
    <row r="54" spans="2:10" ht="21" customHeight="1"/>
    <row r="55" spans="2:10" ht="21" customHeight="1"/>
    <row r="56" spans="2:10" ht="24" customHeight="1">
      <c r="B56" s="15" t="s">
        <v>55</v>
      </c>
      <c r="C56" s="16">
        <v>9.0960000000000001</v>
      </c>
      <c r="D56" s="15" t="s">
        <v>56</v>
      </c>
      <c r="E56" s="16">
        <v>9.452</v>
      </c>
      <c r="G56" s="15" t="s">
        <v>55</v>
      </c>
      <c r="H56" s="16">
        <v>11</v>
      </c>
      <c r="I56" s="15" t="s">
        <v>56</v>
      </c>
      <c r="J56" s="16">
        <v>9.2729999999999997</v>
      </c>
    </row>
    <row r="57" spans="2:10" ht="24" customHeight="1">
      <c r="B57" s="15" t="s">
        <v>57</v>
      </c>
      <c r="C57" s="17">
        <v>3.9138082673702709E-2</v>
      </c>
      <c r="D57" s="15" t="s">
        <v>58</v>
      </c>
      <c r="E57" s="15" t="s">
        <v>11</v>
      </c>
      <c r="G57" s="15" t="s">
        <v>57</v>
      </c>
      <c r="H57" s="18">
        <v>-0.157</v>
      </c>
      <c r="I57" s="15" t="s">
        <v>58</v>
      </c>
      <c r="J57" s="15" t="s">
        <v>11</v>
      </c>
    </row>
    <row r="58" spans="2:10" ht="24" customHeight="1">
      <c r="B58" s="15" t="s">
        <v>59</v>
      </c>
      <c r="C58" s="15" t="s">
        <v>68</v>
      </c>
      <c r="D58" s="15"/>
      <c r="E58" s="15"/>
      <c r="G58" s="15" t="s">
        <v>59</v>
      </c>
      <c r="H58" s="15" t="s">
        <v>69</v>
      </c>
      <c r="I58" s="15"/>
      <c r="J58" s="15"/>
    </row>
    <row r="63" spans="2:10" ht="24" customHeight="1">
      <c r="B63" s="51" t="s">
        <v>70</v>
      </c>
      <c r="C63" s="42"/>
      <c r="D63" s="42"/>
      <c r="E63" s="42"/>
    </row>
    <row r="64" spans="2:10" ht="21" customHeight="1"/>
    <row r="65" spans="2:5" ht="21" customHeight="1"/>
    <row r="66" spans="2:5" ht="21" customHeight="1"/>
    <row r="67" spans="2:5" ht="21" customHeight="1"/>
    <row r="68" spans="2:5" ht="21" customHeight="1"/>
    <row r="69" spans="2:5" ht="21" customHeight="1"/>
    <row r="70" spans="2:5" ht="21" customHeight="1"/>
    <row r="71" spans="2:5" ht="21" customHeight="1"/>
    <row r="72" spans="2:5" ht="21" customHeight="1"/>
    <row r="73" spans="2:5" ht="21" customHeight="1"/>
    <row r="74" spans="2:5" ht="21" customHeight="1"/>
    <row r="75" spans="2:5" ht="24" customHeight="1">
      <c r="B75" s="15" t="s">
        <v>55</v>
      </c>
      <c r="C75" s="16">
        <v>11.832000000000001</v>
      </c>
      <c r="D75" s="15" t="s">
        <v>56</v>
      </c>
      <c r="E75" s="16">
        <v>10.255000000000001</v>
      </c>
    </row>
    <row r="76" spans="2:5" ht="24" customHeight="1">
      <c r="B76" s="15" t="s">
        <v>57</v>
      </c>
      <c r="C76" s="18">
        <v>-0.13328262339418531</v>
      </c>
      <c r="D76" s="15" t="s">
        <v>58</v>
      </c>
      <c r="E76" s="15" t="s">
        <v>11</v>
      </c>
    </row>
    <row r="77" spans="2:5" ht="24" customHeight="1">
      <c r="B77" s="15" t="s">
        <v>59</v>
      </c>
      <c r="C77" s="15" t="s">
        <v>71</v>
      </c>
      <c r="D77" s="15"/>
      <c r="E77" s="15"/>
    </row>
    <row r="82" spans="2:10" ht="24" customHeight="1">
      <c r="B82" s="55" t="s">
        <v>72</v>
      </c>
      <c r="C82" s="42"/>
      <c r="D82" s="42"/>
      <c r="E82" s="42"/>
      <c r="G82" s="55" t="s">
        <v>73</v>
      </c>
      <c r="H82" s="42"/>
      <c r="I82" s="42"/>
      <c r="J82" s="42"/>
    </row>
    <row r="83" spans="2:10" ht="21" customHeight="1"/>
    <row r="84" spans="2:10" ht="21" customHeight="1"/>
    <row r="85" spans="2:10" ht="21" customHeight="1"/>
    <row r="86" spans="2:10" ht="21" customHeight="1"/>
    <row r="87" spans="2:10" ht="21" customHeight="1">
      <c r="B87" s="54" t="s">
        <v>74</v>
      </c>
      <c r="C87" s="42"/>
      <c r="D87" s="42"/>
      <c r="E87" s="42"/>
      <c r="G87" s="54" t="s">
        <v>74</v>
      </c>
      <c r="H87" s="42"/>
      <c r="I87" s="42"/>
      <c r="J87" s="42"/>
    </row>
    <row r="88" spans="2:10" ht="21" customHeight="1"/>
    <row r="89" spans="2:10" ht="21" customHeight="1"/>
    <row r="90" spans="2:10" ht="21" customHeight="1"/>
    <row r="91" spans="2:10" ht="21" customHeight="1"/>
    <row r="92" spans="2:10" ht="21" customHeight="1"/>
    <row r="93" spans="2:10" ht="21" customHeight="1"/>
    <row r="94" spans="2:10" ht="24" customHeight="1">
      <c r="B94" s="22" t="s">
        <v>55</v>
      </c>
      <c r="C94" s="23">
        <v>11.27</v>
      </c>
      <c r="D94" s="24" t="s">
        <v>56</v>
      </c>
      <c r="E94" s="25">
        <v>23.82</v>
      </c>
      <c r="G94" s="22" t="s">
        <v>55</v>
      </c>
      <c r="H94" s="23">
        <v>11.27</v>
      </c>
      <c r="I94" s="24" t="s">
        <v>56</v>
      </c>
      <c r="J94" s="25">
        <v>23.82</v>
      </c>
    </row>
    <row r="95" spans="2:10">
      <c r="B95" s="26" t="s">
        <v>57</v>
      </c>
      <c r="C95" s="32">
        <f>(E94-C94)/C94</f>
        <v>1.1135758651286602</v>
      </c>
      <c r="D95" s="27" t="s">
        <v>58</v>
      </c>
      <c r="E95" s="28" t="s">
        <v>11</v>
      </c>
      <c r="G95" s="26" t="s">
        <v>57</v>
      </c>
      <c r="H95" s="32">
        <f>(J94-H94)/H94</f>
        <v>1.1135758651286602</v>
      </c>
      <c r="I95" s="27" t="s">
        <v>58</v>
      </c>
      <c r="J95" s="28" t="s">
        <v>11</v>
      </c>
    </row>
    <row r="96" spans="2:10">
      <c r="B96" s="29" t="s">
        <v>59</v>
      </c>
      <c r="C96" s="30" t="s">
        <v>75</v>
      </c>
      <c r="D96" s="30"/>
      <c r="E96" s="31"/>
      <c r="G96" s="29" t="s">
        <v>59</v>
      </c>
      <c r="H96" s="30" t="s">
        <v>75</v>
      </c>
      <c r="I96" s="30"/>
      <c r="J96" s="31"/>
    </row>
    <row r="101" spans="2:10" ht="24" customHeight="1">
      <c r="B101" s="55" t="s">
        <v>76</v>
      </c>
      <c r="C101" s="42"/>
      <c r="D101" s="42"/>
      <c r="E101" s="42"/>
      <c r="G101" s="55" t="s">
        <v>77</v>
      </c>
      <c r="H101" s="42"/>
      <c r="I101" s="42"/>
      <c r="J101" s="42"/>
    </row>
    <row r="102" spans="2:10" ht="21" customHeight="1"/>
    <row r="103" spans="2:10" ht="21" customHeight="1"/>
    <row r="104" spans="2:10" ht="21" customHeight="1"/>
    <row r="105" spans="2:10" ht="21" customHeight="1"/>
    <row r="106" spans="2:10" ht="21" customHeight="1">
      <c r="B106" s="54" t="s">
        <v>74</v>
      </c>
      <c r="C106" s="42"/>
      <c r="D106" s="42"/>
      <c r="E106" s="42"/>
      <c r="G106" s="54" t="s">
        <v>74</v>
      </c>
      <c r="H106" s="42"/>
      <c r="I106" s="42"/>
      <c r="J106" s="42"/>
    </row>
    <row r="107" spans="2:10" ht="21" customHeight="1"/>
    <row r="108" spans="2:10" ht="21" customHeight="1"/>
    <row r="109" spans="2:10" ht="21" customHeight="1"/>
    <row r="110" spans="2:10" ht="21" customHeight="1"/>
    <row r="111" spans="2:10" ht="21" customHeight="1"/>
    <row r="112" spans="2:10" ht="21" customHeight="1"/>
    <row r="113" spans="2:10" ht="24" customHeight="1">
      <c r="B113" s="22" t="s">
        <v>55</v>
      </c>
      <c r="C113" s="23">
        <v>13.88</v>
      </c>
      <c r="D113" s="24" t="s">
        <v>56</v>
      </c>
      <c r="E113" s="25">
        <v>24.053999999999998</v>
      </c>
      <c r="G113" s="22" t="s">
        <v>55</v>
      </c>
      <c r="H113" s="23">
        <v>10.82</v>
      </c>
      <c r="I113" s="24" t="s">
        <v>56</v>
      </c>
      <c r="J113" s="25">
        <v>24.053999999999998</v>
      </c>
    </row>
    <row r="114" spans="2:10">
      <c r="B114" s="26" t="s">
        <v>57</v>
      </c>
      <c r="C114" s="32">
        <f>(E113-C113)/C113</f>
        <v>0.73299711815561941</v>
      </c>
      <c r="D114" s="27" t="s">
        <v>58</v>
      </c>
      <c r="E114" s="28" t="s">
        <v>11</v>
      </c>
      <c r="G114" s="26" t="s">
        <v>57</v>
      </c>
      <c r="H114" s="32">
        <f>(J113-H113)/H113</f>
        <v>1.2231053604436226</v>
      </c>
      <c r="I114" s="27" t="s">
        <v>58</v>
      </c>
      <c r="J114" s="28" t="s">
        <v>11</v>
      </c>
    </row>
    <row r="115" spans="2:10">
      <c r="B115" s="29" t="s">
        <v>59</v>
      </c>
      <c r="C115" s="30" t="s">
        <v>78</v>
      </c>
      <c r="D115" s="30"/>
      <c r="E115" s="31"/>
      <c r="G115" s="29" t="s">
        <v>59</v>
      </c>
      <c r="H115" s="30" t="s">
        <v>79</v>
      </c>
      <c r="I115" s="30"/>
      <c r="J115" s="31"/>
    </row>
  </sheetData>
  <mergeCells count="17">
    <mergeCell ref="B106:E106"/>
    <mergeCell ref="G87:J87"/>
    <mergeCell ref="B6:E6"/>
    <mergeCell ref="B44:E44"/>
    <mergeCell ref="B82:E82"/>
    <mergeCell ref="B25:E25"/>
    <mergeCell ref="G82:J82"/>
    <mergeCell ref="G101:J101"/>
    <mergeCell ref="B87:E87"/>
    <mergeCell ref="B101:E101"/>
    <mergeCell ref="G106:J106"/>
    <mergeCell ref="G44:J44"/>
    <mergeCell ref="G6:J6"/>
    <mergeCell ref="B63:E63"/>
    <mergeCell ref="G25:J25"/>
    <mergeCell ref="B1:J2"/>
    <mergeCell ref="B3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IE更新 IE Update</vt:lpstr>
      <vt:lpstr>款式圖 SMV Style Ref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Sokha</cp:lastModifiedBy>
  <dcterms:created xsi:type="dcterms:W3CDTF">2026-08-19T07:31:23Z</dcterms:created>
  <dcterms:modified xsi:type="dcterms:W3CDTF">2026-09-12T07:16:23Z</dcterms:modified>
</cp:coreProperties>
</file>