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aum Cloud\연구관련\논문 관련\논문 작성중\2017\CRIM the final\Scientific programming\"/>
    </mc:Choice>
  </mc:AlternateContent>
  <bookViews>
    <workbookView xWindow="0" yWindow="0" windowWidth="18960" windowHeight="6705" activeTab="1"/>
  </bookViews>
  <sheets>
    <sheet name="Workload characterization" sheetId="1" r:id="rId1"/>
    <sheet name="Results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1" l="1"/>
  <c r="O28" i="11"/>
  <c r="N28" i="11"/>
  <c r="R28" i="11" l="1"/>
  <c r="P27" i="11"/>
  <c r="O27" i="11"/>
  <c r="N27" i="11"/>
  <c r="P26" i="11"/>
  <c r="O26" i="11"/>
  <c r="N26" i="11"/>
  <c r="R26" i="11" l="1"/>
  <c r="R27" i="11"/>
  <c r="U6" i="11"/>
  <c r="U7" i="11"/>
  <c r="U5" i="11"/>
  <c r="P7" i="11"/>
  <c r="O7" i="11"/>
  <c r="N7" i="11"/>
  <c r="P6" i="11"/>
  <c r="S6" i="11" s="1"/>
  <c r="O6" i="11"/>
  <c r="R6" i="11" s="1"/>
  <c r="N6" i="11"/>
  <c r="Q6" i="11" s="1"/>
  <c r="P5" i="11"/>
  <c r="S5" i="11" s="1"/>
  <c r="O5" i="11"/>
  <c r="R5" i="11" s="1"/>
  <c r="N5" i="11"/>
  <c r="Q5" i="11" s="1"/>
  <c r="P53" i="11"/>
  <c r="T53" i="11" s="1"/>
  <c r="O53" i="11"/>
  <c r="S53" i="11" s="1"/>
  <c r="N53" i="11"/>
  <c r="R53" i="11" s="1"/>
  <c r="P52" i="11"/>
  <c r="O52" i="11"/>
  <c r="N52" i="11"/>
  <c r="P51" i="11"/>
  <c r="O51" i="11"/>
  <c r="N51" i="11"/>
  <c r="R52" i="11" l="1"/>
  <c r="R7" i="11"/>
  <c r="T52" i="11"/>
  <c r="T51" i="11"/>
  <c r="V7" i="11"/>
  <c r="O1" i="11"/>
  <c r="S7" i="11"/>
  <c r="X7" i="11"/>
  <c r="W6" i="11"/>
  <c r="V6" i="11"/>
  <c r="R51" i="11"/>
  <c r="P1" i="11"/>
  <c r="V5" i="11"/>
  <c r="S51" i="11"/>
  <c r="W5" i="11"/>
  <c r="W7" i="11"/>
  <c r="Q7" i="11"/>
  <c r="S52" i="11"/>
  <c r="X5" i="11"/>
  <c r="X6" i="11"/>
</calcChain>
</file>

<file path=xl/sharedStrings.xml><?xml version="1.0" encoding="utf-8"?>
<sst xmlns="http://schemas.openxmlformats.org/spreadsheetml/2006/main" count="89" uniqueCount="41">
  <si>
    <t>MSR</t>
  </si>
  <si>
    <t>OLTP</t>
  </si>
  <si>
    <t>JEDES-client</t>
  </si>
  <si>
    <t>Postmark</t>
  </si>
  <si>
    <t>Cello99</t>
  </si>
  <si>
    <t>JEDES-server-1</t>
  </si>
  <si>
    <t>JEDES-server-2</t>
  </si>
  <si>
    <t>#</t>
  </si>
  <si>
    <t>remap_counts</t>
  </si>
  <si>
    <t>IOzone</t>
  </si>
  <si>
    <t>DWPD</t>
    <phoneticPr fontId="1" type="noConversion"/>
  </si>
  <si>
    <t>Financial</t>
  </si>
  <si>
    <t>Financial</t>
    <phoneticPr fontId="1" type="noConversion"/>
  </si>
  <si>
    <t>global</t>
  </si>
  <si>
    <t>report</t>
  </si>
  <si>
    <t>during</t>
  </si>
  <si>
    <t>years</t>
  </si>
  <si>
    <t>MTTF</t>
  </si>
  <si>
    <t>(days)</t>
  </si>
  <si>
    <t>10^(-8))</t>
  </si>
  <si>
    <t>PR-1day</t>
  </si>
  <si>
    <t>PR-1week</t>
  </si>
  <si>
    <t>Medium write ratio workload</t>
    <phoneticPr fontId="1" type="noConversion"/>
  </si>
  <si>
    <t>Low write ratio workloads</t>
    <phoneticPr fontId="1" type="noConversion"/>
  </si>
  <si>
    <t>High write ratio workloads</t>
    <phoneticPr fontId="1" type="noConversion"/>
  </si>
  <si>
    <t>Low WR</t>
    <phoneticPr fontId="1" type="noConversion"/>
  </si>
  <si>
    <t>Medium WR</t>
    <phoneticPr fontId="1" type="noConversion"/>
  </si>
  <si>
    <t>High WR</t>
    <phoneticPr fontId="1" type="noConversion"/>
  </si>
  <si>
    <t>Average Last RBER</t>
    <phoneticPr fontId="1" type="noConversion"/>
  </si>
  <si>
    <t>Percentage against 5 years</t>
    <phoneticPr fontId="1" type="noConversion"/>
  </si>
  <si>
    <t>PR-day vs CRIM</t>
    <phoneticPr fontId="1" type="noConversion"/>
  </si>
  <si>
    <t>Average MTTF</t>
    <phoneticPr fontId="1" type="noConversion"/>
  </si>
  <si>
    <t>CRIM</t>
    <phoneticPr fontId="1" type="noConversion"/>
  </si>
  <si>
    <t>CRIM</t>
    <phoneticPr fontId="1" type="noConversion"/>
  </si>
  <si>
    <t>Baseline</t>
    <phoneticPr fontId="1" type="noConversion"/>
  </si>
  <si>
    <t>Reliability improvement per PR</t>
    <phoneticPr fontId="1" type="noConversion"/>
  </si>
  <si>
    <t>Average</t>
    <phoneticPr fontId="1" type="noConversion"/>
  </si>
  <si>
    <t>CRIM</t>
    <phoneticPr fontId="1" type="noConversion"/>
  </si>
  <si>
    <t>Additional lifetime gain based on CRIM</t>
    <phoneticPr fontId="1" type="noConversion"/>
  </si>
  <si>
    <t>last bit error rate (x</t>
  </si>
  <si>
    <t>Remapping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</si>
</sst>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0" xfId="1" applyNumberFormat="1" applyFont="1">
      <alignment vertical="center"/>
    </xf>
    <xf numFmtId="0" fontId="3" fillId="2" borderId="0" xfId="2">
      <alignment vertical="center"/>
    </xf>
    <xf numFmtId="10" fontId="3" fillId="2" borderId="0" xfId="2" applyNumberFormat="1">
      <alignment vertical="center"/>
    </xf>
    <xf numFmtId="10" fontId="3" fillId="2" borderId="0" xfId="1" applyNumberFormat="1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백분율" xfId="1" builtinId="5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Avg.</a:t>
            </a:r>
            <a:r>
              <a:rPr lang="en-US" altLang="ko-KR" baseline="0"/>
              <a:t> MTTF (Warranty 5 years)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PR-1day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Results!$N$4:$P$4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Results!$N$5:$P$5</c:f>
              <c:numCache>
                <c:formatCode>General</c:formatCode>
                <c:ptCount val="3"/>
                <c:pt idx="0">
                  <c:v>1825</c:v>
                </c:pt>
                <c:pt idx="1">
                  <c:v>917.33333333333337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F-46AA-9A85-135C79CB864A}"/>
            </c:ext>
          </c:extLst>
        </c:ser>
        <c:ser>
          <c:idx val="3"/>
          <c:order val="1"/>
          <c:tx>
            <c:strRef>
              <c:f>Results!$B$6</c:f>
              <c:strCache>
                <c:ptCount val="1"/>
                <c:pt idx="0">
                  <c:v>PR-1week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Results!$N$4:$P$4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Results!$N$6:$P$6</c:f>
              <c:numCache>
                <c:formatCode>General</c:formatCode>
                <c:ptCount val="3"/>
                <c:pt idx="0">
                  <c:v>1825</c:v>
                </c:pt>
                <c:pt idx="1">
                  <c:v>1125.6666666666667</c:v>
                </c:pt>
                <c:pt idx="2">
                  <c:v>181.66666666666666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F-46AA-9A85-135C79CB864A}"/>
            </c:ext>
          </c:extLst>
        </c:ser>
        <c:ser>
          <c:idx val="1"/>
          <c:order val="2"/>
          <c:tx>
            <c:strRef>
              <c:f>Results!$B$7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Results!$N$4:$P$4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Results!$N$7:$P$7</c:f>
              <c:numCache>
                <c:formatCode>General</c:formatCode>
                <c:ptCount val="3"/>
                <c:pt idx="0">
                  <c:v>1825</c:v>
                </c:pt>
                <c:pt idx="1">
                  <c:v>1147.6666666666667</c:v>
                </c:pt>
                <c:pt idx="2">
                  <c:v>183.33333333333334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4085-A418-B041C143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46911"/>
        <c:axId val="304045247"/>
        <c:extLst/>
      </c:barChart>
      <c:catAx>
        <c:axId val="3040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45247"/>
        <c:crosses val="autoZero"/>
        <c:auto val="1"/>
        <c:lblAlgn val="ctr"/>
        <c:lblOffset val="100"/>
        <c:noMultiLvlLbl val="0"/>
      </c:catAx>
      <c:valAx>
        <c:axId val="3040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Avg. Last</a:t>
            </a:r>
            <a:r>
              <a:rPr lang="en-US" altLang="ko-KR" baseline="0"/>
              <a:t> RBER (x 10^-8)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Results!$B$51</c:f>
              <c:strCache>
                <c:ptCount val="1"/>
                <c:pt idx="0">
                  <c:v>PR-1day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Results!$N$50:$P$50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Results!$N$51:$P$51</c:f>
              <c:numCache>
                <c:formatCode>General</c:formatCode>
                <c:ptCount val="3"/>
                <c:pt idx="0">
                  <c:v>219.29635999999996</c:v>
                </c:pt>
                <c:pt idx="1">
                  <c:v>326.14280000000002</c:v>
                </c:pt>
                <c:pt idx="2">
                  <c:v>324.72074333333336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9-4302-A6C9-B15751BF228E}"/>
            </c:ext>
          </c:extLst>
        </c:ser>
        <c:ser>
          <c:idx val="3"/>
          <c:order val="1"/>
          <c:tx>
            <c:strRef>
              <c:f>Results!$B$52</c:f>
              <c:strCache>
                <c:ptCount val="1"/>
                <c:pt idx="0">
                  <c:v>PR-1week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Results!$N$50:$P$50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Results!$N$52:$P$52</c:f>
              <c:numCache>
                <c:formatCode>General</c:formatCode>
                <c:ptCount val="3"/>
                <c:pt idx="0">
                  <c:v>63.037119999999994</c:v>
                </c:pt>
                <c:pt idx="1">
                  <c:v>295.19000999999997</c:v>
                </c:pt>
                <c:pt idx="2">
                  <c:v>324.95386666666667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9-4302-A6C9-B15751BF228E}"/>
            </c:ext>
          </c:extLst>
        </c:ser>
        <c:ser>
          <c:idx val="11"/>
          <c:order val="2"/>
          <c:tx>
            <c:strRef>
              <c:f>Results!$B$53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Results!$N$50:$P$50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Results!$N$53:$P$53</c:f>
              <c:numCache>
                <c:formatCode>General</c:formatCode>
                <c:ptCount val="3"/>
                <c:pt idx="0">
                  <c:v>37.060519999999997</c:v>
                </c:pt>
                <c:pt idx="1">
                  <c:v>286.61772999999999</c:v>
                </c:pt>
                <c:pt idx="2">
                  <c:v>324.38771000000003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E9-4302-A6C9-B15751BF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03279"/>
        <c:axId val="201603695"/>
        <c:extLst/>
      </c:barChart>
      <c:catAx>
        <c:axId val="2016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03695"/>
        <c:crosses val="autoZero"/>
        <c:auto val="1"/>
        <c:lblAlgn val="ctr"/>
        <c:lblOffset val="100"/>
        <c:noMultiLvlLbl val="0"/>
      </c:catAx>
      <c:valAx>
        <c:axId val="2016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Remapping</a:t>
            </a:r>
            <a:r>
              <a:rPr lang="en-US" altLang="ko-KR" baseline="0"/>
              <a:t>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Results!$N$25</c:f>
              <c:strCache>
                <c:ptCount val="1"/>
                <c:pt idx="0">
                  <c:v>Low WR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Results!$B$26:$B$28</c:f>
              <c:strCache>
                <c:ptCount val="3"/>
                <c:pt idx="0">
                  <c:v>PR-1day</c:v>
                </c:pt>
                <c:pt idx="1">
                  <c:v>PR-1week</c:v>
                </c:pt>
                <c:pt idx="2">
                  <c:v>CRIM</c:v>
                </c:pt>
              </c:strCache>
            </c:strRef>
          </c:cat>
          <c:val>
            <c:numRef>
              <c:f>Results!$N$26:$P$26</c:f>
              <c:numCache>
                <c:formatCode>General</c:formatCode>
                <c:ptCount val="3"/>
                <c:pt idx="0">
                  <c:v>1824</c:v>
                </c:pt>
                <c:pt idx="1">
                  <c:v>917.33333333333337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481-915C-6DF63A632704}"/>
            </c:ext>
          </c:extLst>
        </c:ser>
        <c:ser>
          <c:idx val="3"/>
          <c:order val="1"/>
          <c:tx>
            <c:strRef>
              <c:f>Results!$O$25</c:f>
              <c:strCache>
                <c:ptCount val="1"/>
                <c:pt idx="0">
                  <c:v>Medium WR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Results!$B$26:$B$28</c:f>
              <c:strCache>
                <c:ptCount val="3"/>
                <c:pt idx="0">
                  <c:v>PR-1day</c:v>
                </c:pt>
                <c:pt idx="1">
                  <c:v>PR-1week</c:v>
                </c:pt>
                <c:pt idx="2">
                  <c:v>CRIM</c:v>
                </c:pt>
              </c:strCache>
            </c:strRef>
          </c:cat>
          <c:val>
            <c:numRef>
              <c:f>Results!$N$27:$P$27</c:f>
              <c:numCache>
                <c:formatCode>General</c:formatCode>
                <c:ptCount val="3"/>
                <c:pt idx="0">
                  <c:v>260</c:v>
                </c:pt>
                <c:pt idx="1">
                  <c:v>160.33333333333334</c:v>
                </c:pt>
                <c:pt idx="2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B-4481-915C-6DF63A632704}"/>
            </c:ext>
          </c:extLst>
        </c:ser>
        <c:ser>
          <c:idx val="11"/>
          <c:order val="2"/>
          <c:tx>
            <c:strRef>
              <c:f>Results!$P$25</c:f>
              <c:strCache>
                <c:ptCount val="1"/>
                <c:pt idx="0">
                  <c:v>High WR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Results!$B$26:$B$28</c:f>
              <c:strCache>
                <c:ptCount val="3"/>
                <c:pt idx="0">
                  <c:v>PR-1day</c:v>
                </c:pt>
                <c:pt idx="1">
                  <c:v>PR-1week</c:v>
                </c:pt>
                <c:pt idx="2">
                  <c:v>CRIM</c:v>
                </c:pt>
              </c:strCache>
            </c:strRef>
          </c:cat>
          <c:val>
            <c:numRef>
              <c:f>Results!$N$28:$P$28</c:f>
              <c:numCache>
                <c:formatCode>General</c:formatCode>
                <c:ptCount val="3"/>
                <c:pt idx="0">
                  <c:v>0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DB-4481-915C-6DF63A632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205103"/>
        <c:axId val="249207599"/>
        <c:extLst/>
      </c:barChart>
      <c:catAx>
        <c:axId val="2492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207599"/>
        <c:crosses val="autoZero"/>
        <c:auto val="1"/>
        <c:lblAlgn val="ctr"/>
        <c:lblOffset val="100"/>
        <c:noMultiLvlLbl val="0"/>
      </c:catAx>
      <c:valAx>
        <c:axId val="2492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2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Additional lifetime gain (days)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Results!$U$5</c:f>
              <c:strCache>
                <c:ptCount val="1"/>
                <c:pt idx="0">
                  <c:v>PR-1day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Results!$V$4:$X$4</c15:sqref>
                  </c15:fullRef>
                </c:ext>
              </c:extLst>
              <c:f>Results!$W$4:$X$4</c:f>
              <c:strCache>
                <c:ptCount val="2"/>
                <c:pt idx="0">
                  <c:v>Medium WR</c:v>
                </c:pt>
                <c:pt idx="1">
                  <c:v>High WR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Results!$V$5:$X$5</c15:sqref>
                  </c15:fullRef>
                </c:ext>
              </c:extLst>
              <c:f>Results!$W$5:$X$5</c:f>
              <c:numCache>
                <c:formatCode>General</c:formatCode>
                <c:ptCount val="2"/>
                <c:pt idx="0">
                  <c:v>230.33333333333337</c:v>
                </c:pt>
                <c:pt idx="1">
                  <c:v>12.333333333333343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D-4D12-BAE6-3ADE73FBFD8F}"/>
            </c:ext>
          </c:extLst>
        </c:ser>
        <c:ser>
          <c:idx val="3"/>
          <c:order val="3"/>
          <c:tx>
            <c:strRef>
              <c:f>Results!$U$6</c:f>
              <c:strCache>
                <c:ptCount val="1"/>
                <c:pt idx="0">
                  <c:v>PR-1week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Results!$V$4:$X$4</c15:sqref>
                  </c15:fullRef>
                </c:ext>
              </c:extLst>
              <c:f>Results!$W$4:$X$4</c:f>
              <c:strCache>
                <c:ptCount val="2"/>
                <c:pt idx="0">
                  <c:v>Medium WR</c:v>
                </c:pt>
                <c:pt idx="1">
                  <c:v>High WR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Results!$V$6:$X$6</c15:sqref>
                  </c15:fullRef>
                </c:ext>
              </c:extLst>
              <c:f>Results!$W$6:$X$6</c:f>
              <c:numCache>
                <c:formatCode>General</c:formatCode>
                <c:ptCount val="2"/>
                <c:pt idx="0">
                  <c:v>22</c:v>
                </c:pt>
                <c:pt idx="1">
                  <c:v>1.6666666666666856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D-4D12-BAE6-3ADE73FB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598703"/>
        <c:axId val="2016003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Results!$V$4:$X$4</c15:sqref>
                        </c15:fullRef>
                        <c15:formulaRef>
                          <c15:sqref>Results!$W$4:$X$4</c15:sqref>
                        </c15:formulaRef>
                      </c:ext>
                    </c:extLst>
                    <c:strCache>
                      <c:ptCount val="2"/>
                      <c:pt idx="0">
                        <c:v>Medium WR</c:v>
                      </c:pt>
                      <c:pt idx="1">
                        <c:v>High WR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Results!#REF!</c15:sqref>
                        </c15:fullRef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5D-4D12-BAE6-3ADE73FBFD8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Results!$V$4:$X$4</c15:sqref>
                        </c15:fullRef>
                        <c15:formulaRef>
                          <c15:sqref>Results!$W$4:$X$4</c15:sqref>
                        </c15:formulaRef>
                      </c:ext>
                    </c:extLst>
                    <c:strCache>
                      <c:ptCount val="2"/>
                      <c:pt idx="0">
                        <c:v>Medium WR</c:v>
                      </c:pt>
                      <c:pt idx="1">
                        <c:v>High WR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Results!#REF!</c15:sqref>
                        </c15:fullRef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5D-4D12-BAE6-3ADE73FBFD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Results!$V$4:$X$4</c15:sqref>
                        </c15:fullRef>
                        <c15:formulaRef>
                          <c15:sqref>Results!$W$4:$X$4</c15:sqref>
                        </c15:formulaRef>
                      </c:ext>
                    </c:extLst>
                    <c:strCache>
                      <c:ptCount val="2"/>
                      <c:pt idx="0">
                        <c:v>Medium WR</c:v>
                      </c:pt>
                      <c:pt idx="1">
                        <c:v>High WR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Results!#REF!</c15:sqref>
                        </c15:fullRef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5D-4D12-BAE6-3ADE73FBFD8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Results!$V$4:$X$4</c15:sqref>
                        </c15:fullRef>
                        <c15:formulaRef>
                          <c15:sqref>Results!$W$4:$X$4</c15:sqref>
                        </c15:formulaRef>
                      </c:ext>
                    </c:extLst>
                    <c:strCache>
                      <c:ptCount val="2"/>
                      <c:pt idx="0">
                        <c:v>Medium WR</c:v>
                      </c:pt>
                      <c:pt idx="1">
                        <c:v>High WR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Results!#REF!</c15:sqref>
                        </c15:fullRef>
                        <c15:formulaRef>
                          <c15:sqref>Results!#REF!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5D-4D12-BAE6-3ADE73FBFD8F}"/>
                  </c:ext>
                </c:extLst>
              </c15:ser>
            </c15:filteredBarSeries>
          </c:ext>
        </c:extLst>
      </c:barChart>
      <c:catAx>
        <c:axId val="2015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00367"/>
        <c:crosses val="autoZero"/>
        <c:auto val="1"/>
        <c:lblAlgn val="ctr"/>
        <c:lblOffset val="100"/>
        <c:noMultiLvlLbl val="0"/>
      </c:catAx>
      <c:valAx>
        <c:axId val="2016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Avg. Lifetime gain of CRIM against PR (Warranty 5 years)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PR-1day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Results!$V$4:$X$4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Results!$V$5:$X$5</c:f>
              <c:numCache>
                <c:formatCode>General</c:formatCode>
                <c:ptCount val="3"/>
                <c:pt idx="0">
                  <c:v>0</c:v>
                </c:pt>
                <c:pt idx="1">
                  <c:v>230.33333333333337</c:v>
                </c:pt>
                <c:pt idx="2">
                  <c:v>12.333333333333343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9-4215-AD6F-29305118F265}"/>
            </c:ext>
          </c:extLst>
        </c:ser>
        <c:ser>
          <c:idx val="3"/>
          <c:order val="1"/>
          <c:tx>
            <c:strRef>
              <c:f>Results!$B$6</c:f>
              <c:strCache>
                <c:ptCount val="1"/>
                <c:pt idx="0">
                  <c:v>PR-1week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Results!$V$4:$X$4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Results!$V$6:$X$6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1.6666666666666856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9-4215-AD6F-29305118F265}"/>
            </c:ext>
          </c:extLst>
        </c:ser>
        <c:ser>
          <c:idx val="1"/>
          <c:order val="2"/>
          <c:tx>
            <c:strRef>
              <c:f>Results!$B$7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Results!$V$4:$X$4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Results!$V$7:$X$7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9-4215-AD6F-29305118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46911"/>
        <c:axId val="304045247"/>
        <c:extLst/>
      </c:barChart>
      <c:catAx>
        <c:axId val="3040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45247"/>
        <c:crosses val="autoZero"/>
        <c:auto val="1"/>
        <c:lblAlgn val="ctr"/>
        <c:lblOffset val="100"/>
        <c:noMultiLvlLbl val="0"/>
      </c:catAx>
      <c:valAx>
        <c:axId val="3040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Reliability</a:t>
            </a:r>
            <a:r>
              <a:rPr lang="en-US" altLang="ko-KR" baseline="0"/>
              <a:t> improvements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Results!$B$51</c:f>
              <c:strCache>
                <c:ptCount val="1"/>
                <c:pt idx="0">
                  <c:v>PR-1day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Results!$R$50:$T$50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Results!$R$51:$T$51</c:f>
              <c:numCache>
                <c:formatCode>0.00%</c:formatCode>
                <c:ptCount val="3"/>
                <c:pt idx="0">
                  <c:v>0.83100257569254687</c:v>
                </c:pt>
                <c:pt idx="1">
                  <c:v>0.12118946056757968</c:v>
                </c:pt>
                <c:pt idx="2">
                  <c:v>1.0255991961421031E-3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7D6-9A1E-8103CD42120A}"/>
            </c:ext>
          </c:extLst>
        </c:ser>
        <c:ser>
          <c:idx val="3"/>
          <c:order val="1"/>
          <c:tx>
            <c:strRef>
              <c:f>Results!$B$52</c:f>
              <c:strCache>
                <c:ptCount val="1"/>
                <c:pt idx="0">
                  <c:v>PR-1week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Results!$R$50:$T$50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Results!$R$52:$T$52</c:f>
              <c:numCache>
                <c:formatCode>0.00%</c:formatCode>
                <c:ptCount val="3"/>
                <c:pt idx="0">
                  <c:v>0.41208418151083043</c:v>
                </c:pt>
                <c:pt idx="1">
                  <c:v>2.903987164064251E-2</c:v>
                </c:pt>
                <c:pt idx="2">
                  <c:v>1.742267825504594E-3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8-47D6-9A1E-8103CD42120A}"/>
            </c:ext>
          </c:extLst>
        </c:ser>
        <c:ser>
          <c:idx val="11"/>
          <c:order val="2"/>
          <c:tx>
            <c:strRef>
              <c:f>Results!$B$53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Results!$R$50:$T$50</c:f>
              <c:strCache>
                <c:ptCount val="3"/>
                <c:pt idx="0">
                  <c:v>Low WR</c:v>
                </c:pt>
                <c:pt idx="1">
                  <c:v>Medium WR</c:v>
                </c:pt>
                <c:pt idx="2">
                  <c:v>High WR</c:v>
                </c:pt>
              </c:strCache>
            </c:strRef>
          </c:cat>
          <c:val>
            <c:numRef>
              <c:f>Results!$R$53:$T$53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8-47D6-9A1E-8103CD421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603279"/>
        <c:axId val="201603695"/>
        <c:extLst/>
      </c:barChart>
      <c:catAx>
        <c:axId val="2016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03695"/>
        <c:crosses val="autoZero"/>
        <c:auto val="1"/>
        <c:lblAlgn val="ctr"/>
        <c:lblOffset val="100"/>
        <c:noMultiLvlLbl val="0"/>
      </c:catAx>
      <c:valAx>
        <c:axId val="2016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133350</xdr:rowOff>
    </xdr:from>
    <xdr:to>
      <xdr:col>8</xdr:col>
      <xdr:colOff>592455</xdr:colOff>
      <xdr:row>21</xdr:row>
      <xdr:rowOff>106680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53</xdr:row>
      <xdr:rowOff>165735</xdr:rowOff>
    </xdr:from>
    <xdr:to>
      <xdr:col>11</xdr:col>
      <xdr:colOff>388620</xdr:colOff>
      <xdr:row>68</xdr:row>
      <xdr:rowOff>104775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259080</xdr:colOff>
      <xdr:row>29</xdr:row>
      <xdr:rowOff>9525</xdr:rowOff>
    </xdr:from>
    <xdr:to>
      <xdr:col>15</xdr:col>
      <xdr:colOff>533400</xdr:colOff>
      <xdr:row>42</xdr:row>
      <xdr:rowOff>188595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472446</xdr:colOff>
      <xdr:row>1</xdr:row>
      <xdr:rowOff>121920</xdr:rowOff>
    </xdr:from>
    <xdr:to>
      <xdr:col>33</xdr:col>
      <xdr:colOff>350526</xdr:colOff>
      <xdr:row>6</xdr:row>
      <xdr:rowOff>0</xdr:rowOff>
    </xdr:to>
    <xdr:graphicFrame macro="">
      <xdr:nvGraphicFramePr>
        <xdr:cNvPr id="10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9</xdr:row>
      <xdr:rowOff>28575</xdr:rowOff>
    </xdr:from>
    <xdr:to>
      <xdr:col>18</xdr:col>
      <xdr:colOff>38100</xdr:colOff>
      <xdr:row>22</xdr:row>
      <xdr:rowOff>1905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485775</xdr:colOff>
      <xdr:row>54</xdr:row>
      <xdr:rowOff>85725</xdr:rowOff>
    </xdr:from>
    <xdr:to>
      <xdr:col>21</xdr:col>
      <xdr:colOff>280035</xdr:colOff>
      <xdr:row>69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5" sqref="E5"/>
    </sheetView>
  </sheetViews>
  <sheetFormatPr defaultRowHeight="16.5" x14ac:dyDescent="0.3"/>
  <cols>
    <col min="1" max="1" width="6.75" bestFit="1" customWidth="1"/>
    <col min="2" max="2" width="7.75" customWidth="1"/>
    <col min="3" max="3" width="9.625" customWidth="1"/>
    <col min="4" max="4" width="8.5" customWidth="1"/>
    <col min="5" max="5" width="11.25" bestFit="1" customWidth="1"/>
    <col min="6" max="6" width="8.875" bestFit="1" customWidth="1"/>
    <col min="7" max="7" width="7.375" bestFit="1" customWidth="1"/>
    <col min="8" max="8" width="13.75" bestFit="1" customWidth="1"/>
    <col min="9" max="9" width="7.25" bestFit="1" customWidth="1"/>
    <col min="10" max="10" width="13.75" bestFit="1" customWidth="1"/>
  </cols>
  <sheetData>
    <row r="1" spans="1:10" x14ac:dyDescent="0.3">
      <c r="A1" s="1"/>
      <c r="B1" s="6" t="s">
        <v>23</v>
      </c>
      <c r="C1" s="6"/>
      <c r="D1" s="6"/>
      <c r="E1" s="6" t="s">
        <v>22</v>
      </c>
      <c r="F1" s="6"/>
      <c r="G1" s="6"/>
      <c r="H1" s="6" t="s">
        <v>24</v>
      </c>
      <c r="I1" s="6"/>
      <c r="J1" s="6"/>
    </row>
    <row r="2" spans="1:10" x14ac:dyDescent="0.3">
      <c r="A2" s="1"/>
      <c r="B2" s="1" t="s">
        <v>0</v>
      </c>
      <c r="C2" s="1" t="s">
        <v>12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9</v>
      </c>
      <c r="J2" s="1" t="s">
        <v>6</v>
      </c>
    </row>
    <row r="3" spans="1:10" x14ac:dyDescent="0.3">
      <c r="A3" s="1" t="s">
        <v>10</v>
      </c>
      <c r="B3" s="1">
        <v>5.0000000000000001E-3</v>
      </c>
      <c r="C3" s="1">
        <v>0.05</v>
      </c>
      <c r="D3" s="1">
        <v>0.14000000000000001</v>
      </c>
      <c r="E3" s="1">
        <v>1</v>
      </c>
      <c r="F3" s="1">
        <v>2.8</v>
      </c>
      <c r="G3" s="1">
        <v>5.5</v>
      </c>
      <c r="H3" s="1">
        <v>10</v>
      </c>
      <c r="I3" s="1">
        <v>20</v>
      </c>
      <c r="J3" s="1">
        <v>30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workbookViewId="0">
      <pane xSplit="2" topLeftCell="C1" activePane="topRight" state="frozen"/>
      <selection pane="topRight" activeCell="B73" sqref="B73"/>
    </sheetView>
  </sheetViews>
  <sheetFormatPr defaultRowHeight="16.5" x14ac:dyDescent="0.3"/>
  <cols>
    <col min="2" max="2" width="13.625" bestFit="1" customWidth="1"/>
  </cols>
  <sheetData>
    <row r="1" spans="1:24" x14ac:dyDescent="0.3">
      <c r="A1" t="s">
        <v>7</v>
      </c>
      <c r="B1" t="s">
        <v>13</v>
      </c>
      <c r="C1" t="s">
        <v>14</v>
      </c>
      <c r="D1" t="s">
        <v>15</v>
      </c>
      <c r="E1">
        <v>5</v>
      </c>
      <c r="F1" t="s">
        <v>16</v>
      </c>
      <c r="N1" t="s">
        <v>30</v>
      </c>
      <c r="O1">
        <f>O7-O5</f>
        <v>230.33333333333337</v>
      </c>
      <c r="P1">
        <f>P7-P5</f>
        <v>12.333333333333343</v>
      </c>
    </row>
    <row r="2" spans="1:24" x14ac:dyDescent="0.3">
      <c r="A2" t="s">
        <v>7</v>
      </c>
      <c r="B2" t="s">
        <v>17</v>
      </c>
      <c r="C2" t="s">
        <v>18</v>
      </c>
    </row>
    <row r="3" spans="1:24" x14ac:dyDescent="0.3">
      <c r="N3" t="s">
        <v>31</v>
      </c>
      <c r="Q3" t="s">
        <v>29</v>
      </c>
      <c r="U3" t="s">
        <v>38</v>
      </c>
    </row>
    <row r="4" spans="1:24" x14ac:dyDescent="0.3">
      <c r="C4" t="s">
        <v>0</v>
      </c>
      <c r="D4" t="s">
        <v>11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9</v>
      </c>
      <c r="K4" t="s">
        <v>6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U4" t="s">
        <v>34</v>
      </c>
      <c r="V4" t="s">
        <v>25</v>
      </c>
      <c r="W4" t="s">
        <v>26</v>
      </c>
      <c r="X4" t="s">
        <v>27</v>
      </c>
    </row>
    <row r="5" spans="1:24" s="3" customFormat="1" x14ac:dyDescent="0.3">
      <c r="B5" s="3" t="s">
        <v>20</v>
      </c>
      <c r="C5" s="3">
        <v>1825</v>
      </c>
      <c r="D5" s="3">
        <v>1825</v>
      </c>
      <c r="E5" s="3">
        <v>1825</v>
      </c>
      <c r="F5" s="3">
        <v>1500</v>
      </c>
      <c r="G5" s="3">
        <v>790</v>
      </c>
      <c r="H5" s="3">
        <v>462</v>
      </c>
      <c r="I5" s="3">
        <v>273</v>
      </c>
      <c r="J5" s="3">
        <v>143</v>
      </c>
      <c r="K5" s="3">
        <v>97</v>
      </c>
      <c r="N5" s="3">
        <f>AVERAGE(C5:E5)</f>
        <v>1825</v>
      </c>
      <c r="O5" s="3">
        <f>AVERAGE(F5:H5)</f>
        <v>917.33333333333337</v>
      </c>
      <c r="P5" s="3">
        <f>AVERAGE(I5:K5)</f>
        <v>171</v>
      </c>
      <c r="Q5" s="4">
        <f>N5/1825</f>
        <v>1</v>
      </c>
      <c r="R5" s="4">
        <f t="shared" ref="R5:S5" si="0">O5/1825</f>
        <v>0.50264840182648407</v>
      </c>
      <c r="S5" s="4">
        <f t="shared" si="0"/>
        <v>9.3698630136986302E-2</v>
      </c>
      <c r="U5" s="3" t="str">
        <f>B5</f>
        <v>PR-1day</v>
      </c>
      <c r="V5" s="3">
        <f>$N$7 - N5</f>
        <v>0</v>
      </c>
      <c r="W5" s="3">
        <f>$O$7 - O5</f>
        <v>230.33333333333337</v>
      </c>
      <c r="X5" s="3">
        <f>$P$7 - P5</f>
        <v>12.333333333333343</v>
      </c>
    </row>
    <row r="6" spans="1:24" s="3" customFormat="1" x14ac:dyDescent="0.3">
      <c r="B6" s="3" t="s">
        <v>21</v>
      </c>
      <c r="C6" s="3">
        <v>1825</v>
      </c>
      <c r="D6" s="3">
        <v>1825</v>
      </c>
      <c r="E6" s="3">
        <v>1825</v>
      </c>
      <c r="F6" s="3">
        <v>1825</v>
      </c>
      <c r="G6" s="3">
        <v>1020</v>
      </c>
      <c r="H6" s="3">
        <v>532</v>
      </c>
      <c r="I6" s="3">
        <v>296</v>
      </c>
      <c r="J6" s="3">
        <v>149</v>
      </c>
      <c r="K6" s="3">
        <v>100</v>
      </c>
      <c r="N6" s="3">
        <f t="shared" ref="N6:N7" si="1">AVERAGE(C6:E6)</f>
        <v>1825</v>
      </c>
      <c r="O6" s="3">
        <f t="shared" ref="O6:O7" si="2">AVERAGE(F6:H6)</f>
        <v>1125.6666666666667</v>
      </c>
      <c r="P6" s="3">
        <f t="shared" ref="P6:P7" si="3">AVERAGE(I6:K6)</f>
        <v>181.66666666666666</v>
      </c>
      <c r="Q6" s="4">
        <f t="shared" ref="Q6:Q7" si="4">N6/1825</f>
        <v>1</v>
      </c>
      <c r="R6" s="4">
        <f t="shared" ref="R6:R7" si="5">O6/1825</f>
        <v>0.61680365296803652</v>
      </c>
      <c r="S6" s="4">
        <f t="shared" ref="S6:S7" si="6">P6/1825</f>
        <v>9.9543378995433779E-2</v>
      </c>
      <c r="U6" s="3" t="str">
        <f t="shared" ref="U6:U7" si="7">B6</f>
        <v>PR-1week</v>
      </c>
      <c r="V6" s="3">
        <f>$N$7 - N6</f>
        <v>0</v>
      </c>
      <c r="W6" s="3">
        <f>$O$7 - O6</f>
        <v>22</v>
      </c>
      <c r="X6" s="3">
        <f>$P$7 - P6</f>
        <v>1.6666666666666856</v>
      </c>
    </row>
    <row r="7" spans="1:24" s="3" customFormat="1" x14ac:dyDescent="0.3">
      <c r="B7" s="3" t="s">
        <v>32</v>
      </c>
      <c r="C7" s="3">
        <v>1825</v>
      </c>
      <c r="D7" s="3">
        <v>1825</v>
      </c>
      <c r="E7" s="3">
        <v>1825</v>
      </c>
      <c r="F7" s="3">
        <v>1825</v>
      </c>
      <c r="G7" s="3">
        <v>1072</v>
      </c>
      <c r="H7" s="3">
        <v>546</v>
      </c>
      <c r="I7" s="3">
        <v>300</v>
      </c>
      <c r="J7" s="3">
        <v>150</v>
      </c>
      <c r="K7" s="3">
        <v>100</v>
      </c>
      <c r="N7" s="3">
        <f t="shared" si="1"/>
        <v>1825</v>
      </c>
      <c r="O7" s="3">
        <f t="shared" si="2"/>
        <v>1147.6666666666667</v>
      </c>
      <c r="P7" s="3">
        <f t="shared" si="3"/>
        <v>183.33333333333334</v>
      </c>
      <c r="Q7" s="4">
        <f t="shared" si="4"/>
        <v>1</v>
      </c>
      <c r="R7" s="4">
        <f t="shared" si="5"/>
        <v>0.62885844748858455</v>
      </c>
      <c r="S7" s="4">
        <f t="shared" si="6"/>
        <v>0.10045662100456622</v>
      </c>
      <c r="U7" s="3" t="str">
        <f t="shared" si="7"/>
        <v>CRIM</v>
      </c>
      <c r="V7" s="3">
        <f>$N$7 - N7</f>
        <v>0</v>
      </c>
      <c r="W7" s="3">
        <f>$O$7 - O7</f>
        <v>0</v>
      </c>
      <c r="X7" s="3">
        <f>$P$7 - P7</f>
        <v>0</v>
      </c>
    </row>
    <row r="8" spans="1:24" x14ac:dyDescent="0.3">
      <c r="Q8" s="2"/>
      <c r="R8" s="2"/>
      <c r="S8" s="2"/>
    </row>
    <row r="9" spans="1:24" x14ac:dyDescent="0.3">
      <c r="Q9" s="2"/>
      <c r="R9" s="2"/>
      <c r="S9" s="2"/>
    </row>
    <row r="10" spans="1:24" x14ac:dyDescent="0.3">
      <c r="Q10" s="2"/>
      <c r="R10" s="2"/>
      <c r="S10" s="2"/>
    </row>
    <row r="11" spans="1:24" x14ac:dyDescent="0.3">
      <c r="Q11" s="2"/>
      <c r="R11" s="2"/>
      <c r="S11" s="2"/>
    </row>
    <row r="12" spans="1:24" x14ac:dyDescent="0.3">
      <c r="Q12" s="2"/>
      <c r="R12" s="2"/>
      <c r="S12" s="2"/>
    </row>
    <row r="13" spans="1:24" x14ac:dyDescent="0.3">
      <c r="Q13" s="2"/>
      <c r="R13" s="2"/>
      <c r="S13" s="2"/>
    </row>
    <row r="14" spans="1:24" x14ac:dyDescent="0.3">
      <c r="Q14" s="2"/>
      <c r="R14" s="2"/>
      <c r="S14" s="2"/>
    </row>
    <row r="15" spans="1:24" x14ac:dyDescent="0.3">
      <c r="Q15" s="2"/>
      <c r="R15" s="2"/>
      <c r="S15" s="2"/>
    </row>
    <row r="16" spans="1:24" x14ac:dyDescent="0.3">
      <c r="Q16" s="2"/>
      <c r="R16" s="2"/>
      <c r="S16" s="2"/>
    </row>
    <row r="17" spans="1:19" x14ac:dyDescent="0.3">
      <c r="Q17" s="2"/>
      <c r="R17" s="2"/>
      <c r="S17" s="2"/>
    </row>
    <row r="18" spans="1:19" x14ac:dyDescent="0.3">
      <c r="Q18" s="2"/>
      <c r="R18" s="2"/>
      <c r="S18" s="2"/>
    </row>
    <row r="19" spans="1:19" x14ac:dyDescent="0.3">
      <c r="Q19" s="2"/>
      <c r="R19" s="2"/>
      <c r="S19" s="2"/>
    </row>
    <row r="20" spans="1:19" x14ac:dyDescent="0.3">
      <c r="Q20" s="2"/>
      <c r="R20" s="2"/>
      <c r="S20" s="2"/>
    </row>
    <row r="21" spans="1:19" x14ac:dyDescent="0.3">
      <c r="Q21" s="2"/>
      <c r="R21" s="2"/>
      <c r="S21" s="2"/>
    </row>
    <row r="22" spans="1:19" x14ac:dyDescent="0.3">
      <c r="Q22" s="2"/>
      <c r="R22" s="2"/>
      <c r="S22" s="2"/>
    </row>
    <row r="24" spans="1:19" x14ac:dyDescent="0.3">
      <c r="A24" t="s">
        <v>7</v>
      </c>
      <c r="B24" t="s">
        <v>8</v>
      </c>
      <c r="N24" t="s">
        <v>40</v>
      </c>
    </row>
    <row r="25" spans="1:19" x14ac:dyDescent="0.3">
      <c r="C25" t="s">
        <v>0</v>
      </c>
      <c r="D25" t="s">
        <v>11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  <c r="J25" t="s">
        <v>9</v>
      </c>
      <c r="K25" t="s">
        <v>6</v>
      </c>
      <c r="N25" t="s">
        <v>25</v>
      </c>
      <c r="O25" t="s">
        <v>26</v>
      </c>
      <c r="P25" t="s">
        <v>27</v>
      </c>
      <c r="R25" t="s">
        <v>36</v>
      </c>
    </row>
    <row r="26" spans="1:19" x14ac:dyDescent="0.3">
      <c r="B26" s="3" t="s">
        <v>20</v>
      </c>
      <c r="C26" s="3">
        <v>1824</v>
      </c>
      <c r="D26" s="3">
        <v>1824</v>
      </c>
      <c r="E26" s="3">
        <v>1824</v>
      </c>
      <c r="F26" s="3">
        <v>1500</v>
      </c>
      <c r="G26" s="3">
        <v>790</v>
      </c>
      <c r="H26" s="3">
        <v>462</v>
      </c>
      <c r="I26" s="3">
        <v>273</v>
      </c>
      <c r="J26" s="3">
        <v>143</v>
      </c>
      <c r="K26" s="3">
        <v>97</v>
      </c>
      <c r="N26" s="3">
        <f>AVERAGE(C26:E26)</f>
        <v>1824</v>
      </c>
      <c r="O26" s="3">
        <f>AVERAGE(F26:H26)</f>
        <v>917.33333333333337</v>
      </c>
      <c r="P26" s="3">
        <f>AVERAGE(I26:K26)</f>
        <v>171</v>
      </c>
      <c r="R26">
        <f>AVERAGE(N26:P26)</f>
        <v>970.77777777777783</v>
      </c>
    </row>
    <row r="27" spans="1:19" x14ac:dyDescent="0.3">
      <c r="B27" s="3" t="s">
        <v>21</v>
      </c>
      <c r="C27" s="3">
        <v>260</v>
      </c>
      <c r="D27" s="3">
        <v>260</v>
      </c>
      <c r="E27" s="3">
        <v>260</v>
      </c>
      <c r="F27" s="3">
        <v>260</v>
      </c>
      <c r="G27" s="3">
        <v>145</v>
      </c>
      <c r="H27" s="3">
        <v>76</v>
      </c>
      <c r="I27" s="3">
        <v>42</v>
      </c>
      <c r="J27" s="3">
        <v>21</v>
      </c>
      <c r="K27" s="3">
        <v>14</v>
      </c>
      <c r="N27" s="3">
        <f t="shared" ref="N27" si="8">AVERAGE(C27:E27)</f>
        <v>260</v>
      </c>
      <c r="O27" s="3">
        <f t="shared" ref="O27" si="9">AVERAGE(F27:H27)</f>
        <v>160.33333333333334</v>
      </c>
      <c r="P27" s="3">
        <f t="shared" ref="P27" si="10">AVERAGE(I27:K27)</f>
        <v>25.666666666666668</v>
      </c>
      <c r="R27">
        <f t="shared" ref="R27:R28" si="11">AVERAGE(N27:P27)</f>
        <v>148.66666666666669</v>
      </c>
    </row>
    <row r="28" spans="1:19" x14ac:dyDescent="0.3">
      <c r="B28" s="3" t="s">
        <v>37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1</v>
      </c>
      <c r="I28" s="3">
        <v>0</v>
      </c>
      <c r="J28" s="3">
        <v>0</v>
      </c>
      <c r="K28" s="3">
        <v>0</v>
      </c>
      <c r="N28" s="3">
        <f>AVERAGE(C28:E28)</f>
        <v>0</v>
      </c>
      <c r="O28" s="3">
        <f>AVERAGE(F28:H28)</f>
        <v>0.66666666666666663</v>
      </c>
      <c r="P28" s="3">
        <f>AVERAGE(I28:K28)</f>
        <v>0</v>
      </c>
      <c r="R28">
        <f t="shared" si="11"/>
        <v>0.22222222222222221</v>
      </c>
    </row>
    <row r="49" spans="1:20" x14ac:dyDescent="0.3">
      <c r="A49" t="s">
        <v>7</v>
      </c>
      <c r="B49" t="s">
        <v>39</v>
      </c>
      <c r="C49" t="s">
        <v>19</v>
      </c>
      <c r="N49" t="s">
        <v>28</v>
      </c>
      <c r="R49" t="s">
        <v>35</v>
      </c>
    </row>
    <row r="50" spans="1:20" x14ac:dyDescent="0.3">
      <c r="C50" t="s">
        <v>0</v>
      </c>
      <c r="D50" t="s">
        <v>11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  <c r="J50" t="s">
        <v>9</v>
      </c>
      <c r="K50" t="s">
        <v>6</v>
      </c>
      <c r="N50" t="s">
        <v>25</v>
      </c>
      <c r="O50" t="s">
        <v>26</v>
      </c>
      <c r="P50" t="s">
        <v>27</v>
      </c>
      <c r="R50" t="s">
        <v>25</v>
      </c>
      <c r="S50" t="s">
        <v>26</v>
      </c>
      <c r="T50" t="s">
        <v>27</v>
      </c>
    </row>
    <row r="51" spans="1:20" s="3" customFormat="1" x14ac:dyDescent="0.3">
      <c r="B51" s="3" t="s">
        <v>20</v>
      </c>
      <c r="C51" s="3">
        <v>208.36221</v>
      </c>
      <c r="D51" s="3">
        <v>216.56281999999999</v>
      </c>
      <c r="E51" s="3">
        <v>232.96404999999999</v>
      </c>
      <c r="F51" s="3">
        <v>326.18608999999998</v>
      </c>
      <c r="G51" s="3">
        <v>326.20607999999999</v>
      </c>
      <c r="H51" s="3">
        <v>326.03622999999999</v>
      </c>
      <c r="I51" s="3">
        <v>325.58663000000001</v>
      </c>
      <c r="J51" s="3">
        <v>324.58753000000002</v>
      </c>
      <c r="K51" s="3">
        <v>323.98806999999999</v>
      </c>
      <c r="N51" s="3">
        <f>AVERAGE(C51:E51)</f>
        <v>219.29635999999996</v>
      </c>
      <c r="O51" s="3">
        <f>AVERAGE(F51:H51)</f>
        <v>326.14280000000002</v>
      </c>
      <c r="P51" s="3">
        <f>AVERAGE(I51:K51)</f>
        <v>324.72074333333336</v>
      </c>
      <c r="R51" s="5">
        <f>((N51-N$53)/N51)</f>
        <v>0.83100257569254687</v>
      </c>
      <c r="S51" s="5">
        <f>((O51-O$53)/O51)</f>
        <v>0.12118946056757968</v>
      </c>
      <c r="T51" s="5">
        <f>((P51-P$53)/P51)</f>
        <v>1.0255991961421031E-3</v>
      </c>
    </row>
    <row r="52" spans="1:20" s="3" customFormat="1" x14ac:dyDescent="0.3">
      <c r="B52" s="3" t="s">
        <v>21</v>
      </c>
      <c r="C52" s="3">
        <v>52.102969999999999</v>
      </c>
      <c r="D52" s="3">
        <v>60.303579999999997</v>
      </c>
      <c r="E52" s="3">
        <v>76.704809999999995</v>
      </c>
      <c r="F52" s="3">
        <v>233.42762999999999</v>
      </c>
      <c r="G52" s="3">
        <v>326.20607999999999</v>
      </c>
      <c r="H52" s="3">
        <v>325.93632000000002</v>
      </c>
      <c r="I52" s="3">
        <v>325.58663000000001</v>
      </c>
      <c r="J52" s="3">
        <v>324.48761999999999</v>
      </c>
      <c r="K52" s="3">
        <v>324.78735</v>
      </c>
      <c r="N52" s="3">
        <f t="shared" ref="N52:N53" si="12">AVERAGE(C52:E52)</f>
        <v>63.037119999999994</v>
      </c>
      <c r="O52" s="3">
        <f t="shared" ref="O52:O53" si="13">AVERAGE(F52:H52)</f>
        <v>295.19000999999997</v>
      </c>
      <c r="P52" s="3">
        <f t="shared" ref="P52:P53" si="14">AVERAGE(I52:K52)</f>
        <v>324.95386666666667</v>
      </c>
      <c r="R52" s="5">
        <f>((N52-N$53)/N52)</f>
        <v>0.41208418151083043</v>
      </c>
      <c r="S52" s="5">
        <f>((O52-O$53)/O52)</f>
        <v>2.903987164064251E-2</v>
      </c>
      <c r="T52" s="5">
        <f>((P52-P$53)/P52)</f>
        <v>1.742267825504594E-3</v>
      </c>
    </row>
    <row r="53" spans="1:20" s="3" customFormat="1" x14ac:dyDescent="0.3">
      <c r="B53" s="3" t="s">
        <v>33</v>
      </c>
      <c r="C53" s="3">
        <v>26.126370000000001</v>
      </c>
      <c r="D53" s="3">
        <v>34.326979999999999</v>
      </c>
      <c r="E53" s="3">
        <v>50.728209999999997</v>
      </c>
      <c r="F53" s="3">
        <v>207.45103</v>
      </c>
      <c r="G53" s="3">
        <v>326.26602000000003</v>
      </c>
      <c r="H53" s="3">
        <v>326.13614000000001</v>
      </c>
      <c r="I53" s="3">
        <v>325.38681000000003</v>
      </c>
      <c r="J53" s="3">
        <v>324.38771000000003</v>
      </c>
      <c r="K53" s="3">
        <v>323.38861000000003</v>
      </c>
      <c r="N53" s="3">
        <f t="shared" si="12"/>
        <v>37.060519999999997</v>
      </c>
      <c r="O53" s="3">
        <f t="shared" si="13"/>
        <v>286.61772999999999</v>
      </c>
      <c r="P53" s="3">
        <f t="shared" si="14"/>
        <v>324.38771000000003</v>
      </c>
      <c r="R53" s="5">
        <f>((N53-N$53)/N53)</f>
        <v>0</v>
      </c>
      <c r="S53" s="5">
        <f>((O53-O$53)/O53)</f>
        <v>0</v>
      </c>
      <c r="T53" s="5">
        <f>((P53-P$53)/P53)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Workload characterization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ypkim</dc:creator>
  <cp:lastModifiedBy>ypkim</cp:lastModifiedBy>
  <dcterms:created xsi:type="dcterms:W3CDTF">2016-11-02T04:10:59Z</dcterms:created>
  <dcterms:modified xsi:type="dcterms:W3CDTF">2018-05-10T09:34:12Z</dcterms:modified>
</cp:coreProperties>
</file>