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v\spring3.1\ch061\"/>
    </mc:Choice>
  </mc:AlternateContent>
  <bookViews>
    <workbookView xWindow="900" yWindow="5055" windowWidth="25605" windowHeight="11205" tabRatio="50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I38" i="1" l="1"/>
  <c r="H38" i="1"/>
  <c r="G36" i="1" l="1"/>
  <c r="I27" i="1"/>
  <c r="H20" i="1" l="1"/>
  <c r="H19" i="1"/>
  <c r="F36" i="1" l="1"/>
  <c r="J24" i="1"/>
  <c r="J25" i="1" s="1"/>
  <c r="F18" i="1"/>
  <c r="G18" i="1"/>
  <c r="M18" i="1"/>
  <c r="M20" i="1" s="1"/>
</calcChain>
</file>

<file path=xl/sharedStrings.xml><?xml version="1.0" encoding="utf-8"?>
<sst xmlns="http://schemas.openxmlformats.org/spreadsheetml/2006/main" count="217" uniqueCount="177">
  <si>
    <t>FCO</t>
  </si>
  <si>
    <t>FCO,BCN</t>
  </si>
  <si>
    <t>BCN</t>
  </si>
  <si>
    <t>roma</t>
  </si>
  <si>
    <t>roma+florence</t>
  </si>
  <si>
    <t>florence</t>
  </si>
  <si>
    <t>florenc+roma,bcn</t>
  </si>
  <si>
    <t>bcn</t>
  </si>
  <si>
    <t>bcn+roma+icn</t>
  </si>
  <si>
    <t>direct</t>
  </si>
  <si>
    <t>10:25(+1)</t>
  </si>
  <si>
    <t>via</t>
  </si>
  <si>
    <t>EUR977.19 / person 1</t>
  </si>
  <si>
    <t>airplane</t>
  </si>
  <si>
    <t>\</t>
  </si>
  <si>
    <t>hotel</t>
  </si>
  <si>
    <t>수수료</t>
  </si>
  <si>
    <t>를레 데이 파피 (Relais dei Papi)</t>
  </si>
  <si>
    <t>호텔 론다 (Hotel Ronda)</t>
  </si>
  <si>
    <t>호텔 델레 나지오니 (Hotel Delle Nazioni)</t>
  </si>
  <si>
    <t>BCM,FCO,ICN</t>
  </si>
  <si>
    <t>hotel.com</t>
  </si>
  <si>
    <t>mastercard</t>
  </si>
  <si>
    <t>EUR</t>
  </si>
  <si>
    <t>ALITALIA15</t>
  </si>
  <si>
    <t>15$</t>
  </si>
  <si>
    <t>CH0MOI9HNC16MC</t>
  </si>
  <si>
    <t>kayak조회</t>
  </si>
  <si>
    <t>https://www.kayak.co.kr/flights/ICN-FCO/2016-02-05/FCO-BCN/2016-02-11/BCN-ICN/2016-02-14/2adults</t>
  </si>
  <si>
    <t>https://www.kayak.co.kr/flights/ICN-FCO/2016-02-05/FCO-CDG/2016-02-08/CDG-BCN/2016-02-11/BCN-ICN/2016-02-14</t>
  </si>
  <si>
    <t>ICN FCO CDG BCN ICN</t>
  </si>
  <si>
    <t>네이버</t>
  </si>
  <si>
    <t>http://kin.naver.com/qna/detail.nhn?d1id=9&amp;dirId=90203&amp;docId=220775014&amp;qb=66Gc66eIIO2MjOumrCDrsJTrpbTshYDroZzrgpggMuyblOyXrO2WiQ==&amp;enc=utf8&amp;section=kin&amp;rank=3&amp;search_sort=0&amp;spq=1&amp;pid=SmagGsoRR1dssbYSa98sssssstR-270628&amp;sid=pF0Y1SZPx5BHg2LBw6DvRg%3D%3D</t>
  </si>
  <si>
    <t>http://www.kayak.com/flights/ICN-CDG/2016-02-05/CDG-BCN/2016-02-08/BCN-FCO/2016-02-11/FCO-ICN/2016-02-14</t>
  </si>
  <si>
    <t>http://y2k047.blog.me/220426324154</t>
  </si>
  <si>
    <t>기차(로마&lt;-&gt;피렌체)왕복</t>
  </si>
  <si>
    <t>내역</t>
  </si>
  <si>
    <t>TPE</t>
  </si>
  <si>
    <t>http://www.ilcodicefiscale.it/</t>
  </si>
  <si>
    <t>http://www.trenitalia.com/</t>
  </si>
  <si>
    <t>피렌체</t>
    <phoneticPr fontId="9" type="noConversion"/>
  </si>
  <si>
    <t>워킹투어</t>
    <phoneticPr fontId="9" type="noConversion"/>
  </si>
  <si>
    <t>바르셀로나</t>
    <phoneticPr fontId="9" type="noConversion"/>
  </si>
  <si>
    <t>워킹투어</t>
    <phoneticPr fontId="9" type="noConversion"/>
  </si>
  <si>
    <t>차량투어</t>
    <phoneticPr fontId="9" type="noConversion"/>
  </si>
  <si>
    <t>로마</t>
    <phoneticPr fontId="9" type="noConversion"/>
  </si>
  <si>
    <t>myrealtrip</t>
    <phoneticPr fontId="9" type="noConversion"/>
  </si>
  <si>
    <t>5천원할인</t>
    <phoneticPr fontId="9" type="noConversion"/>
  </si>
  <si>
    <t>10월31일까지</t>
    <phoneticPr fontId="9" type="noConversion"/>
  </si>
  <si>
    <t>120EUR</t>
    <phoneticPr fontId="9" type="noConversion"/>
  </si>
  <si>
    <t>바티칸</t>
    <phoneticPr fontId="9" type="noConversion"/>
  </si>
  <si>
    <t>이동</t>
    <phoneticPr fontId="9" type="noConversion"/>
  </si>
  <si>
    <t>금</t>
    <phoneticPr fontId="9" type="noConversion"/>
  </si>
  <si>
    <t>토</t>
    <phoneticPr fontId="9" type="noConversion"/>
  </si>
  <si>
    <t>일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</si>
  <si>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</si>
  <si>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</si>
  <si>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</si>
  <si>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</si>
  <si>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http://romabike.eurobike.kr/tour_2013.php?gcd=164&amp;ssubNum=1&amp;tk=2</t>
    <phoneticPr fontId="9" type="noConversion"/>
  </si>
  <si>
    <t>19시공항</t>
    <phoneticPr fontId="9" type="noConversion"/>
  </si>
  <si>
    <t>07시숙소</t>
    <phoneticPr fontId="9" type="noConversion"/>
  </si>
  <si>
    <t>\ 원화</t>
    <phoneticPr fontId="9" type="noConversion"/>
  </si>
  <si>
    <t>$ 달러</t>
    <phoneticPr fontId="9" type="noConversion"/>
  </si>
  <si>
    <t>https://www.myrealtrip.com/offers/2509</t>
    <phoneticPr fontId="9" type="noConversion"/>
  </si>
  <si>
    <t>이동(08:30)</t>
    <phoneticPr fontId="9" type="noConversion"/>
  </si>
  <si>
    <t>07시30분숙소</t>
    <phoneticPr fontId="9" type="noConversion"/>
  </si>
  <si>
    <t>여행투어:로마(유로자전거) 4만5천원/인당</t>
  </si>
  <si>
    <t>여행투어:피렌체 58600원/인당</t>
  </si>
  <si>
    <t>여행투어:스페인 52000원/인당</t>
  </si>
  <si>
    <t>여행투어:스페인 65100원/인당</t>
  </si>
  <si>
    <t>자유여행</t>
    <phoneticPr fontId="9" type="noConversion"/>
  </si>
  <si>
    <t>합계 (달러) 및 (원화)</t>
    <phoneticPr fontId="9" type="noConversion"/>
  </si>
  <si>
    <t>해외여행유심 10일</t>
    <phoneticPr fontId="9" type="noConversion"/>
  </si>
  <si>
    <t>비행기 (귀국시 비즈니스좌석 추가발생 $856)
한국 - 로바 - 바르셀로나 - 한국(비즈니스)</t>
    <phoneticPr fontId="9" type="noConversion"/>
  </si>
  <si>
    <t>숙소1(로마) 3박</t>
    <phoneticPr fontId="9" type="noConversion"/>
  </si>
  <si>
    <t>숙소2(피렌체) 3박</t>
    <phoneticPr fontId="9" type="noConversion"/>
  </si>
  <si>
    <t>숙소3(바르셀로나) 3박</t>
    <phoneticPr fontId="9" type="noConversion"/>
  </si>
  <si>
    <t>호텔 델레 나지오니 (Hotel Delle Nazioni)</t>
    <phoneticPr fontId="9" type="noConversion"/>
  </si>
  <si>
    <t>https://www.myrealtrip.com/offers/1334</t>
    <phoneticPr fontId="9" type="noConversion"/>
  </si>
  <si>
    <t>pablo94</t>
    <phoneticPr fontId="9" type="noConversion"/>
  </si>
  <si>
    <t>pablo93</t>
    <phoneticPr fontId="9" type="noConversion"/>
  </si>
  <si>
    <t>https://www.myrealtrip.com/offers/329</t>
    <phoneticPr fontId="9" type="noConversion"/>
  </si>
  <si>
    <t>saint.daesung</t>
    <phoneticPr fontId="9" type="noConversion"/>
  </si>
  <si>
    <t>피렌체 3박4일</t>
    <phoneticPr fontId="9" type="noConversion"/>
  </si>
  <si>
    <t>http://m.blog.naver.com/wlsrud1318/140166777042</t>
  </si>
  <si>
    <t>피사</t>
    <phoneticPr fontId="9" type="noConversion"/>
  </si>
  <si>
    <t>http://blog.daum.net/em0391/251</t>
  </si>
  <si>
    <t>http://www.amicoitalia.com/pisa/index.php</t>
  </si>
  <si>
    <t>myrealtrip</t>
  </si>
  <si>
    <t>46EUR추가</t>
    <phoneticPr fontId="9" type="noConversion"/>
  </si>
  <si>
    <t>http://www.italycitytour.co.kr/</t>
    <phoneticPr fontId="9" type="noConversion"/>
  </si>
  <si>
    <t>http://romabike.eurobike.kr/</t>
  </si>
  <si>
    <t>버스투어</t>
    <phoneticPr fontId="9" type="noConversion"/>
  </si>
  <si>
    <t>80EUR추가</t>
    <phoneticPr fontId="9" type="noConversion"/>
  </si>
  <si>
    <t>콜로세움</t>
    <phoneticPr fontId="9" type="noConversion"/>
  </si>
  <si>
    <t>로마패스 3일권 50000원/인당/미정</t>
    <phoneticPr fontId="9" type="noConversion"/>
  </si>
  <si>
    <t>를레 데이 파피 (Relais dei Papi)</t>
    <phoneticPr fontId="9" type="noConversion"/>
  </si>
  <si>
    <t>호텔 델레 나지오니 (Hotel Delle Nazioni)</t>
    <phoneticPr fontId="9" type="noConversion"/>
  </si>
  <si>
    <t>예약</t>
    <phoneticPr fontId="9" type="noConversion"/>
  </si>
  <si>
    <t>유로자전거</t>
    <phoneticPr fontId="9" type="noConversion"/>
  </si>
  <si>
    <t>이태리투어</t>
    <phoneticPr fontId="9" type="noConversion"/>
  </si>
  <si>
    <t>MOBKR</t>
    <phoneticPr fontId="9" type="noConversion"/>
  </si>
  <si>
    <t>호텔 론다 (Hotel Ronda)</t>
    <phoneticPr fontId="9" type="noConversion"/>
  </si>
  <si>
    <t>또는 http://hellotravel.kr/reception/tour_booking.asp?code=301690</t>
    <phoneticPr fontId="9" type="noConversion"/>
  </si>
  <si>
    <t>여행투어:로마(이태리시티투어) 3만원/인당</t>
    <phoneticPr fontId="9" type="noConversion"/>
  </si>
  <si>
    <t>myrealtrip</t>
    <phoneticPr fontId="9" type="noConversion"/>
  </si>
  <si>
    <t>인천공항</t>
    <phoneticPr fontId="9" type="noConversion"/>
  </si>
  <si>
    <t>출발</t>
    <phoneticPr fontId="9" type="noConversion"/>
  </si>
  <si>
    <t>AZ0759편</t>
    <phoneticPr fontId="9" type="noConversion"/>
  </si>
  <si>
    <t>09시40분</t>
    <phoneticPr fontId="9" type="noConversion"/>
  </si>
  <si>
    <t>11시00분</t>
    <phoneticPr fontId="9" type="noConversion"/>
  </si>
  <si>
    <t>14시05분</t>
    <phoneticPr fontId="9" type="noConversion"/>
  </si>
  <si>
    <t>6016번,서울매트로</t>
    <phoneticPr fontId="9" type="noConversion"/>
  </si>
  <si>
    <t>19시00분</t>
    <phoneticPr fontId="9" type="noConversion"/>
  </si>
  <si>
    <t>ROME FIUMICINO 공항</t>
    <phoneticPr fontId="9" type="noConversion"/>
  </si>
  <si>
    <t>레오나르도 익스프레스</t>
    <phoneticPr fontId="9" type="noConversion"/>
  </si>
  <si>
    <t>1. ‘Stazione Farrovia(기차역)’ 표지판을 찾아 따라간다.</t>
  </si>
  <si>
    <t>3. 타바키나 티켓부스에서 열차표를 구입한다. (요금 14EUR)</t>
  </si>
  <si>
    <t>4. 전광판의 Oraio(출발시각)과 BIN.(플랫폼 번호)을 확인하여 전용 플랫폼으로 이동한다.</t>
  </si>
  <si>
    <t xml:space="preserve">    구름다리로 공항 기차역인 ‘Fiumicino Aeroporto(피우미치노 아에로포르토)’로 연결된다.</t>
    <phoneticPr fontId="9" type="noConversion"/>
  </si>
  <si>
    <t>를레 데이 파피 (Relais dei Papi : Via dei Gracchi 161, Rome, 00192)</t>
    <phoneticPr fontId="9" type="noConversion"/>
  </si>
  <si>
    <r>
      <t xml:space="preserve">2. ‘Leonardo Express(레오나르도 익스프레스)’ 표지판이 있는 에스컬레이터를 타고 올라가면 </t>
    </r>
    <r>
      <rPr>
        <sz val="11"/>
        <color rgb="FF777777"/>
        <rFont val="돋움"/>
        <family val="3"/>
        <charset val="129"/>
      </rPr>
      <t/>
    </r>
    <phoneticPr fontId="9" type="noConversion"/>
  </si>
  <si>
    <r>
      <t xml:space="preserve">5. 개찰기에 열차표를 넣는다. 사용한 시각이 각인되어 나온다. </t>
    </r>
    <r>
      <rPr>
        <sz val="11"/>
        <color rgb="FF777777"/>
        <rFont val="돋움"/>
        <family val="3"/>
        <charset val="129"/>
      </rPr>
      <t/>
    </r>
    <phoneticPr fontId="9" type="noConversion"/>
  </si>
  <si>
    <t xml:space="preserve">   각인이 없을 경우 무임승차로 무시무시한 벌금을 부과 받을 수 있으니 꼭 시간이 각인되었는지 확인하자.</t>
    <phoneticPr fontId="9" type="noConversion"/>
  </si>
  <si>
    <t xml:space="preserve">   선착장을 이용한다. </t>
    <phoneticPr fontId="9" type="noConversion"/>
  </si>
  <si>
    <r>
      <t xml:space="preserve">지하철MEA </t>
    </r>
    <r>
      <rPr>
        <b/>
        <sz val="10"/>
        <rFont val="맑은 고딕"/>
        <family val="3"/>
        <charset val="129"/>
        <scheme val="minor"/>
      </rPr>
      <t>Battistini행 7분 (정류장 5개)</t>
    </r>
    <phoneticPr fontId="9" type="noConversion"/>
  </si>
  <si>
    <t>Repubblica - Barberini - Spagna - Flaminio - Lepanto</t>
    <phoneticPr fontId="9" type="noConversion"/>
  </si>
  <si>
    <t>21시30분</t>
    <phoneticPr fontId="9" type="noConversion"/>
  </si>
  <si>
    <t>08시00분</t>
    <phoneticPr fontId="9" type="noConversion"/>
  </si>
  <si>
    <t>바티칸투어</t>
    <phoneticPr fontId="9" type="noConversion"/>
  </si>
  <si>
    <t>OTTAVIANO역</t>
    <phoneticPr fontId="9" type="noConversion"/>
  </si>
  <si>
    <t>14시00분</t>
    <phoneticPr fontId="9" type="noConversion"/>
  </si>
  <si>
    <t>로마버스투어</t>
    <phoneticPr fontId="9" type="noConversion"/>
  </si>
  <si>
    <t>산타마리아 마조레 성당</t>
    <phoneticPr fontId="9" type="noConversion"/>
  </si>
  <si>
    <t>콜로세움(외부관람) - 대전차 경기장 - 캄피톨리오 언덕 - 포로 로마노(외부관람) - 베네치아 광장 </t>
  </si>
  <si>
    <t>- 비토리오 엠마누엘레 2세 국왕기념관 - 나보나 광장 - 판테온 - 카타콤베 - 로마의 수도교(로마외곽) </t>
  </si>
  <si>
    <t>- 바오로성인 참수터(로마외곽) - 트레비 분수- 스페인 광장 </t>
  </si>
  <si>
    <t>2월08일</t>
    <phoneticPr fontId="9" type="noConversion"/>
  </si>
  <si>
    <t>콜로세움</t>
    <phoneticPr fontId="9" type="noConversion"/>
  </si>
  <si>
    <t>18시50분</t>
    <phoneticPr fontId="9" type="noConversion"/>
  </si>
  <si>
    <t>로마-&gt;피렌체</t>
    <phoneticPr fontId="9" type="noConversion"/>
  </si>
  <si>
    <t>지하철MEA Anagnina행</t>
  </si>
  <si>
    <t>Lepanto - Flaminio - Spagna - Barberini - Repubblica - Termini</t>
  </si>
  <si>
    <t>지하철MEB Laurentina행</t>
  </si>
  <si>
    <t>Termini - Cavour - Colosseo</t>
  </si>
  <si>
    <t>http://goo.gl/LUy7EK</t>
  </si>
  <si>
    <t>로마패스</t>
    <phoneticPr fontId="9" type="noConversion"/>
  </si>
  <si>
    <t>02월09일</t>
    <phoneticPr fontId="9" type="noConversion"/>
  </si>
  <si>
    <t>08시50분</t>
    <phoneticPr fontId="9" type="noConversion"/>
  </si>
  <si>
    <t>피렌체투어</t>
    <phoneticPr fontId="9" type="noConversion"/>
  </si>
  <si>
    <t>시뇨리아광장</t>
    <phoneticPr fontId="9" type="noConversion"/>
  </si>
  <si>
    <t>02월10일</t>
    <phoneticPr fontId="9" type="noConversion"/>
  </si>
  <si>
    <t>피사</t>
    <phoneticPr fontId="9" type="noConversion"/>
  </si>
  <si>
    <t>라스페찌아( 친퀘테레 )</t>
    <phoneticPr fontId="9" type="noConversion"/>
  </si>
  <si>
    <t>02월11일</t>
    <phoneticPr fontId="9" type="noConversion"/>
  </si>
  <si>
    <t>08시39분</t>
    <phoneticPr fontId="9" type="noConversion"/>
  </si>
  <si>
    <t>로마이동</t>
    <phoneticPr fontId="9" type="noConversion"/>
  </si>
  <si>
    <t>12시</t>
    <phoneticPr fontId="9" type="noConversion"/>
  </si>
  <si>
    <t>ROME FIUMICINO 공항이동</t>
    <phoneticPr fontId="9" type="noConversion"/>
  </si>
  <si>
    <t>15시</t>
    <phoneticPr fontId="9" type="noConversion"/>
  </si>
  <si>
    <t>AZ0076</t>
    <phoneticPr fontId="9" type="noConversion"/>
  </si>
  <si>
    <t>17시</t>
    <phoneticPr fontId="9" type="noConversion"/>
  </si>
  <si>
    <t>스페인도착</t>
    <phoneticPr fontId="9" type="noConversion"/>
  </si>
  <si>
    <t xml:space="preserve">16.20유로 </t>
  </si>
  <si>
    <t>06:53 Firenze S. M. Novella</t>
  </si>
  <si>
    <t>Arrival</t>
  </si>
  <si>
    <t>08:06 Pisa Centrale</t>
  </si>
  <si>
    <t xml:space="preserve">18.00유로 </t>
  </si>
  <si>
    <t>09:49 Pisa Centrale</t>
  </si>
  <si>
    <t>10:39 La Spezia Centrale</t>
  </si>
  <si>
    <t>21.00유로</t>
  </si>
  <si>
    <t>20:06 La Spezia Centrale</t>
  </si>
  <si>
    <t>22:02 Firenze S. M. Novella</t>
  </si>
  <si>
    <t>포로 로마노 구경</t>
    <phoneticPr fontId="9" type="noConversion"/>
  </si>
  <si>
    <t>07시00분</t>
    <phoneticPr fontId="9" type="noConversion"/>
  </si>
  <si>
    <t>check out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</si>
</sst>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_-* #,##0.00_-;\-* #,##0.00_-;_-* &quot;-&quot;_-;_-@_-"/>
    <numFmt numFmtId="177" formatCode="mm&quot;월&quot;\ dd&quot;일&quot;"/>
  </numFmts>
  <fonts count="14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4"/>
      <color rgb="FF4E4E4E"/>
      <name val="Arial"/>
      <family val="2"/>
    </font>
    <font>
      <sz val="13"/>
      <color theme="1"/>
      <name val="나눔고딕"/>
      <family val="3"/>
      <charset val="129"/>
    </font>
    <font>
      <sz val="13"/>
      <color rgb="FF000000"/>
      <name val="나눔고딕"/>
      <family val="3"/>
      <charset val="129"/>
    </font>
    <font>
      <b/>
      <sz val="13"/>
      <color theme="1"/>
      <name val="나눔고딕"/>
      <family val="3"/>
      <charset val="129"/>
    </font>
    <font>
      <sz val="13"/>
      <color rgb="FF222222"/>
      <name val="Arial"/>
      <family val="2"/>
    </font>
    <font>
      <sz val="8"/>
      <name val="맑은 고딕"/>
      <family val="3"/>
      <charset val="129"/>
      <scheme val="minor"/>
    </font>
    <font>
      <sz val="11"/>
      <color rgb="FF777777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rgb="FF66666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3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20" fontId="5" fillId="0" borderId="0" xfId="0" applyNumberFormat="1" applyFont="1"/>
    <xf numFmtId="41" fontId="5" fillId="0" borderId="0" xfId="1" applyFont="1"/>
    <xf numFmtId="41" fontId="5" fillId="0" borderId="0" xfId="0" applyNumberFormat="1" applyFont="1"/>
    <xf numFmtId="0" fontId="2" fillId="0" borderId="0" xfId="48"/>
    <xf numFmtId="0" fontId="5" fillId="0" borderId="1" xfId="0" applyFont="1" applyBorder="1"/>
    <xf numFmtId="0" fontId="5" fillId="0" borderId="0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176" fontId="5" fillId="0" borderId="1" xfId="1" applyNumberFormat="1" applyFont="1" applyBorder="1"/>
    <xf numFmtId="176" fontId="7" fillId="2" borderId="1" xfId="1" applyNumberFormat="1" applyFont="1" applyFill="1" applyBorder="1"/>
    <xf numFmtId="0" fontId="8" fillId="0" borderId="0" xfId="0" applyFont="1"/>
    <xf numFmtId="24" fontId="5" fillId="0" borderId="0" xfId="0" applyNumberFormat="1" applyFont="1"/>
    <xf numFmtId="3" fontId="0" fillId="0" borderId="0" xfId="0" applyNumberFormat="1"/>
    <xf numFmtId="177" fontId="0" fillId="0" borderId="0" xfId="0" applyNumberFormat="1"/>
    <xf numFmtId="43" fontId="5" fillId="0" borderId="0" xfId="0" applyNumberFormat="1" applyFont="1"/>
    <xf numFmtId="41" fontId="5" fillId="0" borderId="1" xfId="0" applyNumberFormat="1" applyFont="1" applyBorder="1"/>
    <xf numFmtId="41" fontId="7" fillId="2" borderId="1" xfId="1" applyNumberFormat="1" applyFont="1" applyFill="1" applyBorder="1"/>
    <xf numFmtId="0" fontId="5" fillId="0" borderId="1" xfId="0" applyFont="1" applyBorder="1" applyAlignment="1">
      <alignment wrapText="1"/>
    </xf>
    <xf numFmtId="177" fontId="5" fillId="0" borderId="0" xfId="0" applyNumberFormat="1" applyFont="1"/>
    <xf numFmtId="177" fontId="11" fillId="0" borderId="0" xfId="0" applyNumberFormat="1" applyFont="1"/>
    <xf numFmtId="0" fontId="11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>
      <alignment vertical="center"/>
    </xf>
    <xf numFmtId="20" fontId="11" fillId="0" borderId="0" xfId="0" applyNumberFormat="1" applyFont="1"/>
  </cellXfs>
  <cellStyles count="49">
    <cellStyle name="쉼표 [0]" xfId="1" builtinId="6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9526</xdr:rowOff>
    </xdr:from>
    <xdr:to>
      <xdr:col>8</xdr:col>
      <xdr:colOff>734506</xdr:colOff>
      <xdr:row>47</xdr:row>
      <xdr:rowOff>47626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790826"/>
          <a:ext cx="7068630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8</xdr:col>
      <xdr:colOff>755993</xdr:colOff>
      <xdr:row>96</xdr:row>
      <xdr:rowOff>104775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25250"/>
          <a:ext cx="7090118" cy="456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</xdr:rowOff>
    </xdr:from>
    <xdr:to>
      <xdr:col>8</xdr:col>
      <xdr:colOff>760096</xdr:colOff>
      <xdr:row>127</xdr:row>
      <xdr:rowOff>57151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54551"/>
          <a:ext cx="7094221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lcodicefiscale.it/" TargetMode="External"/><Relationship Id="rId1" Type="http://schemas.openxmlformats.org/officeDocument/2006/relationships/hyperlink" Target="https://www.kayak.co.kr/flights/ICN-FCO/2016-02-05/FCO-BCN/2016-02-11/BCN-ICN/2016-02-14/2adu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realtrip.com/offers/2509" TargetMode="External"/><Relationship Id="rId2" Type="http://schemas.openxmlformats.org/officeDocument/2006/relationships/hyperlink" Target="https://www.myrealtrip.com/offers/1334" TargetMode="External"/><Relationship Id="rId1" Type="http://schemas.openxmlformats.org/officeDocument/2006/relationships/hyperlink" Target="https://www.myrealtrip.com/offers/329" TargetMode="External"/><Relationship Id="rId5" Type="http://schemas.openxmlformats.org/officeDocument/2006/relationships/hyperlink" Target="http://www.italycitytour.co.kr/" TargetMode="External"/><Relationship Id="rId4" Type="http://schemas.openxmlformats.org/officeDocument/2006/relationships/hyperlink" Target="http://romabike.eurobike.kr/tour_2013.php?gcd=164&amp;ssubNum=1&amp;tk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3" zoomScaleNormal="100" zoomScalePageLayoutView="115" workbookViewId="0">
      <selection activeCell="J33" sqref="J33"/>
    </sheetView>
  </sheetViews>
  <sheetFormatPr defaultColWidth="10.77734375" defaultRowHeight="16.5" x14ac:dyDescent="0.25"/>
  <cols>
    <col min="1" max="1" width="10.77734375" style="2"/>
    <col min="2" max="2" width="12.21875" style="2" bestFit="1" customWidth="1"/>
    <col min="3" max="3" width="15.109375" style="2" bestFit="1" customWidth="1"/>
    <col min="4" max="4" width="19.109375" style="2" bestFit="1" customWidth="1"/>
    <col min="5" max="5" width="39.77734375" style="2" bestFit="1" customWidth="1"/>
    <col min="6" max="6" width="10.6640625" style="2" bestFit="1" customWidth="1"/>
    <col min="7" max="7" width="11.88671875" style="2" bestFit="1" customWidth="1"/>
    <col min="8" max="8" width="10.109375" style="2" bestFit="1" customWidth="1"/>
    <col min="9" max="9" width="11.44140625" style="2" bestFit="1" customWidth="1"/>
    <col min="10" max="10" width="23.33203125" style="2" bestFit="1" customWidth="1"/>
    <col min="11" max="11" width="13.33203125" style="2" bestFit="1" customWidth="1"/>
    <col min="12" max="12" width="2.44140625" style="2" bestFit="1" customWidth="1"/>
    <col min="13" max="13" width="13.33203125" style="2" bestFit="1" customWidth="1"/>
    <col min="14" max="16384" width="10.77734375" style="2"/>
  </cols>
  <sheetData>
    <row r="1" spans="1:14" x14ac:dyDescent="0.25">
      <c r="A1" s="16" t="s">
        <v>37</v>
      </c>
      <c r="D1" s="2" t="s">
        <v>34</v>
      </c>
    </row>
    <row r="2" spans="1:14" x14ac:dyDescent="0.25">
      <c r="B2" s="2" t="s">
        <v>31</v>
      </c>
      <c r="E2" s="2" t="s">
        <v>32</v>
      </c>
    </row>
    <row r="3" spans="1:14" ht="17.25" x14ac:dyDescent="0.3">
      <c r="B3" s="2" t="s">
        <v>27</v>
      </c>
      <c r="D3" s="9" t="s">
        <v>28</v>
      </c>
    </row>
    <row r="4" spans="1:14" x14ac:dyDescent="0.25">
      <c r="D4" s="2" t="s">
        <v>29</v>
      </c>
      <c r="M4" s="2" t="s">
        <v>30</v>
      </c>
    </row>
    <row r="5" spans="1:14" x14ac:dyDescent="0.25">
      <c r="D5" s="2" t="s">
        <v>33</v>
      </c>
    </row>
    <row r="6" spans="1:14" x14ac:dyDescent="0.25">
      <c r="F6" s="2" t="s">
        <v>15</v>
      </c>
      <c r="G6" s="2" t="s">
        <v>16</v>
      </c>
      <c r="H6" s="2" t="s">
        <v>13</v>
      </c>
      <c r="K6" s="2" t="s">
        <v>14</v>
      </c>
    </row>
    <row r="7" spans="1:14" x14ac:dyDescent="0.25">
      <c r="B7" s="3">
        <v>42405</v>
      </c>
      <c r="C7" s="2" t="s">
        <v>0</v>
      </c>
      <c r="D7" s="4" t="s">
        <v>3</v>
      </c>
      <c r="E7" s="2" t="s">
        <v>97</v>
      </c>
      <c r="F7" s="5">
        <v>81811</v>
      </c>
      <c r="H7" s="6">
        <v>0.58680555555555558</v>
      </c>
      <c r="I7" s="6">
        <v>0.79166666666666663</v>
      </c>
      <c r="J7" s="2" t="s">
        <v>9</v>
      </c>
      <c r="N7" s="2" t="s">
        <v>21</v>
      </c>
    </row>
    <row r="8" spans="1:14" x14ac:dyDescent="0.25">
      <c r="B8" s="3">
        <v>42406</v>
      </c>
      <c r="C8" s="2" t="s">
        <v>0</v>
      </c>
      <c r="D8" s="2" t="s">
        <v>3</v>
      </c>
      <c r="E8" s="2" t="s">
        <v>17</v>
      </c>
      <c r="F8" s="5">
        <v>81811</v>
      </c>
      <c r="N8" s="2" t="s">
        <v>21</v>
      </c>
    </row>
    <row r="9" spans="1:14" ht="18" x14ac:dyDescent="0.25">
      <c r="B9" s="3">
        <v>42407</v>
      </c>
      <c r="C9" s="2" t="s">
        <v>0</v>
      </c>
      <c r="D9" s="2" t="s">
        <v>3</v>
      </c>
      <c r="E9" s="2" t="s">
        <v>17</v>
      </c>
      <c r="F9" s="1">
        <v>64768</v>
      </c>
      <c r="N9" s="2" t="s">
        <v>21</v>
      </c>
    </row>
    <row r="10" spans="1:14" ht="18" x14ac:dyDescent="0.25">
      <c r="B10" s="3">
        <v>42408</v>
      </c>
      <c r="C10" s="2" t="s">
        <v>0</v>
      </c>
      <c r="D10" s="2" t="s">
        <v>4</v>
      </c>
      <c r="E10" s="2" t="s">
        <v>98</v>
      </c>
      <c r="F10" s="5">
        <v>66426</v>
      </c>
      <c r="G10" s="1">
        <v>22837</v>
      </c>
    </row>
    <row r="11" spans="1:14" x14ac:dyDescent="0.25">
      <c r="B11" s="3">
        <v>42409</v>
      </c>
      <c r="C11" s="2" t="s">
        <v>0</v>
      </c>
      <c r="D11" s="2" t="s">
        <v>5</v>
      </c>
      <c r="E11" s="2" t="s">
        <v>78</v>
      </c>
      <c r="F11" s="5">
        <v>71233</v>
      </c>
      <c r="G11" s="5"/>
    </row>
    <row r="12" spans="1:14" x14ac:dyDescent="0.25">
      <c r="B12" s="3">
        <v>42410</v>
      </c>
      <c r="C12" s="2" t="s">
        <v>0</v>
      </c>
      <c r="D12" s="2" t="s">
        <v>5</v>
      </c>
      <c r="E12" s="2" t="s">
        <v>19</v>
      </c>
      <c r="F12" s="5">
        <v>71233</v>
      </c>
    </row>
    <row r="13" spans="1:14" ht="18" x14ac:dyDescent="0.25">
      <c r="B13" s="3">
        <v>42411</v>
      </c>
      <c r="C13" s="2" t="s">
        <v>1</v>
      </c>
      <c r="D13" s="2" t="s">
        <v>6</v>
      </c>
      <c r="E13" s="2" t="s">
        <v>103</v>
      </c>
      <c r="F13" s="5">
        <v>79545</v>
      </c>
      <c r="G13" s="1">
        <v>20891</v>
      </c>
      <c r="H13" s="6">
        <v>0.625</v>
      </c>
      <c r="I13" s="6">
        <v>0.70138888888888884</v>
      </c>
      <c r="J13" s="2" t="s">
        <v>9</v>
      </c>
    </row>
    <row r="14" spans="1:14" ht="18" x14ac:dyDescent="0.25">
      <c r="B14" s="3">
        <v>42412</v>
      </c>
      <c r="C14" s="2" t="s">
        <v>2</v>
      </c>
      <c r="D14" s="2" t="s">
        <v>7</v>
      </c>
      <c r="E14" s="2" t="s">
        <v>18</v>
      </c>
      <c r="F14" s="1">
        <v>85219</v>
      </c>
    </row>
    <row r="15" spans="1:14" ht="18" x14ac:dyDescent="0.25">
      <c r="B15" s="3">
        <v>42413</v>
      </c>
      <c r="C15" s="2" t="s">
        <v>2</v>
      </c>
      <c r="D15" s="2" t="s">
        <v>7</v>
      </c>
      <c r="E15" s="2" t="s">
        <v>18</v>
      </c>
      <c r="F15" s="1">
        <v>85219</v>
      </c>
    </row>
    <row r="16" spans="1:14" ht="18" x14ac:dyDescent="0.25">
      <c r="B16" s="3">
        <v>42414</v>
      </c>
      <c r="C16" s="2" t="s">
        <v>20</v>
      </c>
      <c r="D16" s="2" t="s">
        <v>8</v>
      </c>
      <c r="G16" s="1">
        <v>24999</v>
      </c>
      <c r="H16" s="6">
        <v>0.49305555555555558</v>
      </c>
      <c r="I16" s="2" t="s">
        <v>10</v>
      </c>
      <c r="J16" s="2" t="s">
        <v>11</v>
      </c>
    </row>
    <row r="17" spans="2:13" x14ac:dyDescent="0.25">
      <c r="B17" s="3">
        <v>42415</v>
      </c>
    </row>
    <row r="18" spans="2:13" x14ac:dyDescent="0.25">
      <c r="F18" s="5">
        <f>SUM(F7:F15)</f>
        <v>687265</v>
      </c>
      <c r="G18" s="5">
        <f>SUM(G7:G15)</f>
        <v>43728</v>
      </c>
      <c r="J18" s="2" t="s">
        <v>12</v>
      </c>
      <c r="K18" s="7">
        <v>1300000</v>
      </c>
      <c r="L18" s="2">
        <v>2</v>
      </c>
      <c r="M18" s="8">
        <f>K18*L18</f>
        <v>2600000</v>
      </c>
    </row>
    <row r="19" spans="2:13" x14ac:dyDescent="0.25">
      <c r="D19" s="2" t="s">
        <v>102</v>
      </c>
      <c r="H19" s="17">
        <f>J19-I19</f>
        <v>53</v>
      </c>
      <c r="I19" s="17">
        <v>1043</v>
      </c>
      <c r="J19" s="17">
        <v>1096</v>
      </c>
    </row>
    <row r="20" spans="2:13" x14ac:dyDescent="0.25">
      <c r="D20" s="2" t="s">
        <v>22</v>
      </c>
      <c r="H20" s="17">
        <f>J20-I20</f>
        <v>53</v>
      </c>
      <c r="I20" s="17">
        <v>1475</v>
      </c>
      <c r="J20" s="17">
        <v>1528</v>
      </c>
      <c r="M20" s="8">
        <f>M18+F18+G18</f>
        <v>3330993</v>
      </c>
    </row>
    <row r="22" spans="2:13" x14ac:dyDescent="0.25">
      <c r="D22" s="2" t="s">
        <v>26</v>
      </c>
    </row>
    <row r="23" spans="2:13" x14ac:dyDescent="0.25">
      <c r="E23" s="13" t="s">
        <v>36</v>
      </c>
      <c r="F23" s="13" t="s">
        <v>63</v>
      </c>
      <c r="G23" s="13" t="s">
        <v>62</v>
      </c>
    </row>
    <row r="24" spans="2:13" x14ac:dyDescent="0.25">
      <c r="E24" s="10" t="s">
        <v>75</v>
      </c>
      <c r="F24" s="14">
        <v>193.44</v>
      </c>
      <c r="G24" s="21">
        <v>233522</v>
      </c>
      <c r="J24" s="2">
        <f>977.19*2</f>
        <v>1954.38</v>
      </c>
      <c r="K24" s="2" t="s">
        <v>23</v>
      </c>
    </row>
    <row r="25" spans="2:13" x14ac:dyDescent="0.25">
      <c r="E25" s="10" t="s">
        <v>76</v>
      </c>
      <c r="F25" s="14">
        <v>176.96</v>
      </c>
      <c r="G25" s="21">
        <v>213632</v>
      </c>
      <c r="J25" s="2">
        <f>J24/2</f>
        <v>977.19</v>
      </c>
    </row>
    <row r="26" spans="2:13" x14ac:dyDescent="0.25">
      <c r="B26" s="5">
        <v>209950</v>
      </c>
      <c r="E26" s="10" t="s">
        <v>77</v>
      </c>
      <c r="F26" s="14">
        <v>207.51</v>
      </c>
      <c r="G26" s="21">
        <v>255635</v>
      </c>
    </row>
    <row r="27" spans="2:13" ht="33" x14ac:dyDescent="0.25">
      <c r="E27" s="23" t="s">
        <v>74</v>
      </c>
      <c r="F27" s="14">
        <v>3040</v>
      </c>
      <c r="G27" s="21">
        <f>1782355*2</f>
        <v>3564710</v>
      </c>
      <c r="H27" s="2">
        <v>2184</v>
      </c>
      <c r="I27" s="20">
        <f>F27-H27</f>
        <v>856</v>
      </c>
    </row>
    <row r="28" spans="2:13" x14ac:dyDescent="0.25">
      <c r="E28" s="10" t="s">
        <v>35</v>
      </c>
      <c r="F28" s="14">
        <v>38</v>
      </c>
      <c r="G28" s="21">
        <v>50197</v>
      </c>
    </row>
    <row r="29" spans="2:13" x14ac:dyDescent="0.25">
      <c r="E29" s="10" t="s">
        <v>73</v>
      </c>
      <c r="F29" s="14"/>
      <c r="G29" s="21">
        <v>61500</v>
      </c>
    </row>
    <row r="30" spans="2:13" x14ac:dyDescent="0.25">
      <c r="D30" s="24">
        <v>42406</v>
      </c>
      <c r="E30" s="10" t="s">
        <v>105</v>
      </c>
      <c r="F30" s="14"/>
      <c r="G30" s="21">
        <v>60000</v>
      </c>
      <c r="H30" s="2" t="s">
        <v>90</v>
      </c>
      <c r="I30" s="2" t="s">
        <v>80</v>
      </c>
    </row>
    <row r="31" spans="2:13" x14ac:dyDescent="0.25">
      <c r="D31" s="24">
        <v>42407</v>
      </c>
      <c r="E31" s="10" t="s">
        <v>67</v>
      </c>
      <c r="F31" s="14"/>
      <c r="G31" s="21">
        <v>40000</v>
      </c>
      <c r="H31" s="2" t="s">
        <v>94</v>
      </c>
      <c r="I31" s="2" t="s">
        <v>80</v>
      </c>
    </row>
    <row r="32" spans="2:13" ht="17.25" x14ac:dyDescent="0.3">
      <c r="D32" s="24">
        <v>42409</v>
      </c>
      <c r="E32" s="10" t="s">
        <v>68</v>
      </c>
      <c r="F32" s="14"/>
      <c r="G32" s="21">
        <v>115600</v>
      </c>
      <c r="I32" s="2" t="s">
        <v>106</v>
      </c>
      <c r="J32" t="s">
        <v>83</v>
      </c>
    </row>
    <row r="33" spans="4:11" ht="17.25" x14ac:dyDescent="0.3">
      <c r="D33" s="24">
        <v>42412</v>
      </c>
      <c r="E33" s="10" t="s">
        <v>69</v>
      </c>
      <c r="F33" s="14"/>
      <c r="G33" s="21">
        <v>104000</v>
      </c>
      <c r="I33" s="2" t="s">
        <v>89</v>
      </c>
      <c r="J33" t="s">
        <v>80</v>
      </c>
      <c r="K33" t="s">
        <v>81</v>
      </c>
    </row>
    <row r="34" spans="4:11" x14ac:dyDescent="0.25">
      <c r="E34" s="10" t="s">
        <v>70</v>
      </c>
      <c r="F34" s="14"/>
      <c r="G34" s="21">
        <v>130300</v>
      </c>
    </row>
    <row r="35" spans="4:11" x14ac:dyDescent="0.25">
      <c r="E35" s="10" t="s">
        <v>96</v>
      </c>
      <c r="F35" s="14"/>
      <c r="G35" s="21"/>
    </row>
    <row r="36" spans="4:11" x14ac:dyDescent="0.25">
      <c r="E36" s="12" t="s">
        <v>72</v>
      </c>
      <c r="F36" s="15">
        <f>SUM(F24:F28)</f>
        <v>3655.91</v>
      </c>
      <c r="G36" s="22">
        <f>SUM(G24:G35)</f>
        <v>4829096</v>
      </c>
    </row>
    <row r="37" spans="4:11" x14ac:dyDescent="0.25">
      <c r="E37" s="11"/>
      <c r="F37" s="11"/>
    </row>
    <row r="38" spans="4:11" x14ac:dyDescent="0.25">
      <c r="D38" s="2" t="s">
        <v>24</v>
      </c>
      <c r="E38" s="2" t="s">
        <v>25</v>
      </c>
      <c r="F38" s="2">
        <v>2673.4</v>
      </c>
      <c r="G38" s="2">
        <v>3067200</v>
      </c>
      <c r="H38" s="8">
        <f>G27-G38</f>
        <v>497510</v>
      </c>
      <c r="I38" s="20">
        <f>F27-F38</f>
        <v>366.59999999999991</v>
      </c>
    </row>
    <row r="41" spans="4:11" ht="17.25" x14ac:dyDescent="0.3">
      <c r="E41" s="9" t="s">
        <v>38</v>
      </c>
    </row>
    <row r="42" spans="4:11" x14ac:dyDescent="0.25">
      <c r="E42" s="2" t="s">
        <v>39</v>
      </c>
      <c r="G42" s="20"/>
    </row>
  </sheetData>
  <phoneticPr fontId="9" type="noConversion"/>
  <hyperlinks>
    <hyperlink ref="D3" r:id="rId1"/>
    <hyperlink ref="E41" r:id="rId2"/>
  </hyperlinks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B1" workbookViewId="0">
      <selection activeCell="K7" sqref="K7"/>
    </sheetView>
  </sheetViews>
  <sheetFormatPr defaultRowHeight="17.25" x14ac:dyDescent="0.3"/>
  <cols>
    <col min="2" max="2" width="14.6640625" customWidth="1"/>
    <col min="3" max="3" width="5" customWidth="1"/>
    <col min="4" max="4" width="10.44140625" bestFit="1" customWidth="1"/>
    <col min="5" max="5" width="12.88671875" bestFit="1" customWidth="1"/>
    <col min="6" max="6" width="10.6640625" bestFit="1" customWidth="1"/>
  </cols>
  <sheetData>
    <row r="2" spans="1:21" x14ac:dyDescent="0.3">
      <c r="B2" s="19">
        <v>42040</v>
      </c>
      <c r="C2" s="19" t="s">
        <v>52</v>
      </c>
      <c r="D2" t="s">
        <v>45</v>
      </c>
      <c r="E2" t="s">
        <v>60</v>
      </c>
    </row>
    <row r="3" spans="1:21" x14ac:dyDescent="0.3">
      <c r="A3" t="s">
        <v>99</v>
      </c>
      <c r="B3" s="19">
        <v>42041</v>
      </c>
      <c r="C3" s="19" t="s">
        <v>53</v>
      </c>
      <c r="D3" t="s">
        <v>45</v>
      </c>
      <c r="F3" t="s">
        <v>50</v>
      </c>
      <c r="G3" s="9" t="s">
        <v>91</v>
      </c>
      <c r="K3" t="s">
        <v>101</v>
      </c>
    </row>
    <row r="4" spans="1:21" x14ac:dyDescent="0.3">
      <c r="A4" t="s">
        <v>99</v>
      </c>
      <c r="B4" s="19">
        <v>42042</v>
      </c>
      <c r="C4" s="19" t="s">
        <v>54</v>
      </c>
      <c r="D4" t="s">
        <v>45</v>
      </c>
      <c r="F4" t="s">
        <v>93</v>
      </c>
      <c r="G4" t="s">
        <v>92</v>
      </c>
      <c r="K4" t="s">
        <v>100</v>
      </c>
      <c r="L4" t="s">
        <v>44</v>
      </c>
      <c r="M4" s="9" t="s">
        <v>59</v>
      </c>
      <c r="T4">
        <v>40000</v>
      </c>
      <c r="U4" t="s">
        <v>49</v>
      </c>
    </row>
    <row r="5" spans="1:21" x14ac:dyDescent="0.3">
      <c r="B5" s="19">
        <v>42043</v>
      </c>
      <c r="C5" s="19" t="s">
        <v>55</v>
      </c>
      <c r="D5" t="s">
        <v>51</v>
      </c>
      <c r="E5" t="s">
        <v>61</v>
      </c>
      <c r="F5" t="s">
        <v>95</v>
      </c>
    </row>
    <row r="6" spans="1:21" x14ac:dyDescent="0.3">
      <c r="A6" t="s">
        <v>99</v>
      </c>
      <c r="B6" s="19">
        <v>42044</v>
      </c>
      <c r="C6" s="19" t="s">
        <v>56</v>
      </c>
      <c r="D6" t="s">
        <v>40</v>
      </c>
      <c r="F6" t="s">
        <v>41</v>
      </c>
      <c r="G6" s="9" t="s">
        <v>82</v>
      </c>
      <c r="M6" t="s">
        <v>83</v>
      </c>
    </row>
    <row r="7" spans="1:21" x14ac:dyDescent="0.3">
      <c r="B7" s="19">
        <v>42045</v>
      </c>
      <c r="C7" s="19" t="s">
        <v>57</v>
      </c>
      <c r="D7" t="s">
        <v>40</v>
      </c>
      <c r="F7" t="s">
        <v>71</v>
      </c>
      <c r="G7" s="9" t="s">
        <v>86</v>
      </c>
    </row>
    <row r="8" spans="1:21" x14ac:dyDescent="0.3">
      <c r="B8" s="19">
        <v>42046</v>
      </c>
      <c r="C8" s="19" t="s">
        <v>58</v>
      </c>
      <c r="D8" t="s">
        <v>51</v>
      </c>
      <c r="E8" t="s">
        <v>66</v>
      </c>
      <c r="F8" t="s">
        <v>65</v>
      </c>
      <c r="G8" s="9"/>
    </row>
    <row r="9" spans="1:21" x14ac:dyDescent="0.3">
      <c r="A9" t="s">
        <v>99</v>
      </c>
      <c r="B9" s="19">
        <v>42047</v>
      </c>
      <c r="C9" s="19" t="s">
        <v>52</v>
      </c>
      <c r="D9" t="s">
        <v>42</v>
      </c>
      <c r="F9" t="s">
        <v>43</v>
      </c>
      <c r="G9" s="9" t="s">
        <v>79</v>
      </c>
      <c r="K9" s="18">
        <v>104000</v>
      </c>
      <c r="M9" t="s">
        <v>80</v>
      </c>
      <c r="N9" t="s">
        <v>81</v>
      </c>
    </row>
    <row r="10" spans="1:21" x14ac:dyDescent="0.3">
      <c r="B10" s="19">
        <v>42048</v>
      </c>
      <c r="C10" s="19" t="s">
        <v>53</v>
      </c>
      <c r="D10" t="s">
        <v>42</v>
      </c>
      <c r="F10" t="s">
        <v>44</v>
      </c>
      <c r="G10" s="9" t="s">
        <v>64</v>
      </c>
      <c r="K10" s="18">
        <v>130300</v>
      </c>
      <c r="O10" t="s">
        <v>104</v>
      </c>
    </row>
    <row r="11" spans="1:21" x14ac:dyDescent="0.3">
      <c r="B11" s="19">
        <v>42049</v>
      </c>
      <c r="C11" s="19" t="s">
        <v>54</v>
      </c>
      <c r="D11" t="s">
        <v>51</v>
      </c>
      <c r="F11" t="s">
        <v>51</v>
      </c>
    </row>
    <row r="14" spans="1:21" x14ac:dyDescent="0.3">
      <c r="G14" t="s">
        <v>46</v>
      </c>
      <c r="H14" t="s">
        <v>47</v>
      </c>
      <c r="I14" t="s">
        <v>48</v>
      </c>
    </row>
    <row r="18" spans="6:8" x14ac:dyDescent="0.3">
      <c r="F18" t="s">
        <v>84</v>
      </c>
      <c r="G18" t="s">
        <v>86</v>
      </c>
      <c r="H18" t="s">
        <v>85</v>
      </c>
    </row>
    <row r="19" spans="6:8" x14ac:dyDescent="0.3">
      <c r="H19" t="s">
        <v>87</v>
      </c>
    </row>
    <row r="20" spans="6:8" x14ac:dyDescent="0.3">
      <c r="H20" t="s">
        <v>88</v>
      </c>
    </row>
  </sheetData>
  <phoneticPr fontId="9" type="noConversion"/>
  <hyperlinks>
    <hyperlink ref="G6" r:id="rId1"/>
    <hyperlink ref="G9" r:id="rId2"/>
    <hyperlink ref="G10" r:id="rId3"/>
    <hyperlink ref="M4" r:id="rId4"/>
    <hyperlink ref="G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58" workbookViewId="0">
      <selection activeCell="J61" sqref="J61:J62"/>
    </sheetView>
  </sheetViews>
  <sheetFormatPr defaultRowHeight="13.5" x14ac:dyDescent="0.25"/>
  <cols>
    <col min="1" max="1" width="7.88671875" style="26" bestFit="1" customWidth="1"/>
    <col min="2" max="2" width="8.88671875" style="26"/>
    <col min="3" max="3" width="12.6640625" style="26" bestFit="1" customWidth="1"/>
    <col min="4" max="16384" width="8.88671875" style="26"/>
  </cols>
  <sheetData>
    <row r="1" spans="1:3" x14ac:dyDescent="0.25">
      <c r="A1" s="25">
        <v>42040</v>
      </c>
    </row>
    <row r="2" spans="1:3" x14ac:dyDescent="0.25">
      <c r="A2" s="25" t="s">
        <v>110</v>
      </c>
      <c r="B2" s="26" t="s">
        <v>108</v>
      </c>
      <c r="C2" s="26" t="s">
        <v>113</v>
      </c>
    </row>
    <row r="3" spans="1:3" x14ac:dyDescent="0.25">
      <c r="A3" s="26" t="s">
        <v>111</v>
      </c>
      <c r="B3" s="26" t="s">
        <v>107</v>
      </c>
    </row>
    <row r="4" spans="1:3" x14ac:dyDescent="0.25">
      <c r="A4" s="26" t="s">
        <v>112</v>
      </c>
      <c r="B4" s="26" t="s">
        <v>109</v>
      </c>
    </row>
    <row r="5" spans="1:3" x14ac:dyDescent="0.25">
      <c r="A5" s="26" t="s">
        <v>114</v>
      </c>
      <c r="B5" s="26" t="s">
        <v>115</v>
      </c>
    </row>
    <row r="6" spans="1:3" x14ac:dyDescent="0.25">
      <c r="B6" s="29" t="s">
        <v>116</v>
      </c>
    </row>
    <row r="7" spans="1:3" x14ac:dyDescent="0.25">
      <c r="B7" s="27" t="s">
        <v>117</v>
      </c>
    </row>
    <row r="8" spans="1:3" ht="15" x14ac:dyDescent="0.25">
      <c r="B8" s="27" t="s">
        <v>122</v>
      </c>
    </row>
    <row r="9" spans="1:3" x14ac:dyDescent="0.25">
      <c r="B9" s="27" t="s">
        <v>120</v>
      </c>
    </row>
    <row r="10" spans="1:3" x14ac:dyDescent="0.25">
      <c r="B10" s="27" t="s">
        <v>118</v>
      </c>
    </row>
    <row r="11" spans="1:3" x14ac:dyDescent="0.25">
      <c r="B11" s="27" t="s">
        <v>119</v>
      </c>
    </row>
    <row r="12" spans="1:3" ht="15" x14ac:dyDescent="0.25">
      <c r="B12" s="27" t="s">
        <v>123</v>
      </c>
    </row>
    <row r="13" spans="1:3" x14ac:dyDescent="0.25">
      <c r="B13" s="27" t="s">
        <v>124</v>
      </c>
    </row>
    <row r="14" spans="1:3" x14ac:dyDescent="0.25">
      <c r="B14" s="27" t="s">
        <v>125</v>
      </c>
    </row>
    <row r="15" spans="1:3" x14ac:dyDescent="0.25">
      <c r="A15" s="26" t="s">
        <v>128</v>
      </c>
      <c r="B15" s="28" t="s">
        <v>121</v>
      </c>
    </row>
    <row r="16" spans="1:3" x14ac:dyDescent="0.25">
      <c r="B16" s="27" t="s">
        <v>126</v>
      </c>
    </row>
    <row r="17" spans="2:2" x14ac:dyDescent="0.25">
      <c r="B17" s="26" t="s">
        <v>127</v>
      </c>
    </row>
    <row r="50" spans="1:3" x14ac:dyDescent="0.25">
      <c r="A50" s="25">
        <v>42041</v>
      </c>
    </row>
    <row r="51" spans="1:3" x14ac:dyDescent="0.25">
      <c r="A51" s="26" t="s">
        <v>129</v>
      </c>
      <c r="B51" s="26" t="s">
        <v>130</v>
      </c>
      <c r="C51" s="26" t="s">
        <v>131</v>
      </c>
    </row>
    <row r="52" spans="1:3" x14ac:dyDescent="0.25">
      <c r="A52" s="26" t="s">
        <v>132</v>
      </c>
      <c r="B52" s="26" t="s">
        <v>130</v>
      </c>
    </row>
    <row r="54" spans="1:3" x14ac:dyDescent="0.25">
      <c r="A54" s="25">
        <v>42042</v>
      </c>
    </row>
    <row r="55" spans="1:3" x14ac:dyDescent="0.25">
      <c r="A55" s="26" t="s">
        <v>129</v>
      </c>
      <c r="B55" s="26" t="s">
        <v>133</v>
      </c>
      <c r="C55" s="26" t="s">
        <v>134</v>
      </c>
    </row>
    <row r="56" spans="1:3" x14ac:dyDescent="0.25">
      <c r="B56" s="30" t="s">
        <v>135</v>
      </c>
    </row>
    <row r="57" spans="1:3" x14ac:dyDescent="0.25">
      <c r="B57" s="30" t="s">
        <v>136</v>
      </c>
    </row>
    <row r="58" spans="1:3" x14ac:dyDescent="0.25">
      <c r="B58" s="30" t="s">
        <v>137</v>
      </c>
    </row>
    <row r="60" spans="1:3" x14ac:dyDescent="0.25">
      <c r="A60" s="26" t="s">
        <v>138</v>
      </c>
    </row>
    <row r="61" spans="1:3" x14ac:dyDescent="0.25">
      <c r="A61" s="26" t="s">
        <v>175</v>
      </c>
      <c r="B61" s="26" t="s">
        <v>176</v>
      </c>
    </row>
    <row r="62" spans="1:3" x14ac:dyDescent="0.25">
      <c r="A62" s="26" t="s">
        <v>129</v>
      </c>
      <c r="B62" s="26" t="s">
        <v>139</v>
      </c>
    </row>
    <row r="63" spans="1:3" x14ac:dyDescent="0.25">
      <c r="B63" s="26" t="s">
        <v>142</v>
      </c>
    </row>
    <row r="64" spans="1:3" x14ac:dyDescent="0.25">
      <c r="B64" s="26" t="s">
        <v>143</v>
      </c>
    </row>
    <row r="65" spans="1:2" x14ac:dyDescent="0.25">
      <c r="B65" s="26" t="s">
        <v>144</v>
      </c>
    </row>
    <row r="66" spans="1:2" x14ac:dyDescent="0.25">
      <c r="B66" s="26" t="s">
        <v>145</v>
      </c>
    </row>
    <row r="67" spans="1:2" x14ac:dyDescent="0.25">
      <c r="B67" s="26" t="s">
        <v>174</v>
      </c>
    </row>
    <row r="70" spans="1:2" x14ac:dyDescent="0.25">
      <c r="A70" s="26" t="s">
        <v>140</v>
      </c>
      <c r="B70" s="26" t="s">
        <v>141</v>
      </c>
    </row>
    <row r="100" spans="1:2" x14ac:dyDescent="0.25">
      <c r="A100" s="26" t="s">
        <v>148</v>
      </c>
    </row>
    <row r="101" spans="1:2" x14ac:dyDescent="0.25">
      <c r="A101" s="26" t="s">
        <v>149</v>
      </c>
      <c r="B101" s="26" t="s">
        <v>150</v>
      </c>
    </row>
    <row r="102" spans="1:2" x14ac:dyDescent="0.25">
      <c r="B102" s="26" t="s">
        <v>151</v>
      </c>
    </row>
    <row r="130" spans="1:3" x14ac:dyDescent="0.25">
      <c r="A130" s="26" t="s">
        <v>152</v>
      </c>
    </row>
    <row r="131" spans="1:3" x14ac:dyDescent="0.25">
      <c r="B131" s="26" t="s">
        <v>153</v>
      </c>
    </row>
    <row r="132" spans="1:3" x14ac:dyDescent="0.25">
      <c r="B132" s="26" t="s">
        <v>164</v>
      </c>
    </row>
    <row r="133" spans="1:3" x14ac:dyDescent="0.25">
      <c r="B133" s="26" t="s">
        <v>165</v>
      </c>
      <c r="C133" s="26" t="s">
        <v>166</v>
      </c>
    </row>
    <row r="134" spans="1:3" x14ac:dyDescent="0.25">
      <c r="B134" s="26" t="s">
        <v>167</v>
      </c>
    </row>
    <row r="136" spans="1:3" x14ac:dyDescent="0.25">
      <c r="B136" s="26" t="s">
        <v>168</v>
      </c>
    </row>
    <row r="137" spans="1:3" x14ac:dyDescent="0.25">
      <c r="B137" s="26" t="s">
        <v>169</v>
      </c>
      <c r="C137" s="26" t="s">
        <v>166</v>
      </c>
    </row>
    <row r="138" spans="1:3" x14ac:dyDescent="0.25">
      <c r="B138" s="26" t="s">
        <v>170</v>
      </c>
    </row>
    <row r="140" spans="1:3" x14ac:dyDescent="0.25">
      <c r="B140" s="26" t="s">
        <v>171</v>
      </c>
    </row>
    <row r="141" spans="1:3" x14ac:dyDescent="0.25">
      <c r="B141" s="26" t="s">
        <v>172</v>
      </c>
      <c r="C141" s="26" t="s">
        <v>166</v>
      </c>
    </row>
    <row r="142" spans="1:3" x14ac:dyDescent="0.25">
      <c r="B142" s="26" t="s">
        <v>173</v>
      </c>
    </row>
    <row r="144" spans="1:3" x14ac:dyDescent="0.25">
      <c r="B144" s="26" t="s">
        <v>154</v>
      </c>
    </row>
    <row r="146" spans="1:2" x14ac:dyDescent="0.25">
      <c r="A146" s="26" t="s">
        <v>155</v>
      </c>
    </row>
    <row r="147" spans="1:2" x14ac:dyDescent="0.25">
      <c r="A147" s="31" t="s">
        <v>156</v>
      </c>
      <c r="B147" s="26" t="s">
        <v>157</v>
      </c>
    </row>
    <row r="149" spans="1:2" x14ac:dyDescent="0.25">
      <c r="A149" s="26" t="s">
        <v>158</v>
      </c>
      <c r="B149" s="26" t="s">
        <v>159</v>
      </c>
    </row>
    <row r="150" spans="1:2" x14ac:dyDescent="0.25">
      <c r="A150" s="26" t="s">
        <v>160</v>
      </c>
      <c r="B150" s="26" t="s">
        <v>161</v>
      </c>
    </row>
    <row r="151" spans="1:2" x14ac:dyDescent="0.25">
      <c r="A151" s="26" t="s">
        <v>162</v>
      </c>
      <c r="B151" s="26" t="s">
        <v>163</v>
      </c>
    </row>
  </sheetData>
  <phoneticPr fontId="9" type="noConversion"/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7.25" x14ac:dyDescent="0.3"/>
  <sheetData>
    <row r="1" spans="1:2" x14ac:dyDescent="0.3">
      <c r="A1" t="s">
        <v>147</v>
      </c>
      <c r="B1" t="s">
        <v>146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NHNENT</dc:creator>
  <cp:lastModifiedBy>pablo94</cp:lastModifiedBy>
  <cp:lastPrinted>2015-12-27T06:18:28Z</cp:lastPrinted>
  <dcterms:created xsi:type="dcterms:W3CDTF">2015-10-03T07:32:09Z</dcterms:created>
  <dcterms:modified xsi:type="dcterms:W3CDTF">2015-12-27T08:03:14Z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4305cfff-bd46-4b39-830d-67ffcc8bdaa5</vt:lpwstr>
  </property>
</Properties>
</file>