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D3778C8A-6E1F-4E7F-A797-2EF9926CDE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  <sheet name="calcs" sheetId="2" state="hidden" r:id="rId2"/>
  </sheets>
  <definedNames>
    <definedName name="DayRails">StartDateWindow+ROW(#REF!)-1</definedName>
    <definedName name="ExternalData_1" localSheetId="0" hidden="1">Sheet2!$A$1:$J$137</definedName>
    <definedName name="GridCalc">IFERROR(calcs!$A1/SUMPRODUCT( (#REF!=calcs!$C1)*(#REF!&lt;=calcs!A$31)*((#REF!&gt;=calcs!A$31)+(LEN(#REF!)=0)*(#REF!=calcs!A$31)) ),NA())</definedName>
    <definedName name="RowTitleRegion1..D3">#REF!</definedName>
    <definedName name="StartDate">calcs!$D$28</definedName>
    <definedName name="StartDateWindow">calcs!$D$25</definedName>
    <definedName name="Title1">#REF!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2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J7" i="4" l="1"/>
  <c r="D5" i="2" l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AH72" i="2" l="1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P56" i="2" l="1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B45" i="2" l="1"/>
  <c r="N47" i="2"/>
  <c r="X51" i="2"/>
  <c r="F48" i="2"/>
  <c r="AG49" i="2"/>
  <c r="S47" i="2"/>
  <c r="S48" i="2"/>
  <c r="Q49" i="2"/>
  <c r="U51" i="2"/>
  <c r="O47" i="2"/>
  <c r="Y47" i="2"/>
  <c r="R46" i="2"/>
  <c r="I45" i="2"/>
  <c r="AF49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AB90F-5F45-4A98-9C4C-8C776FDBA97F}" keepAlive="1" name="查询 - Sheet1" description="与工作簿中“Sheet1”查询的连接。" type="5" refreshedVersion="6" background="1">
    <dbPr connection="Provider=Microsoft.Mashup.OleDb.1;Data Source=$Workbook$;Location=Sheet1;Extended Properties=&quot;&quot;" command="SELECT * FROM [Sheet1]"/>
  </connection>
  <connection id="2" xr16:uid="{4C7E04FC-BD34-4220-8216-A99D6BCF22DE}" keepAlive="1" name="查询 - Sheet1 (3)" description="与工作簿中“Sheet1 (3)”查询的连接。" type="5" refreshedVersion="6" background="1" saveData="1">
    <dbPr connection="Provider=Microsoft.Mashup.OleDb.1;Data Source=$Workbook$;Location=Sheet1 (3);Extended Properties=&quot;&quot;" command="SELECT * FROM [Sheet1 (3)]"/>
  </connection>
</connections>
</file>

<file path=xl/sharedStrings.xml><?xml version="1.0" encoding="utf-8"?>
<sst xmlns="http://schemas.openxmlformats.org/spreadsheetml/2006/main" count="148" uniqueCount="118">
  <si>
    <t>活动</t>
  </si>
  <si>
    <t>***此工作表应继续保持隐藏状态***</t>
  </si>
  <si>
    <t>位置</t>
  </si>
  <si>
    <t>系列</t>
  </si>
  <si>
    <t>今天：</t>
  </si>
  <si>
    <t>行数</t>
  </si>
  <si>
    <t>窗口活动：</t>
  </si>
  <si>
    <t>Calc 窗口开始</t>
  </si>
  <si>
    <t>偏移</t>
  </si>
  <si>
    <t>开始</t>
  </si>
  <si>
    <t>窗口</t>
  </si>
  <si>
    <t>活动 ID</t>
  </si>
  <si>
    <t>当前日期</t>
  </si>
  <si>
    <t xml:space="preserve">第一阶段：
启动阶段，
作者与粉丝互动较多，
没有语音介绍和插图封面，
点赞数多在两位数，
作者使用了#小说小说小说 tag </t>
  </si>
  <si>
    <t>发表时间</t>
  </si>
  <si>
    <t>点赞数</t>
  </si>
  <si>
    <t>评论</t>
  </si>
  <si>
    <t>推荐文</t>
  </si>
  <si>
    <t>介绍内容</t>
  </si>
  <si>
    <t>tag</t>
  </si>
  <si>
    <t>作者关键词</t>
  </si>
  <si>
    <t>评论区关键词</t>
  </si>
  <si>
    <t>文名、官方文案、作者名</t>
  </si>
  <si>
    <t>#小说小说小说</t>
  </si>
  <si>
    <t>“翻完全部视频”、“韩商言”</t>
  </si>
  <si>
    <t>《早婚》</t>
  </si>
  <si>
    <t>文名、官方文案、作者名、一句话简介</t>
  </si>
  <si>
    <t>“看了好几遍”</t>
  </si>
  <si>
    <t>《痛仰》</t>
  </si>
  <si>
    <t>“虐”、“不甜”、“哪个软件”、“吹爆”</t>
  </si>
  <si>
    <t>第二阶段：
爬坡阶段，
在一篇点赞数上3000的动态后，
点赞数上升并稳定至三位数，
评论互动依然较少</t>
  </si>
  <si>
    <t>《病态宠爱》</t>
  </si>
  <si>
    <t>“忍哥”、“好看”、“在哪看”</t>
  </si>
  <si>
    <t>5篇轻喜剧类型言情</t>
  </si>
  <si>
    <t>#小说小说小说 #每日推文</t>
  </si>
  <si>
    <t>”笑死了“ “不开心的时候看”</t>
  </si>
  <si>
    <t xml:space="preserve">”笑死了“ “好看” “快看” </t>
  </si>
  <si>
    <t xml:space="preserve">第三阶段：
爆炸式增长阶段
10w+视频4个
1w+视频6个
其余稳定在四位数以上
这一时期增加了语音介绍、文字读后看和插图，但插图可能引起版权争议
固定了新的tag#每日推文
尝试推荐耽美一篇，但效果并不好
删去了作者介绍
语音简介逐渐增长
</t>
  </si>
  <si>
    <t>《我的检察官先生》</t>
  </si>
  <si>
    <t>文名、官方文案、作者名、一句话简介、配图</t>
  </si>
  <si>
    <t>#每日推文</t>
  </si>
  <si>
    <t>“男主钢铁直男” “超级狗粮”</t>
  </si>
  <si>
    <t xml:space="preserve">“男主” “强推” “看完” </t>
  </si>
  <si>
    <t>《春意浓》</t>
  </si>
  <si>
    <t>语音介绍、文字封面、文名、官方文案、作者名、一句话简介、配图</t>
  </si>
  <si>
    <t>“别看文案写成这样” “真的是甜文”</t>
  </si>
  <si>
    <t>“文案” “真甜” “好看”</t>
  </si>
  <si>
    <t>《我还没摁住她》</t>
  </si>
  <si>
    <t>#每日推文 #每日甜文</t>
  </si>
  <si>
    <t>“强推” “年度最讨喜女主”</t>
  </si>
  <si>
    <t xml:space="preserve">“冲啊” “哭” “好看” </t>
  </si>
  <si>
    <t>《不二之臣》</t>
  </si>
  <si>
    <t>“神仙” “花钱”</t>
  </si>
  <si>
    <t>“金钱” “甜吗” “不看男女” “季明舒（女主）”</t>
  </si>
  <si>
    <t>耽美《AWM 绝地求生》</t>
  </si>
  <si>
    <t>语音简介+文名+官方文案+作者名+读后感+配图</t>
  </si>
  <si>
    <t>推文者片头介绍增长长</t>
  </si>
  <si>
    <t xml:space="preserve">“祁醉做人了吗” </t>
  </si>
  <si>
    <t>《他从火光中走来》</t>
  </si>
  <si>
    <t>“理想” “热血”</t>
  </si>
  <si>
    <t>“英雄” “原型”</t>
  </si>
  <si>
    <t>《重生之将门毒后》</t>
  </si>
  <si>
    <t>“谢小侯爷” “类似”</t>
  </si>
  <si>
    <t>1.4w</t>
  </si>
  <si>
    <t>《老公是腹黑大人》</t>
  </si>
  <si>
    <t>“又是被书名耽搁的文”</t>
  </si>
  <si>
    <t>“掌中之物”</t>
  </si>
  <si>
    <t>《小蛮腰》</t>
  </si>
  <si>
    <t>“校园文” “女主主动出击”</t>
  </si>
  <si>
    <t>“类似”</t>
  </si>
  <si>
    <t>《向师祖献上咸鱼》</t>
  </si>
  <si>
    <t>“我酸了”</t>
  </si>
  <si>
    <t>“不再书荒” “作者其他文”</t>
  </si>
  <si>
    <t>《天才基本法》</t>
  </si>
  <si>
    <t>“数学” “帅呆”</t>
  </si>
  <si>
    <t>“学霸” “数学”</t>
  </si>
  <si>
    <t>《离婚这件小事》</t>
  </si>
  <si>
    <t>“可爱”</t>
  </si>
  <si>
    <t>“看过” “猜出来” “强推”</t>
  </si>
  <si>
    <t>《我有霸总光环》</t>
  </si>
  <si>
    <t>语音简介+文名+官方文案+读后感+配图</t>
  </si>
  <si>
    <t>好玩</t>
  </si>
  <si>
    <t>这个作者 感动 在哪看</t>
  </si>
  <si>
    <t>《村里有只白骨精》</t>
  </si>
  <si>
    <t>禁欲</t>
  </si>
  <si>
    <t>作者不在了 春日宴</t>
  </si>
  <si>
    <t>《睡够了吗》</t>
  </si>
  <si>
    <t>在哪 推荐类似</t>
  </si>
  <si>
    <t>《0852》</t>
  </si>
  <si>
    <t>糙汉</t>
  </si>
  <si>
    <t>糙汉 他知道风从哪个方向来</t>
  </si>
  <si>
    <t>这碗粥6本盘点</t>
  </si>
  <si>
    <t>语音简介+文名+官方文案</t>
  </si>
  <si>
    <t>合辑</t>
  </si>
  <si>
    <t>绊橙</t>
  </si>
  <si>
    <t>穿成短命白月光后，和反派he了</t>
  </si>
  <si>
    <t>语音简介+文名+官方文案+读后感+配图+一句话介绍</t>
  </si>
  <si>
    <t>同类型 同人设</t>
  </si>
  <si>
    <t>黑莲花攻略手册</t>
  </si>
  <si>
    <t>作者合辑 男主的腿</t>
  </si>
  <si>
    <t>男主的腿</t>
  </si>
  <si>
    <t>《赠我予白》</t>
  </si>
  <si>
    <t>#每日甜文</t>
  </si>
  <si>
    <t>安利在评论</t>
  </si>
  <si>
    <t>不可描述</t>
  </si>
  <si>
    <t>同类型合辑</t>
  </si>
  <si>
    <t>折腰 不二之臣 黑白</t>
  </si>
  <si>
    <t>《他风华正茂》</t>
  </si>
  <si>
    <t>暗恋</t>
  </si>
  <si>
    <t>渣 心酸</t>
  </si>
  <si>
    <t>第四阶段：
人气回落，点赞数稳定在1000~3000范围</t>
  </si>
  <si>
    <t>第五阶段：
人气下滑
点赞数下滑到2000以下，评论者多为网文深度粉丝及视频创作者深度粉丝</t>
  </si>
  <si>
    <t>来了</t>
  </si>
  <si>
    <t>来了 类似</t>
  </si>
  <si>
    <t>好看 类似</t>
  </si>
  <si>
    <t>《蜜汁炖鱿鱼》</t>
    <phoneticPr fontId="19" type="noConversion"/>
  </si>
  <si>
    <t>娱乐圈 军婚 同一作者 经典</t>
    <phoneticPr fontId="19" type="noConversion"/>
  </si>
  <si>
    <t>百分比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</si>
</sst>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9" formatCode="0.0%"/>
  </numFmts>
  <fonts count="20" x14ac:knownFonts="1">
    <font>
      <sz val="11"/>
      <color theme="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horizontal="left" vertical="center" wrapText="1" indent="1"/>
    </xf>
    <xf numFmtId="0" fontId="6" fillId="2" borderId="1" applyNumberFormat="0" applyProtection="0">
      <alignment horizontal="left" vertical="center"/>
    </xf>
    <xf numFmtId="0" fontId="7" fillId="0" borderId="0" applyNumberFormat="0" applyFill="0" applyAlignment="0" applyProtection="0"/>
    <xf numFmtId="0" fontId="9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2" fillId="7" borderId="0" applyNumberFormat="0" applyBorder="0" applyAlignment="0" applyProtection="0"/>
    <xf numFmtId="0" fontId="8" fillId="10" borderId="0" applyNumberFormat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5" fillId="14" borderId="3" applyNumberFormat="0" applyAlignment="0" applyProtection="0"/>
    <xf numFmtId="0" fontId="16" fillId="15" borderId="4" applyNumberFormat="0" applyAlignment="0" applyProtection="0"/>
    <xf numFmtId="0" fontId="14" fillId="15" borderId="3" applyNumberFormat="0" applyAlignment="0" applyProtection="0"/>
    <xf numFmtId="0" fontId="18" fillId="0" borderId="5" applyNumberFormat="0" applyFill="0" applyAlignment="0" applyProtection="0"/>
    <xf numFmtId="0" fontId="10" fillId="16" borderId="6" applyNumberFormat="0" applyAlignment="0" applyProtection="0"/>
    <xf numFmtId="0" fontId="13" fillId="0" borderId="0" applyNumberFormat="0" applyFill="0" applyBorder="0" applyAlignment="0" applyProtection="0"/>
    <xf numFmtId="0" fontId="3" fillId="17" borderId="7" applyNumberFormat="0" applyFont="0" applyAlignment="0" applyProtection="0"/>
    <xf numFmtId="0" fontId="12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1">
    <xf numFmtId="0" fontId="0" fillId="0" borderId="0" xfId="0">
      <alignment horizontal="left" vertical="center" wrapText="1" indent="1"/>
    </xf>
    <xf numFmtId="0" fontId="0" fillId="0" borderId="0" xfId="0" applyFont="1">
      <alignment horizontal="left" vertical="center" wrapText="1" indent="1"/>
    </xf>
    <xf numFmtId="14" fontId="0" fillId="0" borderId="0" xfId="0" applyNumberFormat="1" applyFont="1">
      <alignment horizontal="left" vertical="center" wrapText="1" indent="1"/>
    </xf>
    <xf numFmtId="0" fontId="0" fillId="0" borderId="0" xfId="0" applyNumberFormat="1" applyFont="1">
      <alignment horizontal="left" vertical="center" wrapText="1" indent="1"/>
    </xf>
    <xf numFmtId="14" fontId="0" fillId="0" borderId="0" xfId="0" applyNumberFormat="1" applyFont="1">
      <alignment horizontal="left" vertical="center" wrapText="1" indent="1"/>
    </xf>
    <xf numFmtId="14" fontId="0" fillId="0" borderId="0" xfId="0" applyNumberFormat="1" applyFont="1">
      <alignment horizontal="left" vertical="center" wrapText="1" indent="1"/>
    </xf>
    <xf numFmtId="0" fontId="0" fillId="0" borderId="0" xfId="0" applyNumberFormat="1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49" fontId="0" fillId="0" borderId="0" xfId="0" applyNumberFormat="1">
      <alignment horizontal="left" vertical="center" wrapText="1" indent="1"/>
    </xf>
    <xf numFmtId="9" fontId="0" fillId="0" borderId="0" xfId="0" applyNumberFormat="1">
      <alignment horizontal="left" vertical="center" wrapText="1" indent="1"/>
    </xf>
    <xf numFmtId="179" fontId="0" fillId="0" borderId="0" xfId="0" applyNumberFormat="1">
      <alignment horizontal="left" vertical="center" wrapText="1" indent="1"/>
    </xf>
  </cellXfs>
  <cellStyles count="47">
    <cellStyle name="20% - 着色 1" xfId="32" builtinId="30" customBuiltin="1"/>
    <cellStyle name="20% - 着色 2" xfId="36" builtinId="34" customBuiltin="1"/>
    <cellStyle name="20% - 着色 3" xfId="6" builtinId="38" customBuiltin="1"/>
    <cellStyle name="20% - 着色 4" xfId="10" builtinId="42" customBuiltin="1"/>
    <cellStyle name="20% - 着色 5" xfId="40" builtinId="46" customBuiltin="1"/>
    <cellStyle name="20% - 着色 6" xfId="44" builtinId="50" customBuiltin="1"/>
    <cellStyle name="40% - 着色 1" xfId="33" builtinId="31" customBuiltin="1"/>
    <cellStyle name="40% - 着色 2" xfId="37" builtinId="35" customBuiltin="1"/>
    <cellStyle name="40% - 着色 3" xfId="7" builtinId="39" customBuiltin="1"/>
    <cellStyle name="40% - 着色 4" xfId="11" builtinId="43" customBuiltin="1"/>
    <cellStyle name="40% - 着色 5" xfId="41" builtinId="47" customBuiltin="1"/>
    <cellStyle name="40% - 着色 6" xfId="45" builtinId="51" customBuiltin="1"/>
    <cellStyle name="60% - 着色 1" xfId="34" builtinId="32" customBuiltin="1"/>
    <cellStyle name="60% - 着色 2" xfId="38" builtinId="36" customBuiltin="1"/>
    <cellStyle name="60% - 着色 3" xfId="8" builtinId="40" customBuiltin="1"/>
    <cellStyle name="60% - 着色 4" xfId="12" builtinId="44" customBuiltin="1"/>
    <cellStyle name="60% - 着色 5" xfId="42" builtinId="48" customBuiltin="1"/>
    <cellStyle name="60% - 着色 6" xfId="46" builtinId="52" customBuiltin="1"/>
    <cellStyle name="百分比" xfId="18" builtinId="5" customBuiltin="1"/>
    <cellStyle name="标题" xfId="1" builtinId="15" customBuiltin="1"/>
    <cellStyle name="标题 1" xfId="2" builtinId="16" customBuiltin="1"/>
    <cellStyle name="标题 2" xfId="13" builtinId="17" customBuiltin="1"/>
    <cellStyle name="标题 3" xfId="3" builtinId="18" customBuiltin="1"/>
    <cellStyle name="标题 4" xfId="4" builtinId="19" customBuiltin="1"/>
    <cellStyle name="差" xfId="20" builtinId="27" customBuiltin="1"/>
    <cellStyle name="常规" xfId="0" builtinId="0" customBuiltin="1"/>
    <cellStyle name="好" xfId="19" builtinId="26" customBuiltin="1"/>
    <cellStyle name="汇总" xfId="30" builtinId="25" customBuiltin="1"/>
    <cellStyle name="货币" xfId="16" builtinId="4" customBuiltin="1"/>
    <cellStyle name="货币[0]" xfId="17" builtinId="7" customBuiltin="1"/>
    <cellStyle name="计算" xfId="24" builtinId="22" customBuiltin="1"/>
    <cellStyle name="检查单元格" xfId="26" builtinId="23" customBuiltin="1"/>
    <cellStyle name="解释性文本" xfId="29" builtinId="53" customBuiltin="1"/>
    <cellStyle name="警告文本" xfId="27" builtinId="11" customBuiltin="1"/>
    <cellStyle name="链接单元格" xfId="25" builtinId="24" customBuiltin="1"/>
    <cellStyle name="千位分隔" xfId="14" builtinId="3" customBuiltin="1"/>
    <cellStyle name="千位分隔[0]" xfId="15" builtinId="6" customBuiltin="1"/>
    <cellStyle name="适中" xfId="21" builtinId="28" customBuiltin="1"/>
    <cellStyle name="输出" xfId="23" builtinId="21" customBuiltin="1"/>
    <cellStyle name="输入" xfId="22" builtinId="20" customBuiltin="1"/>
    <cellStyle name="着色 1" xfId="31" builtinId="29" customBuiltin="1"/>
    <cellStyle name="着色 2" xfId="35" builtinId="33" customBuiltin="1"/>
    <cellStyle name="着色 3" xfId="5" builtinId="37" customBuiltin="1"/>
    <cellStyle name="着色 4" xfId="9" builtinId="41" customBuiltin="1"/>
    <cellStyle name="着色 5" xfId="39" builtinId="45" customBuiltin="1"/>
    <cellStyle name="着色 6" xfId="43" builtinId="49" customBuiltin="1"/>
    <cellStyle name="注释" xfId="28" builtinId="10" customBuiltin="1"/>
  </cellStyles>
  <dxfs count="12"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项目时间线" pivot="0" count="4" xr9:uid="{00000000-0011-0000-FFFF-FFFF00000000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20276081449918E-2"/>
          <c:y val="0.16771929824561405"/>
          <c:w val="0.8918521020283936"/>
          <c:h val="0.52616598363801015"/>
        </c:manualLayout>
      </c:layout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点赞数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Sheet2!$A$2:$B$137</c15:sqref>
                  </c15:fullRef>
                  <c15:levelRef>
                    <c15:sqref>Sheet2!$B$2:$B$137</c15:sqref>
                  </c15:levelRef>
                </c:ext>
              </c:extLst>
              <c:f>Sheet2!$B$2:$B$137</c:f>
              <c:numCache>
                <c:formatCode>m/d/yyyy</c:formatCode>
                <c:ptCount val="136"/>
                <c:pt idx="0">
                  <c:v>43389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43392</c:v>
                </c:pt>
                <c:pt idx="6">
                  <c:v>43393</c:v>
                </c:pt>
                <c:pt idx="7">
                  <c:v>43393</c:v>
                </c:pt>
                <c:pt idx="8">
                  <c:v>43394</c:v>
                </c:pt>
                <c:pt idx="9">
                  <c:v>43395</c:v>
                </c:pt>
                <c:pt idx="10">
                  <c:v>43396</c:v>
                </c:pt>
                <c:pt idx="11">
                  <c:v>43397</c:v>
                </c:pt>
                <c:pt idx="12">
                  <c:v>43398</c:v>
                </c:pt>
                <c:pt idx="13">
                  <c:v>43399</c:v>
                </c:pt>
                <c:pt idx="14">
                  <c:v>43400</c:v>
                </c:pt>
                <c:pt idx="15">
                  <c:v>43401</c:v>
                </c:pt>
                <c:pt idx="16">
                  <c:v>43402</c:v>
                </c:pt>
                <c:pt idx="17">
                  <c:v>43403</c:v>
                </c:pt>
                <c:pt idx="18">
                  <c:v>43404</c:v>
                </c:pt>
                <c:pt idx="19">
                  <c:v>43405</c:v>
                </c:pt>
                <c:pt idx="20">
                  <c:v>43406</c:v>
                </c:pt>
                <c:pt idx="21">
                  <c:v>43407</c:v>
                </c:pt>
                <c:pt idx="22">
                  <c:v>43408</c:v>
                </c:pt>
                <c:pt idx="23">
                  <c:v>43409</c:v>
                </c:pt>
                <c:pt idx="24">
                  <c:v>43410</c:v>
                </c:pt>
                <c:pt idx="25">
                  <c:v>43411</c:v>
                </c:pt>
                <c:pt idx="26">
                  <c:v>43412</c:v>
                </c:pt>
                <c:pt idx="27">
                  <c:v>43413</c:v>
                </c:pt>
                <c:pt idx="28">
                  <c:v>43414</c:v>
                </c:pt>
                <c:pt idx="29">
                  <c:v>43415</c:v>
                </c:pt>
                <c:pt idx="30">
                  <c:v>43416</c:v>
                </c:pt>
                <c:pt idx="31">
                  <c:v>43417</c:v>
                </c:pt>
                <c:pt idx="32">
                  <c:v>43418</c:v>
                </c:pt>
                <c:pt idx="33">
                  <c:v>43419</c:v>
                </c:pt>
                <c:pt idx="34">
                  <c:v>43420</c:v>
                </c:pt>
                <c:pt idx="35">
                  <c:v>43421</c:v>
                </c:pt>
                <c:pt idx="36">
                  <c:v>43422</c:v>
                </c:pt>
                <c:pt idx="37">
                  <c:v>43423</c:v>
                </c:pt>
                <c:pt idx="38">
                  <c:v>43424</c:v>
                </c:pt>
                <c:pt idx="39">
                  <c:v>43425</c:v>
                </c:pt>
                <c:pt idx="40">
                  <c:v>43426</c:v>
                </c:pt>
                <c:pt idx="41">
                  <c:v>43427</c:v>
                </c:pt>
                <c:pt idx="42">
                  <c:v>43428</c:v>
                </c:pt>
                <c:pt idx="43">
                  <c:v>43429</c:v>
                </c:pt>
                <c:pt idx="44">
                  <c:v>43499</c:v>
                </c:pt>
                <c:pt idx="45">
                  <c:v>43500</c:v>
                </c:pt>
                <c:pt idx="46">
                  <c:v>43501</c:v>
                </c:pt>
                <c:pt idx="47">
                  <c:v>43502</c:v>
                </c:pt>
                <c:pt idx="48">
                  <c:v>43503</c:v>
                </c:pt>
                <c:pt idx="49">
                  <c:v>43504</c:v>
                </c:pt>
                <c:pt idx="50">
                  <c:v>43505</c:v>
                </c:pt>
                <c:pt idx="51">
                  <c:v>43506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43512</c:v>
                </c:pt>
                <c:pt idx="58">
                  <c:v>43871</c:v>
                </c:pt>
                <c:pt idx="59">
                  <c:v>0</c:v>
                </c:pt>
                <c:pt idx="60">
                  <c:v>0</c:v>
                </c:pt>
                <c:pt idx="61">
                  <c:v>43872</c:v>
                </c:pt>
                <c:pt idx="62">
                  <c:v>43882</c:v>
                </c:pt>
                <c:pt idx="63">
                  <c:v>43883</c:v>
                </c:pt>
                <c:pt idx="64">
                  <c:v>43884</c:v>
                </c:pt>
                <c:pt idx="65">
                  <c:v>43885</c:v>
                </c:pt>
                <c:pt idx="66">
                  <c:v>43886</c:v>
                </c:pt>
                <c:pt idx="67">
                  <c:v>43887</c:v>
                </c:pt>
                <c:pt idx="68">
                  <c:v>43888</c:v>
                </c:pt>
                <c:pt idx="69">
                  <c:v>43889</c:v>
                </c:pt>
                <c:pt idx="70">
                  <c:v>43890</c:v>
                </c:pt>
                <c:pt idx="71">
                  <c:v>0</c:v>
                </c:pt>
                <c:pt idx="72">
                  <c:v>0</c:v>
                </c:pt>
                <c:pt idx="73">
                  <c:v>43893</c:v>
                </c:pt>
                <c:pt idx="74">
                  <c:v>0</c:v>
                </c:pt>
                <c:pt idx="75">
                  <c:v>0</c:v>
                </c:pt>
                <c:pt idx="76">
                  <c:v>43896</c:v>
                </c:pt>
                <c:pt idx="77">
                  <c:v>43897</c:v>
                </c:pt>
                <c:pt idx="78">
                  <c:v>43898</c:v>
                </c:pt>
                <c:pt idx="79">
                  <c:v>43899</c:v>
                </c:pt>
                <c:pt idx="80">
                  <c:v>43900</c:v>
                </c:pt>
                <c:pt idx="81">
                  <c:v>43901</c:v>
                </c:pt>
                <c:pt idx="82">
                  <c:v>43902</c:v>
                </c:pt>
                <c:pt idx="83">
                  <c:v>43903</c:v>
                </c:pt>
                <c:pt idx="84">
                  <c:v>43904</c:v>
                </c:pt>
                <c:pt idx="85">
                  <c:v>43905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43911</c:v>
                </c:pt>
                <c:pt idx="92">
                  <c:v>43912</c:v>
                </c:pt>
                <c:pt idx="93">
                  <c:v>43913</c:v>
                </c:pt>
                <c:pt idx="94">
                  <c:v>43914</c:v>
                </c:pt>
                <c:pt idx="95">
                  <c:v>43916</c:v>
                </c:pt>
                <c:pt idx="96">
                  <c:v>43917</c:v>
                </c:pt>
                <c:pt idx="97">
                  <c:v>43918</c:v>
                </c:pt>
                <c:pt idx="98">
                  <c:v>43919</c:v>
                </c:pt>
                <c:pt idx="99">
                  <c:v>43920</c:v>
                </c:pt>
                <c:pt idx="100">
                  <c:v>43922</c:v>
                </c:pt>
                <c:pt idx="101">
                  <c:v>43923</c:v>
                </c:pt>
                <c:pt idx="102">
                  <c:v>43924</c:v>
                </c:pt>
                <c:pt idx="103">
                  <c:v>43926</c:v>
                </c:pt>
                <c:pt idx="104">
                  <c:v>43927</c:v>
                </c:pt>
                <c:pt idx="105">
                  <c:v>43928</c:v>
                </c:pt>
                <c:pt idx="106">
                  <c:v>43929</c:v>
                </c:pt>
                <c:pt idx="107">
                  <c:v>43930</c:v>
                </c:pt>
                <c:pt idx="108">
                  <c:v>43932</c:v>
                </c:pt>
                <c:pt idx="109">
                  <c:v>43933</c:v>
                </c:pt>
                <c:pt idx="110">
                  <c:v>43934</c:v>
                </c:pt>
                <c:pt idx="111">
                  <c:v>43935</c:v>
                </c:pt>
                <c:pt idx="112">
                  <c:v>43937</c:v>
                </c:pt>
                <c:pt idx="113">
                  <c:v>43938</c:v>
                </c:pt>
                <c:pt idx="114">
                  <c:v>43939</c:v>
                </c:pt>
                <c:pt idx="115">
                  <c:v>43942</c:v>
                </c:pt>
                <c:pt idx="116">
                  <c:v>43943</c:v>
                </c:pt>
                <c:pt idx="117">
                  <c:v>43944</c:v>
                </c:pt>
                <c:pt idx="118">
                  <c:v>43946</c:v>
                </c:pt>
                <c:pt idx="119">
                  <c:v>43947</c:v>
                </c:pt>
                <c:pt idx="120">
                  <c:v>43948</c:v>
                </c:pt>
                <c:pt idx="121">
                  <c:v>43949</c:v>
                </c:pt>
                <c:pt idx="122">
                  <c:v>43950</c:v>
                </c:pt>
                <c:pt idx="123">
                  <c:v>43952</c:v>
                </c:pt>
                <c:pt idx="124">
                  <c:v>43953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43964</c:v>
                </c:pt>
                <c:pt idx="133">
                  <c:v>43965</c:v>
                </c:pt>
                <c:pt idx="134">
                  <c:v>43967</c:v>
                </c:pt>
                <c:pt idx="135">
                  <c:v>43968</c:v>
                </c:pt>
              </c:numCache>
            </c:numRef>
          </c:cat>
          <c:val>
            <c:numRef>
              <c:f>Sheet2!$C$2:$C$137</c:f>
              <c:numCache>
                <c:formatCode>General</c:formatCode>
                <c:ptCount val="136"/>
                <c:pt idx="0">
                  <c:v>33</c:v>
                </c:pt>
                <c:pt idx="1">
                  <c:v>58</c:v>
                </c:pt>
                <c:pt idx="2">
                  <c:v>127</c:v>
                </c:pt>
                <c:pt idx="3">
                  <c:v>63</c:v>
                </c:pt>
                <c:pt idx="4">
                  <c:v>112</c:v>
                </c:pt>
                <c:pt idx="5">
                  <c:v>70</c:v>
                </c:pt>
                <c:pt idx="6">
                  <c:v>39</c:v>
                </c:pt>
                <c:pt idx="7">
                  <c:v>724</c:v>
                </c:pt>
                <c:pt idx="8">
                  <c:v>81</c:v>
                </c:pt>
                <c:pt idx="9">
                  <c:v>321</c:v>
                </c:pt>
                <c:pt idx="10">
                  <c:v>130</c:v>
                </c:pt>
                <c:pt idx="11">
                  <c:v>107</c:v>
                </c:pt>
                <c:pt idx="12">
                  <c:v>39</c:v>
                </c:pt>
                <c:pt idx="13">
                  <c:v>118</c:v>
                </c:pt>
                <c:pt idx="14">
                  <c:v>308</c:v>
                </c:pt>
                <c:pt idx="15">
                  <c:v>378</c:v>
                </c:pt>
                <c:pt idx="16">
                  <c:v>6048</c:v>
                </c:pt>
                <c:pt idx="17">
                  <c:v>210</c:v>
                </c:pt>
                <c:pt idx="18">
                  <c:v>108</c:v>
                </c:pt>
                <c:pt idx="19">
                  <c:v>33</c:v>
                </c:pt>
                <c:pt idx="20">
                  <c:v>56</c:v>
                </c:pt>
                <c:pt idx="21">
                  <c:v>76</c:v>
                </c:pt>
                <c:pt idx="22">
                  <c:v>91</c:v>
                </c:pt>
                <c:pt idx="23">
                  <c:v>55</c:v>
                </c:pt>
                <c:pt idx="24">
                  <c:v>129</c:v>
                </c:pt>
                <c:pt idx="25">
                  <c:v>55</c:v>
                </c:pt>
                <c:pt idx="26">
                  <c:v>201</c:v>
                </c:pt>
                <c:pt idx="27">
                  <c:v>84</c:v>
                </c:pt>
                <c:pt idx="28">
                  <c:v>42</c:v>
                </c:pt>
                <c:pt idx="29">
                  <c:v>164</c:v>
                </c:pt>
                <c:pt idx="30">
                  <c:v>115</c:v>
                </c:pt>
                <c:pt idx="31">
                  <c:v>74</c:v>
                </c:pt>
                <c:pt idx="32">
                  <c:v>61</c:v>
                </c:pt>
                <c:pt idx="33">
                  <c:v>69</c:v>
                </c:pt>
                <c:pt idx="34">
                  <c:v>40</c:v>
                </c:pt>
                <c:pt idx="35">
                  <c:v>72</c:v>
                </c:pt>
                <c:pt idx="36">
                  <c:v>121</c:v>
                </c:pt>
                <c:pt idx="37">
                  <c:v>111</c:v>
                </c:pt>
                <c:pt idx="38">
                  <c:v>68</c:v>
                </c:pt>
                <c:pt idx="39">
                  <c:v>73</c:v>
                </c:pt>
                <c:pt idx="40">
                  <c:v>77</c:v>
                </c:pt>
                <c:pt idx="41">
                  <c:v>79</c:v>
                </c:pt>
                <c:pt idx="42">
                  <c:v>62</c:v>
                </c:pt>
                <c:pt idx="43">
                  <c:v>108</c:v>
                </c:pt>
                <c:pt idx="44">
                  <c:v>1084</c:v>
                </c:pt>
                <c:pt idx="45">
                  <c:v>258</c:v>
                </c:pt>
                <c:pt idx="46">
                  <c:v>315</c:v>
                </c:pt>
                <c:pt idx="47">
                  <c:v>465</c:v>
                </c:pt>
                <c:pt idx="48">
                  <c:v>95</c:v>
                </c:pt>
                <c:pt idx="49">
                  <c:v>286</c:v>
                </c:pt>
                <c:pt idx="50">
                  <c:v>161</c:v>
                </c:pt>
                <c:pt idx="51">
                  <c:v>119</c:v>
                </c:pt>
                <c:pt idx="52">
                  <c:v>282</c:v>
                </c:pt>
                <c:pt idx="53">
                  <c:v>185</c:v>
                </c:pt>
                <c:pt idx="54">
                  <c:v>418</c:v>
                </c:pt>
                <c:pt idx="55">
                  <c:v>438</c:v>
                </c:pt>
                <c:pt idx="56">
                  <c:v>748</c:v>
                </c:pt>
                <c:pt idx="57">
                  <c:v>420</c:v>
                </c:pt>
                <c:pt idx="58">
                  <c:v>414</c:v>
                </c:pt>
                <c:pt idx="59">
                  <c:v>490</c:v>
                </c:pt>
                <c:pt idx="60">
                  <c:v>536</c:v>
                </c:pt>
                <c:pt idx="61">
                  <c:v>587</c:v>
                </c:pt>
                <c:pt idx="62">
                  <c:v>1513</c:v>
                </c:pt>
                <c:pt idx="63">
                  <c:v>970</c:v>
                </c:pt>
                <c:pt idx="64">
                  <c:v>11000</c:v>
                </c:pt>
                <c:pt idx="65">
                  <c:v>12200</c:v>
                </c:pt>
                <c:pt idx="66">
                  <c:v>532</c:v>
                </c:pt>
                <c:pt idx="67">
                  <c:v>1639</c:v>
                </c:pt>
                <c:pt idx="68">
                  <c:v>8068</c:v>
                </c:pt>
                <c:pt idx="69">
                  <c:v>7269</c:v>
                </c:pt>
                <c:pt idx="70">
                  <c:v>273000</c:v>
                </c:pt>
                <c:pt idx="71">
                  <c:v>1690</c:v>
                </c:pt>
                <c:pt idx="72">
                  <c:v>681</c:v>
                </c:pt>
                <c:pt idx="73">
                  <c:v>88000</c:v>
                </c:pt>
                <c:pt idx="74">
                  <c:v>796</c:v>
                </c:pt>
                <c:pt idx="75">
                  <c:v>1967</c:v>
                </c:pt>
                <c:pt idx="76">
                  <c:v>6852</c:v>
                </c:pt>
                <c:pt idx="77">
                  <c:v>148000</c:v>
                </c:pt>
                <c:pt idx="78">
                  <c:v>9713</c:v>
                </c:pt>
                <c:pt idx="79">
                  <c:v>2353</c:v>
                </c:pt>
                <c:pt idx="80">
                  <c:v>3953</c:v>
                </c:pt>
                <c:pt idx="81">
                  <c:v>50000</c:v>
                </c:pt>
                <c:pt idx="82">
                  <c:v>1079</c:v>
                </c:pt>
                <c:pt idx="83">
                  <c:v>4675</c:v>
                </c:pt>
                <c:pt idx="84">
                  <c:v>3834</c:v>
                </c:pt>
                <c:pt idx="85">
                  <c:v>2420</c:v>
                </c:pt>
                <c:pt idx="86">
                  <c:v>1148</c:v>
                </c:pt>
                <c:pt idx="87">
                  <c:v>8963</c:v>
                </c:pt>
                <c:pt idx="88">
                  <c:v>8066</c:v>
                </c:pt>
                <c:pt idx="89">
                  <c:v>2120</c:v>
                </c:pt>
                <c:pt idx="90">
                  <c:v>1466</c:v>
                </c:pt>
                <c:pt idx="91">
                  <c:v>3404</c:v>
                </c:pt>
                <c:pt idx="92">
                  <c:v>1448</c:v>
                </c:pt>
                <c:pt idx="93">
                  <c:v>8907</c:v>
                </c:pt>
                <c:pt idx="94">
                  <c:v>42000</c:v>
                </c:pt>
                <c:pt idx="95">
                  <c:v>23000</c:v>
                </c:pt>
                <c:pt idx="96">
                  <c:v>1805</c:v>
                </c:pt>
                <c:pt idx="97">
                  <c:v>1691</c:v>
                </c:pt>
                <c:pt idx="98">
                  <c:v>6508</c:v>
                </c:pt>
                <c:pt idx="99">
                  <c:v>2229</c:v>
                </c:pt>
                <c:pt idx="100">
                  <c:v>4306</c:v>
                </c:pt>
                <c:pt idx="101">
                  <c:v>19000</c:v>
                </c:pt>
                <c:pt idx="102">
                  <c:v>888</c:v>
                </c:pt>
                <c:pt idx="103">
                  <c:v>6035</c:v>
                </c:pt>
                <c:pt idx="104">
                  <c:v>1986</c:v>
                </c:pt>
                <c:pt idx="105">
                  <c:v>1780</c:v>
                </c:pt>
                <c:pt idx="106">
                  <c:v>35000</c:v>
                </c:pt>
                <c:pt idx="107">
                  <c:v>2539</c:v>
                </c:pt>
                <c:pt idx="108">
                  <c:v>1620</c:v>
                </c:pt>
                <c:pt idx="109">
                  <c:v>4536</c:v>
                </c:pt>
                <c:pt idx="110">
                  <c:v>1212</c:v>
                </c:pt>
                <c:pt idx="111">
                  <c:v>1114</c:v>
                </c:pt>
                <c:pt idx="112">
                  <c:v>1576</c:v>
                </c:pt>
                <c:pt idx="113">
                  <c:v>4187</c:v>
                </c:pt>
                <c:pt idx="114">
                  <c:v>4802</c:v>
                </c:pt>
                <c:pt idx="115">
                  <c:v>2111</c:v>
                </c:pt>
                <c:pt idx="116">
                  <c:v>2894</c:v>
                </c:pt>
                <c:pt idx="117">
                  <c:v>3283</c:v>
                </c:pt>
                <c:pt idx="118">
                  <c:v>1103</c:v>
                </c:pt>
                <c:pt idx="119">
                  <c:v>1261</c:v>
                </c:pt>
                <c:pt idx="120">
                  <c:v>1249</c:v>
                </c:pt>
                <c:pt idx="121">
                  <c:v>2593</c:v>
                </c:pt>
                <c:pt idx="122">
                  <c:v>2484</c:v>
                </c:pt>
                <c:pt idx="123">
                  <c:v>581</c:v>
                </c:pt>
                <c:pt idx="124">
                  <c:v>1326</c:v>
                </c:pt>
                <c:pt idx="125">
                  <c:v>288</c:v>
                </c:pt>
                <c:pt idx="126">
                  <c:v>1717</c:v>
                </c:pt>
                <c:pt idx="127">
                  <c:v>191</c:v>
                </c:pt>
                <c:pt idx="128">
                  <c:v>1552</c:v>
                </c:pt>
                <c:pt idx="129">
                  <c:v>1785</c:v>
                </c:pt>
                <c:pt idx="130">
                  <c:v>615</c:v>
                </c:pt>
                <c:pt idx="131">
                  <c:v>647</c:v>
                </c:pt>
                <c:pt idx="132">
                  <c:v>2125</c:v>
                </c:pt>
                <c:pt idx="133">
                  <c:v>155</c:v>
                </c:pt>
                <c:pt idx="134">
                  <c:v>195</c:v>
                </c:pt>
                <c:pt idx="135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6-40A9-9F19-15D2848F9CE7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评论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Sheet2!$A$2:$B$137</c15:sqref>
                  </c15:fullRef>
                  <c15:levelRef>
                    <c15:sqref>Sheet2!$B$2:$B$137</c15:sqref>
                  </c15:levelRef>
                </c:ext>
              </c:extLst>
              <c:f>Sheet2!$B$2:$B$137</c:f>
              <c:numCache>
                <c:formatCode>m/d/yyyy</c:formatCode>
                <c:ptCount val="136"/>
                <c:pt idx="0">
                  <c:v>43389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43392</c:v>
                </c:pt>
                <c:pt idx="6">
                  <c:v>43393</c:v>
                </c:pt>
                <c:pt idx="7">
                  <c:v>43393</c:v>
                </c:pt>
                <c:pt idx="8">
                  <c:v>43394</c:v>
                </c:pt>
                <c:pt idx="9">
                  <c:v>43395</c:v>
                </c:pt>
                <c:pt idx="10">
                  <c:v>43396</c:v>
                </c:pt>
                <c:pt idx="11">
                  <c:v>43397</c:v>
                </c:pt>
                <c:pt idx="12">
                  <c:v>43398</c:v>
                </c:pt>
                <c:pt idx="13">
                  <c:v>43399</c:v>
                </c:pt>
                <c:pt idx="14">
                  <c:v>43400</c:v>
                </c:pt>
                <c:pt idx="15">
                  <c:v>43401</c:v>
                </c:pt>
                <c:pt idx="16">
                  <c:v>43402</c:v>
                </c:pt>
                <c:pt idx="17">
                  <c:v>43403</c:v>
                </c:pt>
                <c:pt idx="18">
                  <c:v>43404</c:v>
                </c:pt>
                <c:pt idx="19">
                  <c:v>43405</c:v>
                </c:pt>
                <c:pt idx="20">
                  <c:v>43406</c:v>
                </c:pt>
                <c:pt idx="21">
                  <c:v>43407</c:v>
                </c:pt>
                <c:pt idx="22">
                  <c:v>43408</c:v>
                </c:pt>
                <c:pt idx="23">
                  <c:v>43409</c:v>
                </c:pt>
                <c:pt idx="24">
                  <c:v>43410</c:v>
                </c:pt>
                <c:pt idx="25">
                  <c:v>43411</c:v>
                </c:pt>
                <c:pt idx="26">
                  <c:v>43412</c:v>
                </c:pt>
                <c:pt idx="27">
                  <c:v>43413</c:v>
                </c:pt>
                <c:pt idx="28">
                  <c:v>43414</c:v>
                </c:pt>
                <c:pt idx="29">
                  <c:v>43415</c:v>
                </c:pt>
                <c:pt idx="30">
                  <c:v>43416</c:v>
                </c:pt>
                <c:pt idx="31">
                  <c:v>43417</c:v>
                </c:pt>
                <c:pt idx="32">
                  <c:v>43418</c:v>
                </c:pt>
                <c:pt idx="33">
                  <c:v>43419</c:v>
                </c:pt>
                <c:pt idx="34">
                  <c:v>43420</c:v>
                </c:pt>
                <c:pt idx="35">
                  <c:v>43421</c:v>
                </c:pt>
                <c:pt idx="36">
                  <c:v>43422</c:v>
                </c:pt>
                <c:pt idx="37">
                  <c:v>43423</c:v>
                </c:pt>
                <c:pt idx="38">
                  <c:v>43424</c:v>
                </c:pt>
                <c:pt idx="39">
                  <c:v>43425</c:v>
                </c:pt>
                <c:pt idx="40">
                  <c:v>43426</c:v>
                </c:pt>
                <c:pt idx="41">
                  <c:v>43427</c:v>
                </c:pt>
                <c:pt idx="42">
                  <c:v>43428</c:v>
                </c:pt>
                <c:pt idx="43">
                  <c:v>43429</c:v>
                </c:pt>
                <c:pt idx="44">
                  <c:v>43499</c:v>
                </c:pt>
                <c:pt idx="45">
                  <c:v>43500</c:v>
                </c:pt>
                <c:pt idx="46">
                  <c:v>43501</c:v>
                </c:pt>
                <c:pt idx="47">
                  <c:v>43502</c:v>
                </c:pt>
                <c:pt idx="48">
                  <c:v>43503</c:v>
                </c:pt>
                <c:pt idx="49">
                  <c:v>43504</c:v>
                </c:pt>
                <c:pt idx="50">
                  <c:v>43505</c:v>
                </c:pt>
                <c:pt idx="51">
                  <c:v>43506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43512</c:v>
                </c:pt>
                <c:pt idx="58">
                  <c:v>43871</c:v>
                </c:pt>
                <c:pt idx="59">
                  <c:v>0</c:v>
                </c:pt>
                <c:pt idx="60">
                  <c:v>0</c:v>
                </c:pt>
                <c:pt idx="61">
                  <c:v>43872</c:v>
                </c:pt>
                <c:pt idx="62">
                  <c:v>43882</c:v>
                </c:pt>
                <c:pt idx="63">
                  <c:v>43883</c:v>
                </c:pt>
                <c:pt idx="64">
                  <c:v>43884</c:v>
                </c:pt>
                <c:pt idx="65">
                  <c:v>43885</c:v>
                </c:pt>
                <c:pt idx="66">
                  <c:v>43886</c:v>
                </c:pt>
                <c:pt idx="67">
                  <c:v>43887</c:v>
                </c:pt>
                <c:pt idx="68">
                  <c:v>43888</c:v>
                </c:pt>
                <c:pt idx="69">
                  <c:v>43889</c:v>
                </c:pt>
                <c:pt idx="70">
                  <c:v>43890</c:v>
                </c:pt>
                <c:pt idx="71">
                  <c:v>0</c:v>
                </c:pt>
                <c:pt idx="72">
                  <c:v>0</c:v>
                </c:pt>
                <c:pt idx="73">
                  <c:v>43893</c:v>
                </c:pt>
                <c:pt idx="74">
                  <c:v>0</c:v>
                </c:pt>
                <c:pt idx="75">
                  <c:v>0</c:v>
                </c:pt>
                <c:pt idx="76">
                  <c:v>43896</c:v>
                </c:pt>
                <c:pt idx="77">
                  <c:v>43897</c:v>
                </c:pt>
                <c:pt idx="78">
                  <c:v>43898</c:v>
                </c:pt>
                <c:pt idx="79">
                  <c:v>43899</c:v>
                </c:pt>
                <c:pt idx="80">
                  <c:v>43900</c:v>
                </c:pt>
                <c:pt idx="81">
                  <c:v>43901</c:v>
                </c:pt>
                <c:pt idx="82">
                  <c:v>43902</c:v>
                </c:pt>
                <c:pt idx="83">
                  <c:v>43903</c:v>
                </c:pt>
                <c:pt idx="84">
                  <c:v>43904</c:v>
                </c:pt>
                <c:pt idx="85">
                  <c:v>43905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43911</c:v>
                </c:pt>
                <c:pt idx="92">
                  <c:v>43912</c:v>
                </c:pt>
                <c:pt idx="93">
                  <c:v>43913</c:v>
                </c:pt>
                <c:pt idx="94">
                  <c:v>43914</c:v>
                </c:pt>
                <c:pt idx="95">
                  <c:v>43916</c:v>
                </c:pt>
                <c:pt idx="96">
                  <c:v>43917</c:v>
                </c:pt>
                <c:pt idx="97">
                  <c:v>43918</c:v>
                </c:pt>
                <c:pt idx="98">
                  <c:v>43919</c:v>
                </c:pt>
                <c:pt idx="99">
                  <c:v>43920</c:v>
                </c:pt>
                <c:pt idx="100">
                  <c:v>43922</c:v>
                </c:pt>
                <c:pt idx="101">
                  <c:v>43923</c:v>
                </c:pt>
                <c:pt idx="102">
                  <c:v>43924</c:v>
                </c:pt>
                <c:pt idx="103">
                  <c:v>43926</c:v>
                </c:pt>
                <c:pt idx="104">
                  <c:v>43927</c:v>
                </c:pt>
                <c:pt idx="105">
                  <c:v>43928</c:v>
                </c:pt>
                <c:pt idx="106">
                  <c:v>43929</c:v>
                </c:pt>
                <c:pt idx="107">
                  <c:v>43930</c:v>
                </c:pt>
                <c:pt idx="108">
                  <c:v>43932</c:v>
                </c:pt>
                <c:pt idx="109">
                  <c:v>43933</c:v>
                </c:pt>
                <c:pt idx="110">
                  <c:v>43934</c:v>
                </c:pt>
                <c:pt idx="111">
                  <c:v>43935</c:v>
                </c:pt>
                <c:pt idx="112">
                  <c:v>43937</c:v>
                </c:pt>
                <c:pt idx="113">
                  <c:v>43938</c:v>
                </c:pt>
                <c:pt idx="114">
                  <c:v>43939</c:v>
                </c:pt>
                <c:pt idx="115">
                  <c:v>43942</c:v>
                </c:pt>
                <c:pt idx="116">
                  <c:v>43943</c:v>
                </c:pt>
                <c:pt idx="117">
                  <c:v>43944</c:v>
                </c:pt>
                <c:pt idx="118">
                  <c:v>43946</c:v>
                </c:pt>
                <c:pt idx="119">
                  <c:v>43947</c:v>
                </c:pt>
                <c:pt idx="120">
                  <c:v>43948</c:v>
                </c:pt>
                <c:pt idx="121">
                  <c:v>43949</c:v>
                </c:pt>
                <c:pt idx="122">
                  <c:v>43950</c:v>
                </c:pt>
                <c:pt idx="123">
                  <c:v>43952</c:v>
                </c:pt>
                <c:pt idx="124">
                  <c:v>43953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43964</c:v>
                </c:pt>
                <c:pt idx="133">
                  <c:v>43965</c:v>
                </c:pt>
                <c:pt idx="134">
                  <c:v>43967</c:v>
                </c:pt>
                <c:pt idx="135">
                  <c:v>43968</c:v>
                </c:pt>
              </c:numCache>
            </c:numRef>
          </c:cat>
          <c:val>
            <c:numRef>
              <c:f>Sheet2!$D$2:$D$137</c:f>
              <c:numCache>
                <c:formatCode>General</c:formatCode>
                <c:ptCount val="136"/>
                <c:pt idx="0">
                  <c:v>10</c:v>
                </c:pt>
                <c:pt idx="1">
                  <c:v>5</c:v>
                </c:pt>
                <c:pt idx="2">
                  <c:v>31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8</c:v>
                </c:pt>
                <c:pt idx="16">
                  <c:v>302</c:v>
                </c:pt>
                <c:pt idx="17">
                  <c:v>12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8</c:v>
                </c:pt>
                <c:pt idx="24">
                  <c:v>4</c:v>
                </c:pt>
                <c:pt idx="25">
                  <c:v>1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5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5</c:v>
                </c:pt>
                <c:pt idx="37">
                  <c:v>6</c:v>
                </c:pt>
                <c:pt idx="38">
                  <c:v>2</c:v>
                </c:pt>
                <c:pt idx="39">
                  <c:v>2</c:v>
                </c:pt>
                <c:pt idx="40">
                  <c:v>9</c:v>
                </c:pt>
                <c:pt idx="41">
                  <c:v>8</c:v>
                </c:pt>
                <c:pt idx="42">
                  <c:v>1</c:v>
                </c:pt>
                <c:pt idx="43">
                  <c:v>3</c:v>
                </c:pt>
                <c:pt idx="44">
                  <c:v>36</c:v>
                </c:pt>
                <c:pt idx="45">
                  <c:v>25</c:v>
                </c:pt>
                <c:pt idx="46">
                  <c:v>20</c:v>
                </c:pt>
                <c:pt idx="47">
                  <c:v>8</c:v>
                </c:pt>
                <c:pt idx="48">
                  <c:v>11</c:v>
                </c:pt>
                <c:pt idx="49">
                  <c:v>4</c:v>
                </c:pt>
                <c:pt idx="50">
                  <c:v>5</c:v>
                </c:pt>
                <c:pt idx="51">
                  <c:v>2</c:v>
                </c:pt>
                <c:pt idx="52">
                  <c:v>34</c:v>
                </c:pt>
                <c:pt idx="53">
                  <c:v>7</c:v>
                </c:pt>
                <c:pt idx="54">
                  <c:v>8</c:v>
                </c:pt>
                <c:pt idx="55">
                  <c:v>6</c:v>
                </c:pt>
                <c:pt idx="56">
                  <c:v>40</c:v>
                </c:pt>
                <c:pt idx="57">
                  <c:v>10</c:v>
                </c:pt>
                <c:pt idx="58">
                  <c:v>29</c:v>
                </c:pt>
                <c:pt idx="59">
                  <c:v>25</c:v>
                </c:pt>
                <c:pt idx="60">
                  <c:v>20</c:v>
                </c:pt>
                <c:pt idx="61">
                  <c:v>37</c:v>
                </c:pt>
                <c:pt idx="62">
                  <c:v>65</c:v>
                </c:pt>
                <c:pt idx="63">
                  <c:v>39</c:v>
                </c:pt>
                <c:pt idx="64">
                  <c:v>7192</c:v>
                </c:pt>
                <c:pt idx="65">
                  <c:v>6966</c:v>
                </c:pt>
                <c:pt idx="66">
                  <c:v>58</c:v>
                </c:pt>
                <c:pt idx="67">
                  <c:v>211</c:v>
                </c:pt>
                <c:pt idx="68">
                  <c:v>557</c:v>
                </c:pt>
                <c:pt idx="69">
                  <c:v>774</c:v>
                </c:pt>
                <c:pt idx="70">
                  <c:v>0</c:v>
                </c:pt>
                <c:pt idx="71">
                  <c:v>278</c:v>
                </c:pt>
                <c:pt idx="72">
                  <c:v>31</c:v>
                </c:pt>
                <c:pt idx="73">
                  <c:v>6191</c:v>
                </c:pt>
                <c:pt idx="74">
                  <c:v>189</c:v>
                </c:pt>
                <c:pt idx="75">
                  <c:v>180</c:v>
                </c:pt>
                <c:pt idx="76">
                  <c:v>496</c:v>
                </c:pt>
                <c:pt idx="77">
                  <c:v>9353</c:v>
                </c:pt>
                <c:pt idx="78">
                  <c:v>412</c:v>
                </c:pt>
                <c:pt idx="79">
                  <c:v>218</c:v>
                </c:pt>
                <c:pt idx="80">
                  <c:v>150</c:v>
                </c:pt>
                <c:pt idx="81">
                  <c:v>2584</c:v>
                </c:pt>
                <c:pt idx="82">
                  <c:v>110</c:v>
                </c:pt>
                <c:pt idx="83">
                  <c:v>352</c:v>
                </c:pt>
                <c:pt idx="84">
                  <c:v>185</c:v>
                </c:pt>
                <c:pt idx="85">
                  <c:v>101</c:v>
                </c:pt>
                <c:pt idx="86">
                  <c:v>71</c:v>
                </c:pt>
                <c:pt idx="87">
                  <c:v>491</c:v>
                </c:pt>
                <c:pt idx="88">
                  <c:v>434</c:v>
                </c:pt>
                <c:pt idx="89">
                  <c:v>136</c:v>
                </c:pt>
                <c:pt idx="90">
                  <c:v>35</c:v>
                </c:pt>
                <c:pt idx="91">
                  <c:v>229</c:v>
                </c:pt>
                <c:pt idx="92">
                  <c:v>90</c:v>
                </c:pt>
                <c:pt idx="93">
                  <c:v>1001</c:v>
                </c:pt>
                <c:pt idx="94">
                  <c:v>2269</c:v>
                </c:pt>
                <c:pt idx="95">
                  <c:v>1437</c:v>
                </c:pt>
                <c:pt idx="96">
                  <c:v>137</c:v>
                </c:pt>
                <c:pt idx="97">
                  <c:v>168</c:v>
                </c:pt>
                <c:pt idx="98">
                  <c:v>238</c:v>
                </c:pt>
                <c:pt idx="99">
                  <c:v>79</c:v>
                </c:pt>
                <c:pt idx="100">
                  <c:v>113</c:v>
                </c:pt>
                <c:pt idx="101">
                  <c:v>3032</c:v>
                </c:pt>
                <c:pt idx="102">
                  <c:v>40</c:v>
                </c:pt>
                <c:pt idx="103">
                  <c:v>707</c:v>
                </c:pt>
                <c:pt idx="104">
                  <c:v>124</c:v>
                </c:pt>
                <c:pt idx="105">
                  <c:v>158</c:v>
                </c:pt>
                <c:pt idx="106">
                  <c:v>4165</c:v>
                </c:pt>
                <c:pt idx="107">
                  <c:v>155</c:v>
                </c:pt>
                <c:pt idx="108">
                  <c:v>173</c:v>
                </c:pt>
                <c:pt idx="109">
                  <c:v>273</c:v>
                </c:pt>
                <c:pt idx="110">
                  <c:v>130</c:v>
                </c:pt>
                <c:pt idx="111">
                  <c:v>166</c:v>
                </c:pt>
                <c:pt idx="112">
                  <c:v>169</c:v>
                </c:pt>
                <c:pt idx="113">
                  <c:v>222</c:v>
                </c:pt>
                <c:pt idx="114">
                  <c:v>317</c:v>
                </c:pt>
                <c:pt idx="115">
                  <c:v>82</c:v>
                </c:pt>
                <c:pt idx="116">
                  <c:v>288</c:v>
                </c:pt>
                <c:pt idx="117">
                  <c:v>236</c:v>
                </c:pt>
                <c:pt idx="118">
                  <c:v>46</c:v>
                </c:pt>
                <c:pt idx="119">
                  <c:v>69</c:v>
                </c:pt>
                <c:pt idx="120">
                  <c:v>76</c:v>
                </c:pt>
                <c:pt idx="121">
                  <c:v>80</c:v>
                </c:pt>
                <c:pt idx="122">
                  <c:v>166</c:v>
                </c:pt>
                <c:pt idx="123">
                  <c:v>43</c:v>
                </c:pt>
                <c:pt idx="124">
                  <c:v>63</c:v>
                </c:pt>
                <c:pt idx="125">
                  <c:v>12</c:v>
                </c:pt>
                <c:pt idx="126">
                  <c:v>75</c:v>
                </c:pt>
                <c:pt idx="127">
                  <c:v>17</c:v>
                </c:pt>
                <c:pt idx="128">
                  <c:v>47</c:v>
                </c:pt>
                <c:pt idx="129">
                  <c:v>113</c:v>
                </c:pt>
                <c:pt idx="130">
                  <c:v>18</c:v>
                </c:pt>
                <c:pt idx="131">
                  <c:v>22</c:v>
                </c:pt>
                <c:pt idx="132">
                  <c:v>44</c:v>
                </c:pt>
                <c:pt idx="133">
                  <c:v>12</c:v>
                </c:pt>
                <c:pt idx="134">
                  <c:v>16</c:v>
                </c:pt>
                <c:pt idx="13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6-40A9-9F19-15D2848F9CE7}"/>
            </c:ext>
          </c:extLst>
        </c:ser>
        <c:ser>
          <c:idx val="7"/>
          <c:order val="7"/>
          <c:tx>
            <c:strRef>
              <c:f>Sheet2!$J$1</c:f>
              <c:strCache>
                <c:ptCount val="1"/>
                <c:pt idx="0">
                  <c:v>评论区关键词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Sheet2!$A$2:$B$137</c15:sqref>
                  </c15:fullRef>
                  <c15:levelRef>
                    <c15:sqref>Sheet2!$B$2:$B$137</c15:sqref>
                  </c15:levelRef>
                </c:ext>
              </c:extLst>
              <c:f>Sheet2!$B$2:$B$137</c:f>
              <c:numCache>
                <c:formatCode>m/d/yyyy</c:formatCode>
                <c:ptCount val="136"/>
                <c:pt idx="0">
                  <c:v>43389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43392</c:v>
                </c:pt>
                <c:pt idx="6">
                  <c:v>43393</c:v>
                </c:pt>
                <c:pt idx="7">
                  <c:v>43393</c:v>
                </c:pt>
                <c:pt idx="8">
                  <c:v>43394</c:v>
                </c:pt>
                <c:pt idx="9">
                  <c:v>43395</c:v>
                </c:pt>
                <c:pt idx="10">
                  <c:v>43396</c:v>
                </c:pt>
                <c:pt idx="11">
                  <c:v>43397</c:v>
                </c:pt>
                <c:pt idx="12">
                  <c:v>43398</c:v>
                </c:pt>
                <c:pt idx="13">
                  <c:v>43399</c:v>
                </c:pt>
                <c:pt idx="14">
                  <c:v>43400</c:v>
                </c:pt>
                <c:pt idx="15">
                  <c:v>43401</c:v>
                </c:pt>
                <c:pt idx="16">
                  <c:v>43402</c:v>
                </c:pt>
                <c:pt idx="17">
                  <c:v>43403</c:v>
                </c:pt>
                <c:pt idx="18">
                  <c:v>43404</c:v>
                </c:pt>
                <c:pt idx="19">
                  <c:v>43405</c:v>
                </c:pt>
                <c:pt idx="20">
                  <c:v>43406</c:v>
                </c:pt>
                <c:pt idx="21">
                  <c:v>43407</c:v>
                </c:pt>
                <c:pt idx="22">
                  <c:v>43408</c:v>
                </c:pt>
                <c:pt idx="23">
                  <c:v>43409</c:v>
                </c:pt>
                <c:pt idx="24">
                  <c:v>43410</c:v>
                </c:pt>
                <c:pt idx="25">
                  <c:v>43411</c:v>
                </c:pt>
                <c:pt idx="26">
                  <c:v>43412</c:v>
                </c:pt>
                <c:pt idx="27">
                  <c:v>43413</c:v>
                </c:pt>
                <c:pt idx="28">
                  <c:v>43414</c:v>
                </c:pt>
                <c:pt idx="29">
                  <c:v>43415</c:v>
                </c:pt>
                <c:pt idx="30">
                  <c:v>43416</c:v>
                </c:pt>
                <c:pt idx="31">
                  <c:v>43417</c:v>
                </c:pt>
                <c:pt idx="32">
                  <c:v>43418</c:v>
                </c:pt>
                <c:pt idx="33">
                  <c:v>43419</c:v>
                </c:pt>
                <c:pt idx="34">
                  <c:v>43420</c:v>
                </c:pt>
                <c:pt idx="35">
                  <c:v>43421</c:v>
                </c:pt>
                <c:pt idx="36">
                  <c:v>43422</c:v>
                </c:pt>
                <c:pt idx="37">
                  <c:v>43423</c:v>
                </c:pt>
                <c:pt idx="38">
                  <c:v>43424</c:v>
                </c:pt>
                <c:pt idx="39">
                  <c:v>43425</c:v>
                </c:pt>
                <c:pt idx="40">
                  <c:v>43426</c:v>
                </c:pt>
                <c:pt idx="41">
                  <c:v>43427</c:v>
                </c:pt>
                <c:pt idx="42">
                  <c:v>43428</c:v>
                </c:pt>
                <c:pt idx="43">
                  <c:v>43429</c:v>
                </c:pt>
                <c:pt idx="44">
                  <c:v>43499</c:v>
                </c:pt>
                <c:pt idx="45">
                  <c:v>43500</c:v>
                </c:pt>
                <c:pt idx="46">
                  <c:v>43501</c:v>
                </c:pt>
                <c:pt idx="47">
                  <c:v>43502</c:v>
                </c:pt>
                <c:pt idx="48">
                  <c:v>43503</c:v>
                </c:pt>
                <c:pt idx="49">
                  <c:v>43504</c:v>
                </c:pt>
                <c:pt idx="50">
                  <c:v>43505</c:v>
                </c:pt>
                <c:pt idx="51">
                  <c:v>43506</c:v>
                </c:pt>
                <c:pt idx="52">
                  <c:v>43507</c:v>
                </c:pt>
                <c:pt idx="53">
                  <c:v>43508</c:v>
                </c:pt>
                <c:pt idx="54">
                  <c:v>43509</c:v>
                </c:pt>
                <c:pt idx="55">
                  <c:v>43510</c:v>
                </c:pt>
                <c:pt idx="56">
                  <c:v>43511</c:v>
                </c:pt>
                <c:pt idx="57">
                  <c:v>43512</c:v>
                </c:pt>
                <c:pt idx="58">
                  <c:v>43871</c:v>
                </c:pt>
                <c:pt idx="59">
                  <c:v>0</c:v>
                </c:pt>
                <c:pt idx="60">
                  <c:v>0</c:v>
                </c:pt>
                <c:pt idx="61">
                  <c:v>43872</c:v>
                </c:pt>
                <c:pt idx="62">
                  <c:v>43882</c:v>
                </c:pt>
                <c:pt idx="63">
                  <c:v>43883</c:v>
                </c:pt>
                <c:pt idx="64">
                  <c:v>43884</c:v>
                </c:pt>
                <c:pt idx="65">
                  <c:v>43885</c:v>
                </c:pt>
                <c:pt idx="66">
                  <c:v>43886</c:v>
                </c:pt>
                <c:pt idx="67">
                  <c:v>43887</c:v>
                </c:pt>
                <c:pt idx="68">
                  <c:v>43888</c:v>
                </c:pt>
                <c:pt idx="69">
                  <c:v>43889</c:v>
                </c:pt>
                <c:pt idx="70">
                  <c:v>43890</c:v>
                </c:pt>
                <c:pt idx="71">
                  <c:v>0</c:v>
                </c:pt>
                <c:pt idx="72">
                  <c:v>0</c:v>
                </c:pt>
                <c:pt idx="73">
                  <c:v>43893</c:v>
                </c:pt>
                <c:pt idx="74">
                  <c:v>0</c:v>
                </c:pt>
                <c:pt idx="75">
                  <c:v>0</c:v>
                </c:pt>
                <c:pt idx="76">
                  <c:v>43896</c:v>
                </c:pt>
                <c:pt idx="77">
                  <c:v>43897</c:v>
                </c:pt>
                <c:pt idx="78">
                  <c:v>43898</c:v>
                </c:pt>
                <c:pt idx="79">
                  <c:v>43899</c:v>
                </c:pt>
                <c:pt idx="80">
                  <c:v>43900</c:v>
                </c:pt>
                <c:pt idx="81">
                  <c:v>43901</c:v>
                </c:pt>
                <c:pt idx="82">
                  <c:v>43902</c:v>
                </c:pt>
                <c:pt idx="83">
                  <c:v>43903</c:v>
                </c:pt>
                <c:pt idx="84">
                  <c:v>43904</c:v>
                </c:pt>
                <c:pt idx="85">
                  <c:v>43905</c:v>
                </c:pt>
                <c:pt idx="86">
                  <c:v>43906</c:v>
                </c:pt>
                <c:pt idx="87">
                  <c:v>43907</c:v>
                </c:pt>
                <c:pt idx="88">
                  <c:v>43908</c:v>
                </c:pt>
                <c:pt idx="89">
                  <c:v>43909</c:v>
                </c:pt>
                <c:pt idx="90">
                  <c:v>43910</c:v>
                </c:pt>
                <c:pt idx="91">
                  <c:v>43911</c:v>
                </c:pt>
                <c:pt idx="92">
                  <c:v>43912</c:v>
                </c:pt>
                <c:pt idx="93">
                  <c:v>43913</c:v>
                </c:pt>
                <c:pt idx="94">
                  <c:v>43914</c:v>
                </c:pt>
                <c:pt idx="95">
                  <c:v>43916</c:v>
                </c:pt>
                <c:pt idx="96">
                  <c:v>43917</c:v>
                </c:pt>
                <c:pt idx="97">
                  <c:v>43918</c:v>
                </c:pt>
                <c:pt idx="98">
                  <c:v>43919</c:v>
                </c:pt>
                <c:pt idx="99">
                  <c:v>43920</c:v>
                </c:pt>
                <c:pt idx="100">
                  <c:v>43922</c:v>
                </c:pt>
                <c:pt idx="101">
                  <c:v>43923</c:v>
                </c:pt>
                <c:pt idx="102">
                  <c:v>43924</c:v>
                </c:pt>
                <c:pt idx="103">
                  <c:v>43926</c:v>
                </c:pt>
                <c:pt idx="104">
                  <c:v>43927</c:v>
                </c:pt>
                <c:pt idx="105">
                  <c:v>43928</c:v>
                </c:pt>
                <c:pt idx="106">
                  <c:v>43929</c:v>
                </c:pt>
                <c:pt idx="107">
                  <c:v>43930</c:v>
                </c:pt>
                <c:pt idx="108">
                  <c:v>43932</c:v>
                </c:pt>
                <c:pt idx="109">
                  <c:v>43933</c:v>
                </c:pt>
                <c:pt idx="110">
                  <c:v>43934</c:v>
                </c:pt>
                <c:pt idx="111">
                  <c:v>43935</c:v>
                </c:pt>
                <c:pt idx="112">
                  <c:v>43937</c:v>
                </c:pt>
                <c:pt idx="113">
                  <c:v>43938</c:v>
                </c:pt>
                <c:pt idx="114">
                  <c:v>43939</c:v>
                </c:pt>
                <c:pt idx="115">
                  <c:v>43942</c:v>
                </c:pt>
                <c:pt idx="116">
                  <c:v>43943</c:v>
                </c:pt>
                <c:pt idx="117">
                  <c:v>43944</c:v>
                </c:pt>
                <c:pt idx="118">
                  <c:v>43946</c:v>
                </c:pt>
                <c:pt idx="119">
                  <c:v>43947</c:v>
                </c:pt>
                <c:pt idx="120">
                  <c:v>43948</c:v>
                </c:pt>
                <c:pt idx="121">
                  <c:v>43949</c:v>
                </c:pt>
                <c:pt idx="122">
                  <c:v>43950</c:v>
                </c:pt>
                <c:pt idx="123">
                  <c:v>43952</c:v>
                </c:pt>
                <c:pt idx="124">
                  <c:v>43953</c:v>
                </c:pt>
                <c:pt idx="125">
                  <c:v>43955</c:v>
                </c:pt>
                <c:pt idx="126">
                  <c:v>43956</c:v>
                </c:pt>
                <c:pt idx="127">
                  <c:v>43957</c:v>
                </c:pt>
                <c:pt idx="128">
                  <c:v>43958</c:v>
                </c:pt>
                <c:pt idx="129">
                  <c:v>43959</c:v>
                </c:pt>
                <c:pt idx="130">
                  <c:v>43960</c:v>
                </c:pt>
                <c:pt idx="131">
                  <c:v>43961</c:v>
                </c:pt>
                <c:pt idx="132">
                  <c:v>43964</c:v>
                </c:pt>
                <c:pt idx="133">
                  <c:v>43965</c:v>
                </c:pt>
                <c:pt idx="134">
                  <c:v>43967</c:v>
                </c:pt>
                <c:pt idx="135">
                  <c:v>43968</c:v>
                </c:pt>
              </c:numCache>
            </c:numRef>
          </c:cat>
          <c:val>
            <c:numRef>
              <c:f>Sheet2!$J$2:$J$137</c:f>
              <c:numCache>
                <c:formatCode>General</c:formatCode>
                <c:ptCount val="136"/>
                <c:pt idx="0">
                  <c:v>0</c:v>
                </c:pt>
                <c:pt idx="5" formatCode="@">
                  <c:v>0.80765937205213456</c:v>
                </c:pt>
                <c:pt idx="7">
                  <c:v>0</c:v>
                </c:pt>
                <c:pt idx="16">
                  <c:v>0</c:v>
                </c:pt>
                <c:pt idx="44">
                  <c:v>0</c:v>
                </c:pt>
                <c:pt idx="56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3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81">
                  <c:v>0</c:v>
                </c:pt>
                <c:pt idx="87">
                  <c:v>0</c:v>
                </c:pt>
                <c:pt idx="88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7">
                  <c:v>0</c:v>
                </c:pt>
                <c:pt idx="101">
                  <c:v>0</c:v>
                </c:pt>
                <c:pt idx="103">
                  <c:v>0</c:v>
                </c:pt>
                <c:pt idx="106">
                  <c:v>0</c:v>
                </c:pt>
                <c:pt idx="129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8A6-40A9-9F19-15D2848F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698528"/>
        <c:axId val="950177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百分比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Sheet2!$A$2:$B$137</c15:sqref>
                        </c15:fullRef>
                        <c15:levelRef>
                          <c15:sqref>Sheet2!$B$2:$B$137</c15:sqref>
                        </c15:levelRef>
                        <c15:formulaRef>
                          <c15:sqref>Sheet2!$B$2:$B$137</c15:sqref>
                        </c15:formulaRef>
                      </c:ext>
                    </c:extLst>
                    <c:numCache>
                      <c:formatCode>m/d/yyyy</c:formatCode>
                      <c:ptCount val="136"/>
                      <c:pt idx="0">
                        <c:v>43389</c:v>
                      </c:pt>
                      <c:pt idx="1">
                        <c:v>43389</c:v>
                      </c:pt>
                      <c:pt idx="2">
                        <c:v>43390</c:v>
                      </c:pt>
                      <c:pt idx="3">
                        <c:v>43391</c:v>
                      </c:pt>
                      <c:pt idx="4">
                        <c:v>43392</c:v>
                      </c:pt>
                      <c:pt idx="5">
                        <c:v>43392</c:v>
                      </c:pt>
                      <c:pt idx="6">
                        <c:v>43393</c:v>
                      </c:pt>
                      <c:pt idx="7">
                        <c:v>43393</c:v>
                      </c:pt>
                      <c:pt idx="8">
                        <c:v>43394</c:v>
                      </c:pt>
                      <c:pt idx="9">
                        <c:v>43395</c:v>
                      </c:pt>
                      <c:pt idx="10">
                        <c:v>43396</c:v>
                      </c:pt>
                      <c:pt idx="11">
                        <c:v>43397</c:v>
                      </c:pt>
                      <c:pt idx="12">
                        <c:v>43398</c:v>
                      </c:pt>
                      <c:pt idx="13">
                        <c:v>43399</c:v>
                      </c:pt>
                      <c:pt idx="14">
                        <c:v>43400</c:v>
                      </c:pt>
                      <c:pt idx="15">
                        <c:v>43401</c:v>
                      </c:pt>
                      <c:pt idx="16">
                        <c:v>43402</c:v>
                      </c:pt>
                      <c:pt idx="17">
                        <c:v>43403</c:v>
                      </c:pt>
                      <c:pt idx="18">
                        <c:v>43404</c:v>
                      </c:pt>
                      <c:pt idx="19">
                        <c:v>43405</c:v>
                      </c:pt>
                      <c:pt idx="20">
                        <c:v>43406</c:v>
                      </c:pt>
                      <c:pt idx="21">
                        <c:v>43407</c:v>
                      </c:pt>
                      <c:pt idx="22">
                        <c:v>43408</c:v>
                      </c:pt>
                      <c:pt idx="23">
                        <c:v>43409</c:v>
                      </c:pt>
                      <c:pt idx="24">
                        <c:v>43410</c:v>
                      </c:pt>
                      <c:pt idx="25">
                        <c:v>43411</c:v>
                      </c:pt>
                      <c:pt idx="26">
                        <c:v>43412</c:v>
                      </c:pt>
                      <c:pt idx="27">
                        <c:v>43413</c:v>
                      </c:pt>
                      <c:pt idx="28">
                        <c:v>43414</c:v>
                      </c:pt>
                      <c:pt idx="29">
                        <c:v>43415</c:v>
                      </c:pt>
                      <c:pt idx="30">
                        <c:v>43416</c:v>
                      </c:pt>
                      <c:pt idx="31">
                        <c:v>43417</c:v>
                      </c:pt>
                      <c:pt idx="32">
                        <c:v>43418</c:v>
                      </c:pt>
                      <c:pt idx="33">
                        <c:v>43419</c:v>
                      </c:pt>
                      <c:pt idx="34">
                        <c:v>43420</c:v>
                      </c:pt>
                      <c:pt idx="35">
                        <c:v>43421</c:v>
                      </c:pt>
                      <c:pt idx="36">
                        <c:v>43422</c:v>
                      </c:pt>
                      <c:pt idx="37">
                        <c:v>43423</c:v>
                      </c:pt>
                      <c:pt idx="38">
                        <c:v>43424</c:v>
                      </c:pt>
                      <c:pt idx="39">
                        <c:v>43425</c:v>
                      </c:pt>
                      <c:pt idx="40">
                        <c:v>43426</c:v>
                      </c:pt>
                      <c:pt idx="41">
                        <c:v>43427</c:v>
                      </c:pt>
                      <c:pt idx="42">
                        <c:v>43428</c:v>
                      </c:pt>
                      <c:pt idx="43">
                        <c:v>43429</c:v>
                      </c:pt>
                      <c:pt idx="44">
                        <c:v>43499</c:v>
                      </c:pt>
                      <c:pt idx="45">
                        <c:v>43500</c:v>
                      </c:pt>
                      <c:pt idx="46">
                        <c:v>43501</c:v>
                      </c:pt>
                      <c:pt idx="47">
                        <c:v>43502</c:v>
                      </c:pt>
                      <c:pt idx="48">
                        <c:v>43503</c:v>
                      </c:pt>
                      <c:pt idx="49">
                        <c:v>43504</c:v>
                      </c:pt>
                      <c:pt idx="50">
                        <c:v>43505</c:v>
                      </c:pt>
                      <c:pt idx="51">
                        <c:v>43506</c:v>
                      </c:pt>
                      <c:pt idx="52">
                        <c:v>43507</c:v>
                      </c:pt>
                      <c:pt idx="53">
                        <c:v>43508</c:v>
                      </c:pt>
                      <c:pt idx="54">
                        <c:v>43509</c:v>
                      </c:pt>
                      <c:pt idx="55">
                        <c:v>43510</c:v>
                      </c:pt>
                      <c:pt idx="56">
                        <c:v>43511</c:v>
                      </c:pt>
                      <c:pt idx="57">
                        <c:v>43512</c:v>
                      </c:pt>
                      <c:pt idx="58">
                        <c:v>43871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43872</c:v>
                      </c:pt>
                      <c:pt idx="62">
                        <c:v>43882</c:v>
                      </c:pt>
                      <c:pt idx="63">
                        <c:v>43883</c:v>
                      </c:pt>
                      <c:pt idx="64">
                        <c:v>43884</c:v>
                      </c:pt>
                      <c:pt idx="65">
                        <c:v>43885</c:v>
                      </c:pt>
                      <c:pt idx="66">
                        <c:v>43886</c:v>
                      </c:pt>
                      <c:pt idx="67">
                        <c:v>43887</c:v>
                      </c:pt>
                      <c:pt idx="68">
                        <c:v>43888</c:v>
                      </c:pt>
                      <c:pt idx="69">
                        <c:v>43889</c:v>
                      </c:pt>
                      <c:pt idx="70">
                        <c:v>43890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43893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43896</c:v>
                      </c:pt>
                      <c:pt idx="77">
                        <c:v>43897</c:v>
                      </c:pt>
                      <c:pt idx="78">
                        <c:v>43898</c:v>
                      </c:pt>
                      <c:pt idx="79">
                        <c:v>43899</c:v>
                      </c:pt>
                      <c:pt idx="80">
                        <c:v>43900</c:v>
                      </c:pt>
                      <c:pt idx="81">
                        <c:v>43901</c:v>
                      </c:pt>
                      <c:pt idx="82">
                        <c:v>43902</c:v>
                      </c:pt>
                      <c:pt idx="83">
                        <c:v>43903</c:v>
                      </c:pt>
                      <c:pt idx="84">
                        <c:v>43904</c:v>
                      </c:pt>
                      <c:pt idx="85">
                        <c:v>43905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43911</c:v>
                      </c:pt>
                      <c:pt idx="92">
                        <c:v>43912</c:v>
                      </c:pt>
                      <c:pt idx="93">
                        <c:v>43913</c:v>
                      </c:pt>
                      <c:pt idx="94">
                        <c:v>43914</c:v>
                      </c:pt>
                      <c:pt idx="95">
                        <c:v>43916</c:v>
                      </c:pt>
                      <c:pt idx="96">
                        <c:v>43917</c:v>
                      </c:pt>
                      <c:pt idx="97">
                        <c:v>43918</c:v>
                      </c:pt>
                      <c:pt idx="98">
                        <c:v>43919</c:v>
                      </c:pt>
                      <c:pt idx="99">
                        <c:v>43920</c:v>
                      </c:pt>
                      <c:pt idx="100">
                        <c:v>43922</c:v>
                      </c:pt>
                      <c:pt idx="101">
                        <c:v>43923</c:v>
                      </c:pt>
                      <c:pt idx="102">
                        <c:v>43924</c:v>
                      </c:pt>
                      <c:pt idx="103">
                        <c:v>43926</c:v>
                      </c:pt>
                      <c:pt idx="104">
                        <c:v>43927</c:v>
                      </c:pt>
                      <c:pt idx="105">
                        <c:v>43928</c:v>
                      </c:pt>
                      <c:pt idx="106">
                        <c:v>43929</c:v>
                      </c:pt>
                      <c:pt idx="107">
                        <c:v>43930</c:v>
                      </c:pt>
                      <c:pt idx="108">
                        <c:v>43932</c:v>
                      </c:pt>
                      <c:pt idx="109">
                        <c:v>43933</c:v>
                      </c:pt>
                      <c:pt idx="110">
                        <c:v>43934</c:v>
                      </c:pt>
                      <c:pt idx="111">
                        <c:v>43935</c:v>
                      </c:pt>
                      <c:pt idx="112">
                        <c:v>43937</c:v>
                      </c:pt>
                      <c:pt idx="113">
                        <c:v>43938</c:v>
                      </c:pt>
                      <c:pt idx="114">
                        <c:v>43939</c:v>
                      </c:pt>
                      <c:pt idx="115">
                        <c:v>43942</c:v>
                      </c:pt>
                      <c:pt idx="116">
                        <c:v>43943</c:v>
                      </c:pt>
                      <c:pt idx="117">
                        <c:v>43944</c:v>
                      </c:pt>
                      <c:pt idx="118">
                        <c:v>43946</c:v>
                      </c:pt>
                      <c:pt idx="119">
                        <c:v>43947</c:v>
                      </c:pt>
                      <c:pt idx="120">
                        <c:v>43948</c:v>
                      </c:pt>
                      <c:pt idx="121">
                        <c:v>43949</c:v>
                      </c:pt>
                      <c:pt idx="122">
                        <c:v>43950</c:v>
                      </c:pt>
                      <c:pt idx="123">
                        <c:v>43952</c:v>
                      </c:pt>
                      <c:pt idx="124">
                        <c:v>43953</c:v>
                      </c:pt>
                      <c:pt idx="125">
                        <c:v>43955</c:v>
                      </c:pt>
                      <c:pt idx="126">
                        <c:v>43956</c:v>
                      </c:pt>
                      <c:pt idx="127">
                        <c:v>43957</c:v>
                      </c:pt>
                      <c:pt idx="128">
                        <c:v>43958</c:v>
                      </c:pt>
                      <c:pt idx="129">
                        <c:v>43959</c:v>
                      </c:pt>
                      <c:pt idx="130">
                        <c:v>43960</c:v>
                      </c:pt>
                      <c:pt idx="131">
                        <c:v>43961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43967</c:v>
                      </c:pt>
                      <c:pt idx="135">
                        <c:v>43968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Sheet2!$E$2:$E$137</c15:sqref>
                        </c15:formulaRef>
                      </c:ext>
                    </c:extLst>
                    <c:numCache>
                      <c:formatCode>0%</c:formatCode>
                      <c:ptCount val="136"/>
                      <c:pt idx="0">
                        <c:v>0.30303030303030304</c:v>
                      </c:pt>
                      <c:pt idx="1">
                        <c:v>8.6206896551724144E-2</c:v>
                      </c:pt>
                      <c:pt idx="2">
                        <c:v>0.24409448818897639</c:v>
                      </c:pt>
                      <c:pt idx="3">
                        <c:v>4.7619047619047616E-2</c:v>
                      </c:pt>
                      <c:pt idx="4">
                        <c:v>5.3571428571428568E-2</c:v>
                      </c:pt>
                      <c:pt idx="5">
                        <c:v>8.5714285714285715E-2</c:v>
                      </c:pt>
                      <c:pt idx="6">
                        <c:v>5.128205128205128E-2</c:v>
                      </c:pt>
                      <c:pt idx="7">
                        <c:v>2.7624309392265192E-3</c:v>
                      </c:pt>
                      <c:pt idx="8">
                        <c:v>7.407407407407407E-2</c:v>
                      </c:pt>
                      <c:pt idx="9">
                        <c:v>1.5576323987538941E-2</c:v>
                      </c:pt>
                      <c:pt idx="10">
                        <c:v>2.3076923076923078E-2</c:v>
                      </c:pt>
                      <c:pt idx="11">
                        <c:v>9.3457943925233638E-3</c:v>
                      </c:pt>
                      <c:pt idx="12">
                        <c:v>2.564102564102564E-2</c:v>
                      </c:pt>
                      <c:pt idx="13">
                        <c:v>3.3898305084745763E-2</c:v>
                      </c:pt>
                      <c:pt idx="14">
                        <c:v>9.74025974025974E-3</c:v>
                      </c:pt>
                      <c:pt idx="15">
                        <c:v>2.1164021164021163E-2</c:v>
                      </c:pt>
                      <c:pt idx="16">
                        <c:v>4.9933862433862435E-2</c:v>
                      </c:pt>
                      <c:pt idx="17">
                        <c:v>5.7142857142857141E-2</c:v>
                      </c:pt>
                      <c:pt idx="18">
                        <c:v>3.7037037037037035E-2</c:v>
                      </c:pt>
                      <c:pt idx="19">
                        <c:v>0.12121212121212122</c:v>
                      </c:pt>
                      <c:pt idx="20">
                        <c:v>8.9285714285714288E-2</c:v>
                      </c:pt>
                      <c:pt idx="21">
                        <c:v>6.5789473684210523E-2</c:v>
                      </c:pt>
                      <c:pt idx="22">
                        <c:v>0.10989010989010989</c:v>
                      </c:pt>
                      <c:pt idx="23">
                        <c:v>0.14545454545454545</c:v>
                      </c:pt>
                      <c:pt idx="24">
                        <c:v>3.1007751937984496E-2</c:v>
                      </c:pt>
                      <c:pt idx="25">
                        <c:v>1.8181818181818181E-2</c:v>
                      </c:pt>
                      <c:pt idx="26">
                        <c:v>2.4875621890547265E-2</c:v>
                      </c:pt>
                      <c:pt idx="27">
                        <c:v>2.3809523809523808E-2</c:v>
                      </c:pt>
                      <c:pt idx="28">
                        <c:v>4.7619047619047616E-2</c:v>
                      </c:pt>
                      <c:pt idx="29">
                        <c:v>1.2195121951219513E-2</c:v>
                      </c:pt>
                      <c:pt idx="30">
                        <c:v>1.7391304347826087E-2</c:v>
                      </c:pt>
                      <c:pt idx="31">
                        <c:v>6.7567567567567571E-2</c:v>
                      </c:pt>
                      <c:pt idx="32">
                        <c:v>1.6393442622950821E-2</c:v>
                      </c:pt>
                      <c:pt idx="33">
                        <c:v>2.8985507246376812E-2</c:v>
                      </c:pt>
                      <c:pt idx="34">
                        <c:v>2.5000000000000001E-2</c:v>
                      </c:pt>
                      <c:pt idx="35">
                        <c:v>4.1666666666666664E-2</c:v>
                      </c:pt>
                      <c:pt idx="36">
                        <c:v>4.1322314049586778E-2</c:v>
                      </c:pt>
                      <c:pt idx="37">
                        <c:v>5.4054054054054057E-2</c:v>
                      </c:pt>
                      <c:pt idx="38">
                        <c:v>2.9411764705882353E-2</c:v>
                      </c:pt>
                      <c:pt idx="39">
                        <c:v>2.7397260273972601E-2</c:v>
                      </c:pt>
                      <c:pt idx="40">
                        <c:v>0.11688311688311688</c:v>
                      </c:pt>
                      <c:pt idx="41">
                        <c:v>0.10126582278481013</c:v>
                      </c:pt>
                      <c:pt idx="42">
                        <c:v>1.6129032258064516E-2</c:v>
                      </c:pt>
                      <c:pt idx="43">
                        <c:v>2.7777777777777776E-2</c:v>
                      </c:pt>
                      <c:pt idx="44">
                        <c:v>3.3210332103321034E-2</c:v>
                      </c:pt>
                      <c:pt idx="45">
                        <c:v>9.6899224806201556E-2</c:v>
                      </c:pt>
                      <c:pt idx="46">
                        <c:v>6.3492063492063489E-2</c:v>
                      </c:pt>
                      <c:pt idx="47">
                        <c:v>1.7204301075268817E-2</c:v>
                      </c:pt>
                      <c:pt idx="48">
                        <c:v>0.11578947368421053</c:v>
                      </c:pt>
                      <c:pt idx="49">
                        <c:v>1.3986013986013986E-2</c:v>
                      </c:pt>
                      <c:pt idx="50">
                        <c:v>3.1055900621118012E-2</c:v>
                      </c:pt>
                      <c:pt idx="51">
                        <c:v>1.680672268907563E-2</c:v>
                      </c:pt>
                      <c:pt idx="52">
                        <c:v>0.12056737588652482</c:v>
                      </c:pt>
                      <c:pt idx="53">
                        <c:v>3.783783783783784E-2</c:v>
                      </c:pt>
                      <c:pt idx="54">
                        <c:v>1.9138755980861243E-2</c:v>
                      </c:pt>
                      <c:pt idx="55">
                        <c:v>1.3698630136986301E-2</c:v>
                      </c:pt>
                      <c:pt idx="56">
                        <c:v>5.3475935828877004E-2</c:v>
                      </c:pt>
                      <c:pt idx="57">
                        <c:v>2.3809523809523808E-2</c:v>
                      </c:pt>
                      <c:pt idx="58">
                        <c:v>7.0048309178743967E-2</c:v>
                      </c:pt>
                      <c:pt idx="59">
                        <c:v>5.1020408163265307E-2</c:v>
                      </c:pt>
                      <c:pt idx="60">
                        <c:v>3.7313432835820892E-2</c:v>
                      </c:pt>
                      <c:pt idx="61">
                        <c:v>6.3032367972742753E-2</c:v>
                      </c:pt>
                      <c:pt idx="62">
                        <c:v>4.2961004626569731E-2</c:v>
                      </c:pt>
                      <c:pt idx="63">
                        <c:v>4.0206185567010312E-2</c:v>
                      </c:pt>
                      <c:pt idx="64">
                        <c:v>0.65381818181818185</c:v>
                      </c:pt>
                      <c:pt idx="65">
                        <c:v>0.57098360655737701</c:v>
                      </c:pt>
                      <c:pt idx="66">
                        <c:v>0.10902255639097744</c:v>
                      </c:pt>
                      <c:pt idx="67">
                        <c:v>0.12873703477730322</c:v>
                      </c:pt>
                      <c:pt idx="68">
                        <c:v>6.9038175508180463E-2</c:v>
                      </c:pt>
                      <c:pt idx="69">
                        <c:v>0.10647957078002476</c:v>
                      </c:pt>
                      <c:pt idx="70">
                        <c:v>0</c:v>
                      </c:pt>
                      <c:pt idx="71">
                        <c:v>0.16449704142011834</c:v>
                      </c:pt>
                      <c:pt idx="72">
                        <c:v>4.552129221732746E-2</c:v>
                      </c:pt>
                      <c:pt idx="73">
                        <c:v>7.0352272727272722E-2</c:v>
                      </c:pt>
                      <c:pt idx="74">
                        <c:v>0.23743718592964824</c:v>
                      </c:pt>
                      <c:pt idx="75">
                        <c:v>9.1509913573970508E-2</c:v>
                      </c:pt>
                      <c:pt idx="76">
                        <c:v>7.2387624051371863E-2</c:v>
                      </c:pt>
                      <c:pt idx="77">
                        <c:v>6.319594594594595E-2</c:v>
                      </c:pt>
                      <c:pt idx="78">
                        <c:v>4.2417378770719653E-2</c:v>
                      </c:pt>
                      <c:pt idx="79">
                        <c:v>9.2647683807904807E-2</c:v>
                      </c:pt>
                      <c:pt idx="80">
                        <c:v>3.7945863900834806E-2</c:v>
                      </c:pt>
                      <c:pt idx="81">
                        <c:v>5.1679999999999997E-2</c:v>
                      </c:pt>
                      <c:pt idx="82">
                        <c:v>0.10194624652455977</c:v>
                      </c:pt>
                      <c:pt idx="83">
                        <c:v>7.5294117647058817E-2</c:v>
                      </c:pt>
                      <c:pt idx="84">
                        <c:v>4.8252477829942617E-2</c:v>
                      </c:pt>
                      <c:pt idx="85">
                        <c:v>4.1735537190082647E-2</c:v>
                      </c:pt>
                      <c:pt idx="86">
                        <c:v>6.1846689895470382E-2</c:v>
                      </c:pt>
                      <c:pt idx="87">
                        <c:v>5.4780765368738146E-2</c:v>
                      </c:pt>
                      <c:pt idx="88">
                        <c:v>5.3806099677659314E-2</c:v>
                      </c:pt>
                      <c:pt idx="89">
                        <c:v>6.4150943396226415E-2</c:v>
                      </c:pt>
                      <c:pt idx="90">
                        <c:v>2.3874488403819918E-2</c:v>
                      </c:pt>
                      <c:pt idx="91">
                        <c:v>6.7273795534665101E-2</c:v>
                      </c:pt>
                      <c:pt idx="92">
                        <c:v>6.2154696132596686E-2</c:v>
                      </c:pt>
                      <c:pt idx="93">
                        <c:v>0.11238351858089143</c:v>
                      </c:pt>
                      <c:pt idx="94">
                        <c:v>5.4023809523809523E-2</c:v>
                      </c:pt>
                      <c:pt idx="95">
                        <c:v>6.2478260869565219E-2</c:v>
                      </c:pt>
                      <c:pt idx="96">
                        <c:v>7.5900277008310243E-2</c:v>
                      </c:pt>
                      <c:pt idx="97">
                        <c:v>9.9349497338852746E-2</c:v>
                      </c:pt>
                      <c:pt idx="98">
                        <c:v>3.6570374923171479E-2</c:v>
                      </c:pt>
                      <c:pt idx="99">
                        <c:v>3.5441902198295197E-2</c:v>
                      </c:pt>
                      <c:pt idx="100">
                        <c:v>2.6242452392011149E-2</c:v>
                      </c:pt>
                      <c:pt idx="101">
                        <c:v>0.15957894736842104</c:v>
                      </c:pt>
                      <c:pt idx="102">
                        <c:v>4.5045045045045043E-2</c:v>
                      </c:pt>
                      <c:pt idx="103">
                        <c:v>0.11714995857497928</c:v>
                      </c:pt>
                      <c:pt idx="104">
                        <c:v>6.2437059415911378E-2</c:v>
                      </c:pt>
                      <c:pt idx="105">
                        <c:v>8.8764044943820231E-2</c:v>
                      </c:pt>
                      <c:pt idx="106">
                        <c:v>0.11899999999999999</c:v>
                      </c:pt>
                      <c:pt idx="107">
                        <c:v>6.1047656557699885E-2</c:v>
                      </c:pt>
                      <c:pt idx="108">
                        <c:v>0.10679012345679012</c:v>
                      </c:pt>
                      <c:pt idx="109">
                        <c:v>6.0185185185185182E-2</c:v>
                      </c:pt>
                      <c:pt idx="110">
                        <c:v>0.10726072607260725</c:v>
                      </c:pt>
                      <c:pt idx="111">
                        <c:v>0.1490125673249551</c:v>
                      </c:pt>
                      <c:pt idx="112">
                        <c:v>0.10723350253807107</c:v>
                      </c:pt>
                      <c:pt idx="113">
                        <c:v>5.3021256269405299E-2</c:v>
                      </c:pt>
                      <c:pt idx="114">
                        <c:v>6.6014160766347349E-2</c:v>
                      </c:pt>
                      <c:pt idx="115">
                        <c:v>3.8844149692089054E-2</c:v>
                      </c:pt>
                      <c:pt idx="116">
                        <c:v>9.9516240497581204E-2</c:v>
                      </c:pt>
                      <c:pt idx="117">
                        <c:v>7.1885470606152913E-2</c:v>
                      </c:pt>
                      <c:pt idx="118">
                        <c:v>4.1704442429737081E-2</c:v>
                      </c:pt>
                      <c:pt idx="119">
                        <c:v>5.471847739888977E-2</c:v>
                      </c:pt>
                      <c:pt idx="120">
                        <c:v>6.0848678943154523E-2</c:v>
                      </c:pt>
                      <c:pt idx="121">
                        <c:v>3.0852294639413805E-2</c:v>
                      </c:pt>
                      <c:pt idx="122">
                        <c:v>6.6827697262479877E-2</c:v>
                      </c:pt>
                      <c:pt idx="123">
                        <c:v>7.4010327022375214E-2</c:v>
                      </c:pt>
                      <c:pt idx="124">
                        <c:v>4.7511312217194568E-2</c:v>
                      </c:pt>
                      <c:pt idx="125">
                        <c:v>4.1666666666666664E-2</c:v>
                      </c:pt>
                      <c:pt idx="126">
                        <c:v>4.3680838672102505E-2</c:v>
                      </c:pt>
                      <c:pt idx="127">
                        <c:v>8.9005235602094238E-2</c:v>
                      </c:pt>
                      <c:pt idx="128">
                        <c:v>3.0283505154639175E-2</c:v>
                      </c:pt>
                      <c:pt idx="129">
                        <c:v>6.3305322128851538E-2</c:v>
                      </c:pt>
                      <c:pt idx="130">
                        <c:v>2.9268292682926831E-2</c:v>
                      </c:pt>
                      <c:pt idx="131">
                        <c:v>3.4003091190108192E-2</c:v>
                      </c:pt>
                      <c:pt idx="132">
                        <c:v>2.0705882352941178E-2</c:v>
                      </c:pt>
                      <c:pt idx="133">
                        <c:v>7.7419354838709681E-2</c:v>
                      </c:pt>
                      <c:pt idx="134">
                        <c:v>8.2051282051282051E-2</c:v>
                      </c:pt>
                      <c:pt idx="135">
                        <c:v>4.2553191489361701E-2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8A6-40A9-9F19-15D2848F9CE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Sheet2!$F$1</c15:sqref>
                        </c15:formulaRef>
                      </c:ext>
                    </c:extLst>
                    <c:strCache>
                      <c:ptCount val="1"/>
                      <c:pt idx="0">
                        <c:v>推荐文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Sheet2!$A$2:$B$137</c15:sqref>
                        </c15:fullRef>
                        <c15:levelRef>
                          <c15:sqref>Sheet2!$B$2:$B$137</c15:sqref>
                        </c15:levelRef>
                        <c15:formulaRef>
                          <c15:sqref>Sheet2!$B$2:$B$137</c15:sqref>
                        </c15:formulaRef>
                      </c:ext>
                    </c:extLst>
                    <c:numCache>
                      <c:formatCode>m/d/yyyy</c:formatCode>
                      <c:ptCount val="136"/>
                      <c:pt idx="0">
                        <c:v>43389</c:v>
                      </c:pt>
                      <c:pt idx="1">
                        <c:v>43389</c:v>
                      </c:pt>
                      <c:pt idx="2">
                        <c:v>43390</c:v>
                      </c:pt>
                      <c:pt idx="3">
                        <c:v>43391</c:v>
                      </c:pt>
                      <c:pt idx="4">
                        <c:v>43392</c:v>
                      </c:pt>
                      <c:pt idx="5">
                        <c:v>43392</c:v>
                      </c:pt>
                      <c:pt idx="6">
                        <c:v>43393</c:v>
                      </c:pt>
                      <c:pt idx="7">
                        <c:v>43393</c:v>
                      </c:pt>
                      <c:pt idx="8">
                        <c:v>43394</c:v>
                      </c:pt>
                      <c:pt idx="9">
                        <c:v>43395</c:v>
                      </c:pt>
                      <c:pt idx="10">
                        <c:v>43396</c:v>
                      </c:pt>
                      <c:pt idx="11">
                        <c:v>43397</c:v>
                      </c:pt>
                      <c:pt idx="12">
                        <c:v>43398</c:v>
                      </c:pt>
                      <c:pt idx="13">
                        <c:v>43399</c:v>
                      </c:pt>
                      <c:pt idx="14">
                        <c:v>43400</c:v>
                      </c:pt>
                      <c:pt idx="15">
                        <c:v>43401</c:v>
                      </c:pt>
                      <c:pt idx="16">
                        <c:v>43402</c:v>
                      </c:pt>
                      <c:pt idx="17">
                        <c:v>43403</c:v>
                      </c:pt>
                      <c:pt idx="18">
                        <c:v>43404</c:v>
                      </c:pt>
                      <c:pt idx="19">
                        <c:v>43405</c:v>
                      </c:pt>
                      <c:pt idx="20">
                        <c:v>43406</c:v>
                      </c:pt>
                      <c:pt idx="21">
                        <c:v>43407</c:v>
                      </c:pt>
                      <c:pt idx="22">
                        <c:v>43408</c:v>
                      </c:pt>
                      <c:pt idx="23">
                        <c:v>43409</c:v>
                      </c:pt>
                      <c:pt idx="24">
                        <c:v>43410</c:v>
                      </c:pt>
                      <c:pt idx="25">
                        <c:v>43411</c:v>
                      </c:pt>
                      <c:pt idx="26">
                        <c:v>43412</c:v>
                      </c:pt>
                      <c:pt idx="27">
                        <c:v>43413</c:v>
                      </c:pt>
                      <c:pt idx="28">
                        <c:v>43414</c:v>
                      </c:pt>
                      <c:pt idx="29">
                        <c:v>43415</c:v>
                      </c:pt>
                      <c:pt idx="30">
                        <c:v>43416</c:v>
                      </c:pt>
                      <c:pt idx="31">
                        <c:v>43417</c:v>
                      </c:pt>
                      <c:pt idx="32">
                        <c:v>43418</c:v>
                      </c:pt>
                      <c:pt idx="33">
                        <c:v>43419</c:v>
                      </c:pt>
                      <c:pt idx="34">
                        <c:v>43420</c:v>
                      </c:pt>
                      <c:pt idx="35">
                        <c:v>43421</c:v>
                      </c:pt>
                      <c:pt idx="36">
                        <c:v>43422</c:v>
                      </c:pt>
                      <c:pt idx="37">
                        <c:v>43423</c:v>
                      </c:pt>
                      <c:pt idx="38">
                        <c:v>43424</c:v>
                      </c:pt>
                      <c:pt idx="39">
                        <c:v>43425</c:v>
                      </c:pt>
                      <c:pt idx="40">
                        <c:v>43426</c:v>
                      </c:pt>
                      <c:pt idx="41">
                        <c:v>43427</c:v>
                      </c:pt>
                      <c:pt idx="42">
                        <c:v>43428</c:v>
                      </c:pt>
                      <c:pt idx="43">
                        <c:v>43429</c:v>
                      </c:pt>
                      <c:pt idx="44">
                        <c:v>43499</c:v>
                      </c:pt>
                      <c:pt idx="45">
                        <c:v>43500</c:v>
                      </c:pt>
                      <c:pt idx="46">
                        <c:v>43501</c:v>
                      </c:pt>
                      <c:pt idx="47">
                        <c:v>43502</c:v>
                      </c:pt>
                      <c:pt idx="48">
                        <c:v>43503</c:v>
                      </c:pt>
                      <c:pt idx="49">
                        <c:v>43504</c:v>
                      </c:pt>
                      <c:pt idx="50">
                        <c:v>43505</c:v>
                      </c:pt>
                      <c:pt idx="51">
                        <c:v>43506</c:v>
                      </c:pt>
                      <c:pt idx="52">
                        <c:v>43507</c:v>
                      </c:pt>
                      <c:pt idx="53">
                        <c:v>43508</c:v>
                      </c:pt>
                      <c:pt idx="54">
                        <c:v>43509</c:v>
                      </c:pt>
                      <c:pt idx="55">
                        <c:v>43510</c:v>
                      </c:pt>
                      <c:pt idx="56">
                        <c:v>43511</c:v>
                      </c:pt>
                      <c:pt idx="57">
                        <c:v>43512</c:v>
                      </c:pt>
                      <c:pt idx="58">
                        <c:v>43871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43872</c:v>
                      </c:pt>
                      <c:pt idx="62">
                        <c:v>43882</c:v>
                      </c:pt>
                      <c:pt idx="63">
                        <c:v>43883</c:v>
                      </c:pt>
                      <c:pt idx="64">
                        <c:v>43884</c:v>
                      </c:pt>
                      <c:pt idx="65">
                        <c:v>43885</c:v>
                      </c:pt>
                      <c:pt idx="66">
                        <c:v>43886</c:v>
                      </c:pt>
                      <c:pt idx="67">
                        <c:v>43887</c:v>
                      </c:pt>
                      <c:pt idx="68">
                        <c:v>43888</c:v>
                      </c:pt>
                      <c:pt idx="69">
                        <c:v>43889</c:v>
                      </c:pt>
                      <c:pt idx="70">
                        <c:v>43890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43893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43896</c:v>
                      </c:pt>
                      <c:pt idx="77">
                        <c:v>43897</c:v>
                      </c:pt>
                      <c:pt idx="78">
                        <c:v>43898</c:v>
                      </c:pt>
                      <c:pt idx="79">
                        <c:v>43899</c:v>
                      </c:pt>
                      <c:pt idx="80">
                        <c:v>43900</c:v>
                      </c:pt>
                      <c:pt idx="81">
                        <c:v>43901</c:v>
                      </c:pt>
                      <c:pt idx="82">
                        <c:v>43902</c:v>
                      </c:pt>
                      <c:pt idx="83">
                        <c:v>43903</c:v>
                      </c:pt>
                      <c:pt idx="84">
                        <c:v>43904</c:v>
                      </c:pt>
                      <c:pt idx="85">
                        <c:v>43905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43911</c:v>
                      </c:pt>
                      <c:pt idx="92">
                        <c:v>43912</c:v>
                      </c:pt>
                      <c:pt idx="93">
                        <c:v>43913</c:v>
                      </c:pt>
                      <c:pt idx="94">
                        <c:v>43914</c:v>
                      </c:pt>
                      <c:pt idx="95">
                        <c:v>43916</c:v>
                      </c:pt>
                      <c:pt idx="96">
                        <c:v>43917</c:v>
                      </c:pt>
                      <c:pt idx="97">
                        <c:v>43918</c:v>
                      </c:pt>
                      <c:pt idx="98">
                        <c:v>43919</c:v>
                      </c:pt>
                      <c:pt idx="99">
                        <c:v>43920</c:v>
                      </c:pt>
                      <c:pt idx="100">
                        <c:v>43922</c:v>
                      </c:pt>
                      <c:pt idx="101">
                        <c:v>43923</c:v>
                      </c:pt>
                      <c:pt idx="102">
                        <c:v>43924</c:v>
                      </c:pt>
                      <c:pt idx="103">
                        <c:v>43926</c:v>
                      </c:pt>
                      <c:pt idx="104">
                        <c:v>43927</c:v>
                      </c:pt>
                      <c:pt idx="105">
                        <c:v>43928</c:v>
                      </c:pt>
                      <c:pt idx="106">
                        <c:v>43929</c:v>
                      </c:pt>
                      <c:pt idx="107">
                        <c:v>43930</c:v>
                      </c:pt>
                      <c:pt idx="108">
                        <c:v>43932</c:v>
                      </c:pt>
                      <c:pt idx="109">
                        <c:v>43933</c:v>
                      </c:pt>
                      <c:pt idx="110">
                        <c:v>43934</c:v>
                      </c:pt>
                      <c:pt idx="111">
                        <c:v>43935</c:v>
                      </c:pt>
                      <c:pt idx="112">
                        <c:v>43937</c:v>
                      </c:pt>
                      <c:pt idx="113">
                        <c:v>43938</c:v>
                      </c:pt>
                      <c:pt idx="114">
                        <c:v>43939</c:v>
                      </c:pt>
                      <c:pt idx="115">
                        <c:v>43942</c:v>
                      </c:pt>
                      <c:pt idx="116">
                        <c:v>43943</c:v>
                      </c:pt>
                      <c:pt idx="117">
                        <c:v>43944</c:v>
                      </c:pt>
                      <c:pt idx="118">
                        <c:v>43946</c:v>
                      </c:pt>
                      <c:pt idx="119">
                        <c:v>43947</c:v>
                      </c:pt>
                      <c:pt idx="120">
                        <c:v>43948</c:v>
                      </c:pt>
                      <c:pt idx="121">
                        <c:v>43949</c:v>
                      </c:pt>
                      <c:pt idx="122">
                        <c:v>43950</c:v>
                      </c:pt>
                      <c:pt idx="123">
                        <c:v>43952</c:v>
                      </c:pt>
                      <c:pt idx="124">
                        <c:v>43953</c:v>
                      </c:pt>
                      <c:pt idx="125">
                        <c:v>43955</c:v>
                      </c:pt>
                      <c:pt idx="126">
                        <c:v>43956</c:v>
                      </c:pt>
                      <c:pt idx="127">
                        <c:v>43957</c:v>
                      </c:pt>
                      <c:pt idx="128">
                        <c:v>43958</c:v>
                      </c:pt>
                      <c:pt idx="129">
                        <c:v>43959</c:v>
                      </c:pt>
                      <c:pt idx="130">
                        <c:v>43960</c:v>
                      </c:pt>
                      <c:pt idx="131">
                        <c:v>43961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43967</c:v>
                      </c:pt>
                      <c:pt idx="135">
                        <c:v>43968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Sheet2!$F$2:$F$137</c15:sqref>
                        </c15:formulaRef>
                      </c:ext>
                    </c:extLst>
                    <c:numCache>
                      <c:formatCode>General</c:formatCode>
                      <c:ptCount val="136"/>
                      <c:pt idx="0">
                        <c:v>0</c:v>
                      </c:pt>
                      <c:pt idx="7">
                        <c:v>0</c:v>
                      </c:pt>
                      <c:pt idx="16">
                        <c:v>0</c:v>
                      </c:pt>
                      <c:pt idx="44">
                        <c:v>0</c:v>
                      </c:pt>
                      <c:pt idx="56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3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1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101">
                        <c:v>0</c:v>
                      </c:pt>
                      <c:pt idx="10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8A6-40A9-9F19-15D2848F9CE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介绍内容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Sheet2!$A$2:$B$137</c15:sqref>
                        </c15:fullRef>
                        <c15:levelRef>
                          <c15:sqref>Sheet2!$B$2:$B$137</c15:sqref>
                        </c15:levelRef>
                        <c15:formulaRef>
                          <c15:sqref>Sheet2!$B$2:$B$137</c15:sqref>
                        </c15:formulaRef>
                      </c:ext>
                    </c:extLst>
                    <c:numCache>
                      <c:formatCode>m/d/yyyy</c:formatCode>
                      <c:ptCount val="136"/>
                      <c:pt idx="0">
                        <c:v>43389</c:v>
                      </c:pt>
                      <c:pt idx="1">
                        <c:v>43389</c:v>
                      </c:pt>
                      <c:pt idx="2">
                        <c:v>43390</c:v>
                      </c:pt>
                      <c:pt idx="3">
                        <c:v>43391</c:v>
                      </c:pt>
                      <c:pt idx="4">
                        <c:v>43392</c:v>
                      </c:pt>
                      <c:pt idx="5">
                        <c:v>43392</c:v>
                      </c:pt>
                      <c:pt idx="6">
                        <c:v>43393</c:v>
                      </c:pt>
                      <c:pt idx="7">
                        <c:v>43393</c:v>
                      </c:pt>
                      <c:pt idx="8">
                        <c:v>43394</c:v>
                      </c:pt>
                      <c:pt idx="9">
                        <c:v>43395</c:v>
                      </c:pt>
                      <c:pt idx="10">
                        <c:v>43396</c:v>
                      </c:pt>
                      <c:pt idx="11">
                        <c:v>43397</c:v>
                      </c:pt>
                      <c:pt idx="12">
                        <c:v>43398</c:v>
                      </c:pt>
                      <c:pt idx="13">
                        <c:v>43399</c:v>
                      </c:pt>
                      <c:pt idx="14">
                        <c:v>43400</c:v>
                      </c:pt>
                      <c:pt idx="15">
                        <c:v>43401</c:v>
                      </c:pt>
                      <c:pt idx="16">
                        <c:v>43402</c:v>
                      </c:pt>
                      <c:pt idx="17">
                        <c:v>43403</c:v>
                      </c:pt>
                      <c:pt idx="18">
                        <c:v>43404</c:v>
                      </c:pt>
                      <c:pt idx="19">
                        <c:v>43405</c:v>
                      </c:pt>
                      <c:pt idx="20">
                        <c:v>43406</c:v>
                      </c:pt>
                      <c:pt idx="21">
                        <c:v>43407</c:v>
                      </c:pt>
                      <c:pt idx="22">
                        <c:v>43408</c:v>
                      </c:pt>
                      <c:pt idx="23">
                        <c:v>43409</c:v>
                      </c:pt>
                      <c:pt idx="24">
                        <c:v>43410</c:v>
                      </c:pt>
                      <c:pt idx="25">
                        <c:v>43411</c:v>
                      </c:pt>
                      <c:pt idx="26">
                        <c:v>43412</c:v>
                      </c:pt>
                      <c:pt idx="27">
                        <c:v>43413</c:v>
                      </c:pt>
                      <c:pt idx="28">
                        <c:v>43414</c:v>
                      </c:pt>
                      <c:pt idx="29">
                        <c:v>43415</c:v>
                      </c:pt>
                      <c:pt idx="30">
                        <c:v>43416</c:v>
                      </c:pt>
                      <c:pt idx="31">
                        <c:v>43417</c:v>
                      </c:pt>
                      <c:pt idx="32">
                        <c:v>43418</c:v>
                      </c:pt>
                      <c:pt idx="33">
                        <c:v>43419</c:v>
                      </c:pt>
                      <c:pt idx="34">
                        <c:v>43420</c:v>
                      </c:pt>
                      <c:pt idx="35">
                        <c:v>43421</c:v>
                      </c:pt>
                      <c:pt idx="36">
                        <c:v>43422</c:v>
                      </c:pt>
                      <c:pt idx="37">
                        <c:v>43423</c:v>
                      </c:pt>
                      <c:pt idx="38">
                        <c:v>43424</c:v>
                      </c:pt>
                      <c:pt idx="39">
                        <c:v>43425</c:v>
                      </c:pt>
                      <c:pt idx="40">
                        <c:v>43426</c:v>
                      </c:pt>
                      <c:pt idx="41">
                        <c:v>43427</c:v>
                      </c:pt>
                      <c:pt idx="42">
                        <c:v>43428</c:v>
                      </c:pt>
                      <c:pt idx="43">
                        <c:v>43429</c:v>
                      </c:pt>
                      <c:pt idx="44">
                        <c:v>43499</c:v>
                      </c:pt>
                      <c:pt idx="45">
                        <c:v>43500</c:v>
                      </c:pt>
                      <c:pt idx="46">
                        <c:v>43501</c:v>
                      </c:pt>
                      <c:pt idx="47">
                        <c:v>43502</c:v>
                      </c:pt>
                      <c:pt idx="48">
                        <c:v>43503</c:v>
                      </c:pt>
                      <c:pt idx="49">
                        <c:v>43504</c:v>
                      </c:pt>
                      <c:pt idx="50">
                        <c:v>43505</c:v>
                      </c:pt>
                      <c:pt idx="51">
                        <c:v>43506</c:v>
                      </c:pt>
                      <c:pt idx="52">
                        <c:v>43507</c:v>
                      </c:pt>
                      <c:pt idx="53">
                        <c:v>43508</c:v>
                      </c:pt>
                      <c:pt idx="54">
                        <c:v>43509</c:v>
                      </c:pt>
                      <c:pt idx="55">
                        <c:v>43510</c:v>
                      </c:pt>
                      <c:pt idx="56">
                        <c:v>43511</c:v>
                      </c:pt>
                      <c:pt idx="57">
                        <c:v>43512</c:v>
                      </c:pt>
                      <c:pt idx="58">
                        <c:v>43871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43872</c:v>
                      </c:pt>
                      <c:pt idx="62">
                        <c:v>43882</c:v>
                      </c:pt>
                      <c:pt idx="63">
                        <c:v>43883</c:v>
                      </c:pt>
                      <c:pt idx="64">
                        <c:v>43884</c:v>
                      </c:pt>
                      <c:pt idx="65">
                        <c:v>43885</c:v>
                      </c:pt>
                      <c:pt idx="66">
                        <c:v>43886</c:v>
                      </c:pt>
                      <c:pt idx="67">
                        <c:v>43887</c:v>
                      </c:pt>
                      <c:pt idx="68">
                        <c:v>43888</c:v>
                      </c:pt>
                      <c:pt idx="69">
                        <c:v>43889</c:v>
                      </c:pt>
                      <c:pt idx="70">
                        <c:v>43890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43893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43896</c:v>
                      </c:pt>
                      <c:pt idx="77">
                        <c:v>43897</c:v>
                      </c:pt>
                      <c:pt idx="78">
                        <c:v>43898</c:v>
                      </c:pt>
                      <c:pt idx="79">
                        <c:v>43899</c:v>
                      </c:pt>
                      <c:pt idx="80">
                        <c:v>43900</c:v>
                      </c:pt>
                      <c:pt idx="81">
                        <c:v>43901</c:v>
                      </c:pt>
                      <c:pt idx="82">
                        <c:v>43902</c:v>
                      </c:pt>
                      <c:pt idx="83">
                        <c:v>43903</c:v>
                      </c:pt>
                      <c:pt idx="84">
                        <c:v>43904</c:v>
                      </c:pt>
                      <c:pt idx="85">
                        <c:v>43905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43911</c:v>
                      </c:pt>
                      <c:pt idx="92">
                        <c:v>43912</c:v>
                      </c:pt>
                      <c:pt idx="93">
                        <c:v>43913</c:v>
                      </c:pt>
                      <c:pt idx="94">
                        <c:v>43914</c:v>
                      </c:pt>
                      <c:pt idx="95">
                        <c:v>43916</c:v>
                      </c:pt>
                      <c:pt idx="96">
                        <c:v>43917</c:v>
                      </c:pt>
                      <c:pt idx="97">
                        <c:v>43918</c:v>
                      </c:pt>
                      <c:pt idx="98">
                        <c:v>43919</c:v>
                      </c:pt>
                      <c:pt idx="99">
                        <c:v>43920</c:v>
                      </c:pt>
                      <c:pt idx="100">
                        <c:v>43922</c:v>
                      </c:pt>
                      <c:pt idx="101">
                        <c:v>43923</c:v>
                      </c:pt>
                      <c:pt idx="102">
                        <c:v>43924</c:v>
                      </c:pt>
                      <c:pt idx="103">
                        <c:v>43926</c:v>
                      </c:pt>
                      <c:pt idx="104">
                        <c:v>43927</c:v>
                      </c:pt>
                      <c:pt idx="105">
                        <c:v>43928</c:v>
                      </c:pt>
                      <c:pt idx="106">
                        <c:v>43929</c:v>
                      </c:pt>
                      <c:pt idx="107">
                        <c:v>43930</c:v>
                      </c:pt>
                      <c:pt idx="108">
                        <c:v>43932</c:v>
                      </c:pt>
                      <c:pt idx="109">
                        <c:v>43933</c:v>
                      </c:pt>
                      <c:pt idx="110">
                        <c:v>43934</c:v>
                      </c:pt>
                      <c:pt idx="111">
                        <c:v>43935</c:v>
                      </c:pt>
                      <c:pt idx="112">
                        <c:v>43937</c:v>
                      </c:pt>
                      <c:pt idx="113">
                        <c:v>43938</c:v>
                      </c:pt>
                      <c:pt idx="114">
                        <c:v>43939</c:v>
                      </c:pt>
                      <c:pt idx="115">
                        <c:v>43942</c:v>
                      </c:pt>
                      <c:pt idx="116">
                        <c:v>43943</c:v>
                      </c:pt>
                      <c:pt idx="117">
                        <c:v>43944</c:v>
                      </c:pt>
                      <c:pt idx="118">
                        <c:v>43946</c:v>
                      </c:pt>
                      <c:pt idx="119">
                        <c:v>43947</c:v>
                      </c:pt>
                      <c:pt idx="120">
                        <c:v>43948</c:v>
                      </c:pt>
                      <c:pt idx="121">
                        <c:v>43949</c:v>
                      </c:pt>
                      <c:pt idx="122">
                        <c:v>43950</c:v>
                      </c:pt>
                      <c:pt idx="123">
                        <c:v>43952</c:v>
                      </c:pt>
                      <c:pt idx="124">
                        <c:v>43953</c:v>
                      </c:pt>
                      <c:pt idx="125">
                        <c:v>43955</c:v>
                      </c:pt>
                      <c:pt idx="126">
                        <c:v>43956</c:v>
                      </c:pt>
                      <c:pt idx="127">
                        <c:v>43957</c:v>
                      </c:pt>
                      <c:pt idx="128">
                        <c:v>43958</c:v>
                      </c:pt>
                      <c:pt idx="129">
                        <c:v>43959</c:v>
                      </c:pt>
                      <c:pt idx="130">
                        <c:v>43960</c:v>
                      </c:pt>
                      <c:pt idx="131">
                        <c:v>43961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43967</c:v>
                      </c:pt>
                      <c:pt idx="135">
                        <c:v>43968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Sheet2!$G$2:$G$137</c15:sqref>
                        </c15:formulaRef>
                      </c:ext>
                    </c:extLst>
                    <c:numCache>
                      <c:formatCode>General</c:formatCode>
                      <c:ptCount val="136"/>
                      <c:pt idx="0">
                        <c:v>0</c:v>
                      </c:pt>
                      <c:pt idx="7">
                        <c:v>0</c:v>
                      </c:pt>
                      <c:pt idx="16">
                        <c:v>0</c:v>
                      </c:pt>
                      <c:pt idx="44">
                        <c:v>0</c:v>
                      </c:pt>
                      <c:pt idx="56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3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1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101">
                        <c:v>0</c:v>
                      </c:pt>
                      <c:pt idx="10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8A6-40A9-9F19-15D2848F9CE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Sheet2!$H$1</c15:sqref>
                        </c15:formulaRef>
                      </c:ext>
                    </c:extLst>
                    <c:strCache>
                      <c:ptCount val="1"/>
                      <c:pt idx="0">
                        <c:v>tag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Sheet2!$A$2:$B$137</c15:sqref>
                        </c15:fullRef>
                        <c15:levelRef>
                          <c15:sqref>Sheet2!$B$2:$B$137</c15:sqref>
                        </c15:levelRef>
                        <c15:formulaRef>
                          <c15:sqref>Sheet2!$B$2:$B$137</c15:sqref>
                        </c15:formulaRef>
                      </c:ext>
                    </c:extLst>
                    <c:numCache>
                      <c:formatCode>m/d/yyyy</c:formatCode>
                      <c:ptCount val="136"/>
                      <c:pt idx="0">
                        <c:v>43389</c:v>
                      </c:pt>
                      <c:pt idx="1">
                        <c:v>43389</c:v>
                      </c:pt>
                      <c:pt idx="2">
                        <c:v>43390</c:v>
                      </c:pt>
                      <c:pt idx="3">
                        <c:v>43391</c:v>
                      </c:pt>
                      <c:pt idx="4">
                        <c:v>43392</c:v>
                      </c:pt>
                      <c:pt idx="5">
                        <c:v>43392</c:v>
                      </c:pt>
                      <c:pt idx="6">
                        <c:v>43393</c:v>
                      </c:pt>
                      <c:pt idx="7">
                        <c:v>43393</c:v>
                      </c:pt>
                      <c:pt idx="8">
                        <c:v>43394</c:v>
                      </c:pt>
                      <c:pt idx="9">
                        <c:v>43395</c:v>
                      </c:pt>
                      <c:pt idx="10">
                        <c:v>43396</c:v>
                      </c:pt>
                      <c:pt idx="11">
                        <c:v>43397</c:v>
                      </c:pt>
                      <c:pt idx="12">
                        <c:v>43398</c:v>
                      </c:pt>
                      <c:pt idx="13">
                        <c:v>43399</c:v>
                      </c:pt>
                      <c:pt idx="14">
                        <c:v>43400</c:v>
                      </c:pt>
                      <c:pt idx="15">
                        <c:v>43401</c:v>
                      </c:pt>
                      <c:pt idx="16">
                        <c:v>43402</c:v>
                      </c:pt>
                      <c:pt idx="17">
                        <c:v>43403</c:v>
                      </c:pt>
                      <c:pt idx="18">
                        <c:v>43404</c:v>
                      </c:pt>
                      <c:pt idx="19">
                        <c:v>43405</c:v>
                      </c:pt>
                      <c:pt idx="20">
                        <c:v>43406</c:v>
                      </c:pt>
                      <c:pt idx="21">
                        <c:v>43407</c:v>
                      </c:pt>
                      <c:pt idx="22">
                        <c:v>43408</c:v>
                      </c:pt>
                      <c:pt idx="23">
                        <c:v>43409</c:v>
                      </c:pt>
                      <c:pt idx="24">
                        <c:v>43410</c:v>
                      </c:pt>
                      <c:pt idx="25">
                        <c:v>43411</c:v>
                      </c:pt>
                      <c:pt idx="26">
                        <c:v>43412</c:v>
                      </c:pt>
                      <c:pt idx="27">
                        <c:v>43413</c:v>
                      </c:pt>
                      <c:pt idx="28">
                        <c:v>43414</c:v>
                      </c:pt>
                      <c:pt idx="29">
                        <c:v>43415</c:v>
                      </c:pt>
                      <c:pt idx="30">
                        <c:v>43416</c:v>
                      </c:pt>
                      <c:pt idx="31">
                        <c:v>43417</c:v>
                      </c:pt>
                      <c:pt idx="32">
                        <c:v>43418</c:v>
                      </c:pt>
                      <c:pt idx="33">
                        <c:v>43419</c:v>
                      </c:pt>
                      <c:pt idx="34">
                        <c:v>43420</c:v>
                      </c:pt>
                      <c:pt idx="35">
                        <c:v>43421</c:v>
                      </c:pt>
                      <c:pt idx="36">
                        <c:v>43422</c:v>
                      </c:pt>
                      <c:pt idx="37">
                        <c:v>43423</c:v>
                      </c:pt>
                      <c:pt idx="38">
                        <c:v>43424</c:v>
                      </c:pt>
                      <c:pt idx="39">
                        <c:v>43425</c:v>
                      </c:pt>
                      <c:pt idx="40">
                        <c:v>43426</c:v>
                      </c:pt>
                      <c:pt idx="41">
                        <c:v>43427</c:v>
                      </c:pt>
                      <c:pt idx="42">
                        <c:v>43428</c:v>
                      </c:pt>
                      <c:pt idx="43">
                        <c:v>43429</c:v>
                      </c:pt>
                      <c:pt idx="44">
                        <c:v>43499</c:v>
                      </c:pt>
                      <c:pt idx="45">
                        <c:v>43500</c:v>
                      </c:pt>
                      <c:pt idx="46">
                        <c:v>43501</c:v>
                      </c:pt>
                      <c:pt idx="47">
                        <c:v>43502</c:v>
                      </c:pt>
                      <c:pt idx="48">
                        <c:v>43503</c:v>
                      </c:pt>
                      <c:pt idx="49">
                        <c:v>43504</c:v>
                      </c:pt>
                      <c:pt idx="50">
                        <c:v>43505</c:v>
                      </c:pt>
                      <c:pt idx="51">
                        <c:v>43506</c:v>
                      </c:pt>
                      <c:pt idx="52">
                        <c:v>43507</c:v>
                      </c:pt>
                      <c:pt idx="53">
                        <c:v>43508</c:v>
                      </c:pt>
                      <c:pt idx="54">
                        <c:v>43509</c:v>
                      </c:pt>
                      <c:pt idx="55">
                        <c:v>43510</c:v>
                      </c:pt>
                      <c:pt idx="56">
                        <c:v>43511</c:v>
                      </c:pt>
                      <c:pt idx="57">
                        <c:v>43512</c:v>
                      </c:pt>
                      <c:pt idx="58">
                        <c:v>43871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43872</c:v>
                      </c:pt>
                      <c:pt idx="62">
                        <c:v>43882</c:v>
                      </c:pt>
                      <c:pt idx="63">
                        <c:v>43883</c:v>
                      </c:pt>
                      <c:pt idx="64">
                        <c:v>43884</c:v>
                      </c:pt>
                      <c:pt idx="65">
                        <c:v>43885</c:v>
                      </c:pt>
                      <c:pt idx="66">
                        <c:v>43886</c:v>
                      </c:pt>
                      <c:pt idx="67">
                        <c:v>43887</c:v>
                      </c:pt>
                      <c:pt idx="68">
                        <c:v>43888</c:v>
                      </c:pt>
                      <c:pt idx="69">
                        <c:v>43889</c:v>
                      </c:pt>
                      <c:pt idx="70">
                        <c:v>43890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43893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43896</c:v>
                      </c:pt>
                      <c:pt idx="77">
                        <c:v>43897</c:v>
                      </c:pt>
                      <c:pt idx="78">
                        <c:v>43898</c:v>
                      </c:pt>
                      <c:pt idx="79">
                        <c:v>43899</c:v>
                      </c:pt>
                      <c:pt idx="80">
                        <c:v>43900</c:v>
                      </c:pt>
                      <c:pt idx="81">
                        <c:v>43901</c:v>
                      </c:pt>
                      <c:pt idx="82">
                        <c:v>43902</c:v>
                      </c:pt>
                      <c:pt idx="83">
                        <c:v>43903</c:v>
                      </c:pt>
                      <c:pt idx="84">
                        <c:v>43904</c:v>
                      </c:pt>
                      <c:pt idx="85">
                        <c:v>43905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43911</c:v>
                      </c:pt>
                      <c:pt idx="92">
                        <c:v>43912</c:v>
                      </c:pt>
                      <c:pt idx="93">
                        <c:v>43913</c:v>
                      </c:pt>
                      <c:pt idx="94">
                        <c:v>43914</c:v>
                      </c:pt>
                      <c:pt idx="95">
                        <c:v>43916</c:v>
                      </c:pt>
                      <c:pt idx="96">
                        <c:v>43917</c:v>
                      </c:pt>
                      <c:pt idx="97">
                        <c:v>43918</c:v>
                      </c:pt>
                      <c:pt idx="98">
                        <c:v>43919</c:v>
                      </c:pt>
                      <c:pt idx="99">
                        <c:v>43920</c:v>
                      </c:pt>
                      <c:pt idx="100">
                        <c:v>43922</c:v>
                      </c:pt>
                      <c:pt idx="101">
                        <c:v>43923</c:v>
                      </c:pt>
                      <c:pt idx="102">
                        <c:v>43924</c:v>
                      </c:pt>
                      <c:pt idx="103">
                        <c:v>43926</c:v>
                      </c:pt>
                      <c:pt idx="104">
                        <c:v>43927</c:v>
                      </c:pt>
                      <c:pt idx="105">
                        <c:v>43928</c:v>
                      </c:pt>
                      <c:pt idx="106">
                        <c:v>43929</c:v>
                      </c:pt>
                      <c:pt idx="107">
                        <c:v>43930</c:v>
                      </c:pt>
                      <c:pt idx="108">
                        <c:v>43932</c:v>
                      </c:pt>
                      <c:pt idx="109">
                        <c:v>43933</c:v>
                      </c:pt>
                      <c:pt idx="110">
                        <c:v>43934</c:v>
                      </c:pt>
                      <c:pt idx="111">
                        <c:v>43935</c:v>
                      </c:pt>
                      <c:pt idx="112">
                        <c:v>43937</c:v>
                      </c:pt>
                      <c:pt idx="113">
                        <c:v>43938</c:v>
                      </c:pt>
                      <c:pt idx="114">
                        <c:v>43939</c:v>
                      </c:pt>
                      <c:pt idx="115">
                        <c:v>43942</c:v>
                      </c:pt>
                      <c:pt idx="116">
                        <c:v>43943</c:v>
                      </c:pt>
                      <c:pt idx="117">
                        <c:v>43944</c:v>
                      </c:pt>
                      <c:pt idx="118">
                        <c:v>43946</c:v>
                      </c:pt>
                      <c:pt idx="119">
                        <c:v>43947</c:v>
                      </c:pt>
                      <c:pt idx="120">
                        <c:v>43948</c:v>
                      </c:pt>
                      <c:pt idx="121">
                        <c:v>43949</c:v>
                      </c:pt>
                      <c:pt idx="122">
                        <c:v>43950</c:v>
                      </c:pt>
                      <c:pt idx="123">
                        <c:v>43952</c:v>
                      </c:pt>
                      <c:pt idx="124">
                        <c:v>43953</c:v>
                      </c:pt>
                      <c:pt idx="125">
                        <c:v>43955</c:v>
                      </c:pt>
                      <c:pt idx="126">
                        <c:v>43956</c:v>
                      </c:pt>
                      <c:pt idx="127">
                        <c:v>43957</c:v>
                      </c:pt>
                      <c:pt idx="128">
                        <c:v>43958</c:v>
                      </c:pt>
                      <c:pt idx="129">
                        <c:v>43959</c:v>
                      </c:pt>
                      <c:pt idx="130">
                        <c:v>43960</c:v>
                      </c:pt>
                      <c:pt idx="131">
                        <c:v>43961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43967</c:v>
                      </c:pt>
                      <c:pt idx="135">
                        <c:v>43968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Sheet2!$H$2:$H$137</c15:sqref>
                        </c15:formulaRef>
                      </c:ext>
                    </c:extLst>
                    <c:numCache>
                      <c:formatCode>General</c:formatCode>
                      <c:ptCount val="136"/>
                      <c:pt idx="0">
                        <c:v>0</c:v>
                      </c:pt>
                      <c:pt idx="7">
                        <c:v>0</c:v>
                      </c:pt>
                      <c:pt idx="16">
                        <c:v>0</c:v>
                      </c:pt>
                      <c:pt idx="44">
                        <c:v>0</c:v>
                      </c:pt>
                      <c:pt idx="56">
                        <c:v>0</c:v>
                      </c:pt>
                      <c:pt idx="62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3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1">
                        <c:v>0</c:v>
                      </c:pt>
                      <c:pt idx="101">
                        <c:v>0</c:v>
                      </c:pt>
                      <c:pt idx="10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8A6-40A9-9F19-15D2848F9CE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作者关键词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Sheet2!$A$2:$B$137</c15:sqref>
                        </c15:fullRef>
                        <c15:levelRef>
                          <c15:sqref>Sheet2!$B$2:$B$137</c15:sqref>
                        </c15:levelRef>
                        <c15:formulaRef>
                          <c15:sqref>Sheet2!$B$2:$B$137</c15:sqref>
                        </c15:formulaRef>
                      </c:ext>
                    </c:extLst>
                    <c:numCache>
                      <c:formatCode>m/d/yyyy</c:formatCode>
                      <c:ptCount val="136"/>
                      <c:pt idx="0">
                        <c:v>43389</c:v>
                      </c:pt>
                      <c:pt idx="1">
                        <c:v>43389</c:v>
                      </c:pt>
                      <c:pt idx="2">
                        <c:v>43390</c:v>
                      </c:pt>
                      <c:pt idx="3">
                        <c:v>43391</c:v>
                      </c:pt>
                      <c:pt idx="4">
                        <c:v>43392</c:v>
                      </c:pt>
                      <c:pt idx="5">
                        <c:v>43392</c:v>
                      </c:pt>
                      <c:pt idx="6">
                        <c:v>43393</c:v>
                      </c:pt>
                      <c:pt idx="7">
                        <c:v>43393</c:v>
                      </c:pt>
                      <c:pt idx="8">
                        <c:v>43394</c:v>
                      </c:pt>
                      <c:pt idx="9">
                        <c:v>43395</c:v>
                      </c:pt>
                      <c:pt idx="10">
                        <c:v>43396</c:v>
                      </c:pt>
                      <c:pt idx="11">
                        <c:v>43397</c:v>
                      </c:pt>
                      <c:pt idx="12">
                        <c:v>43398</c:v>
                      </c:pt>
                      <c:pt idx="13">
                        <c:v>43399</c:v>
                      </c:pt>
                      <c:pt idx="14">
                        <c:v>43400</c:v>
                      </c:pt>
                      <c:pt idx="15">
                        <c:v>43401</c:v>
                      </c:pt>
                      <c:pt idx="16">
                        <c:v>43402</c:v>
                      </c:pt>
                      <c:pt idx="17">
                        <c:v>43403</c:v>
                      </c:pt>
                      <c:pt idx="18">
                        <c:v>43404</c:v>
                      </c:pt>
                      <c:pt idx="19">
                        <c:v>43405</c:v>
                      </c:pt>
                      <c:pt idx="20">
                        <c:v>43406</c:v>
                      </c:pt>
                      <c:pt idx="21">
                        <c:v>43407</c:v>
                      </c:pt>
                      <c:pt idx="22">
                        <c:v>43408</c:v>
                      </c:pt>
                      <c:pt idx="23">
                        <c:v>43409</c:v>
                      </c:pt>
                      <c:pt idx="24">
                        <c:v>43410</c:v>
                      </c:pt>
                      <c:pt idx="25">
                        <c:v>43411</c:v>
                      </c:pt>
                      <c:pt idx="26">
                        <c:v>43412</c:v>
                      </c:pt>
                      <c:pt idx="27">
                        <c:v>43413</c:v>
                      </c:pt>
                      <c:pt idx="28">
                        <c:v>43414</c:v>
                      </c:pt>
                      <c:pt idx="29">
                        <c:v>43415</c:v>
                      </c:pt>
                      <c:pt idx="30">
                        <c:v>43416</c:v>
                      </c:pt>
                      <c:pt idx="31">
                        <c:v>43417</c:v>
                      </c:pt>
                      <c:pt idx="32">
                        <c:v>43418</c:v>
                      </c:pt>
                      <c:pt idx="33">
                        <c:v>43419</c:v>
                      </c:pt>
                      <c:pt idx="34">
                        <c:v>43420</c:v>
                      </c:pt>
                      <c:pt idx="35">
                        <c:v>43421</c:v>
                      </c:pt>
                      <c:pt idx="36">
                        <c:v>43422</c:v>
                      </c:pt>
                      <c:pt idx="37">
                        <c:v>43423</c:v>
                      </c:pt>
                      <c:pt idx="38">
                        <c:v>43424</c:v>
                      </c:pt>
                      <c:pt idx="39">
                        <c:v>43425</c:v>
                      </c:pt>
                      <c:pt idx="40">
                        <c:v>43426</c:v>
                      </c:pt>
                      <c:pt idx="41">
                        <c:v>43427</c:v>
                      </c:pt>
                      <c:pt idx="42">
                        <c:v>43428</c:v>
                      </c:pt>
                      <c:pt idx="43">
                        <c:v>43429</c:v>
                      </c:pt>
                      <c:pt idx="44">
                        <c:v>43499</c:v>
                      </c:pt>
                      <c:pt idx="45">
                        <c:v>43500</c:v>
                      </c:pt>
                      <c:pt idx="46">
                        <c:v>43501</c:v>
                      </c:pt>
                      <c:pt idx="47">
                        <c:v>43502</c:v>
                      </c:pt>
                      <c:pt idx="48">
                        <c:v>43503</c:v>
                      </c:pt>
                      <c:pt idx="49">
                        <c:v>43504</c:v>
                      </c:pt>
                      <c:pt idx="50">
                        <c:v>43505</c:v>
                      </c:pt>
                      <c:pt idx="51">
                        <c:v>43506</c:v>
                      </c:pt>
                      <c:pt idx="52">
                        <c:v>43507</c:v>
                      </c:pt>
                      <c:pt idx="53">
                        <c:v>43508</c:v>
                      </c:pt>
                      <c:pt idx="54">
                        <c:v>43509</c:v>
                      </c:pt>
                      <c:pt idx="55">
                        <c:v>43510</c:v>
                      </c:pt>
                      <c:pt idx="56">
                        <c:v>43511</c:v>
                      </c:pt>
                      <c:pt idx="57">
                        <c:v>43512</c:v>
                      </c:pt>
                      <c:pt idx="58">
                        <c:v>43871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43872</c:v>
                      </c:pt>
                      <c:pt idx="62">
                        <c:v>43882</c:v>
                      </c:pt>
                      <c:pt idx="63">
                        <c:v>43883</c:v>
                      </c:pt>
                      <c:pt idx="64">
                        <c:v>43884</c:v>
                      </c:pt>
                      <c:pt idx="65">
                        <c:v>43885</c:v>
                      </c:pt>
                      <c:pt idx="66">
                        <c:v>43886</c:v>
                      </c:pt>
                      <c:pt idx="67">
                        <c:v>43887</c:v>
                      </c:pt>
                      <c:pt idx="68">
                        <c:v>43888</c:v>
                      </c:pt>
                      <c:pt idx="69">
                        <c:v>43889</c:v>
                      </c:pt>
                      <c:pt idx="70">
                        <c:v>43890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43893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43896</c:v>
                      </c:pt>
                      <c:pt idx="77">
                        <c:v>43897</c:v>
                      </c:pt>
                      <c:pt idx="78">
                        <c:v>43898</c:v>
                      </c:pt>
                      <c:pt idx="79">
                        <c:v>43899</c:v>
                      </c:pt>
                      <c:pt idx="80">
                        <c:v>43900</c:v>
                      </c:pt>
                      <c:pt idx="81">
                        <c:v>43901</c:v>
                      </c:pt>
                      <c:pt idx="82">
                        <c:v>43902</c:v>
                      </c:pt>
                      <c:pt idx="83">
                        <c:v>43903</c:v>
                      </c:pt>
                      <c:pt idx="84">
                        <c:v>43904</c:v>
                      </c:pt>
                      <c:pt idx="85">
                        <c:v>43905</c:v>
                      </c:pt>
                      <c:pt idx="86">
                        <c:v>43906</c:v>
                      </c:pt>
                      <c:pt idx="87">
                        <c:v>43907</c:v>
                      </c:pt>
                      <c:pt idx="88">
                        <c:v>43908</c:v>
                      </c:pt>
                      <c:pt idx="89">
                        <c:v>43909</c:v>
                      </c:pt>
                      <c:pt idx="90">
                        <c:v>43910</c:v>
                      </c:pt>
                      <c:pt idx="91">
                        <c:v>43911</c:v>
                      </c:pt>
                      <c:pt idx="92">
                        <c:v>43912</c:v>
                      </c:pt>
                      <c:pt idx="93">
                        <c:v>43913</c:v>
                      </c:pt>
                      <c:pt idx="94">
                        <c:v>43914</c:v>
                      </c:pt>
                      <c:pt idx="95">
                        <c:v>43916</c:v>
                      </c:pt>
                      <c:pt idx="96">
                        <c:v>43917</c:v>
                      </c:pt>
                      <c:pt idx="97">
                        <c:v>43918</c:v>
                      </c:pt>
                      <c:pt idx="98">
                        <c:v>43919</c:v>
                      </c:pt>
                      <c:pt idx="99">
                        <c:v>43920</c:v>
                      </c:pt>
                      <c:pt idx="100">
                        <c:v>43922</c:v>
                      </c:pt>
                      <c:pt idx="101">
                        <c:v>43923</c:v>
                      </c:pt>
                      <c:pt idx="102">
                        <c:v>43924</c:v>
                      </c:pt>
                      <c:pt idx="103">
                        <c:v>43926</c:v>
                      </c:pt>
                      <c:pt idx="104">
                        <c:v>43927</c:v>
                      </c:pt>
                      <c:pt idx="105">
                        <c:v>43928</c:v>
                      </c:pt>
                      <c:pt idx="106">
                        <c:v>43929</c:v>
                      </c:pt>
                      <c:pt idx="107">
                        <c:v>43930</c:v>
                      </c:pt>
                      <c:pt idx="108">
                        <c:v>43932</c:v>
                      </c:pt>
                      <c:pt idx="109">
                        <c:v>43933</c:v>
                      </c:pt>
                      <c:pt idx="110">
                        <c:v>43934</c:v>
                      </c:pt>
                      <c:pt idx="111">
                        <c:v>43935</c:v>
                      </c:pt>
                      <c:pt idx="112">
                        <c:v>43937</c:v>
                      </c:pt>
                      <c:pt idx="113">
                        <c:v>43938</c:v>
                      </c:pt>
                      <c:pt idx="114">
                        <c:v>43939</c:v>
                      </c:pt>
                      <c:pt idx="115">
                        <c:v>43942</c:v>
                      </c:pt>
                      <c:pt idx="116">
                        <c:v>43943</c:v>
                      </c:pt>
                      <c:pt idx="117">
                        <c:v>43944</c:v>
                      </c:pt>
                      <c:pt idx="118">
                        <c:v>43946</c:v>
                      </c:pt>
                      <c:pt idx="119">
                        <c:v>43947</c:v>
                      </c:pt>
                      <c:pt idx="120">
                        <c:v>43948</c:v>
                      </c:pt>
                      <c:pt idx="121">
                        <c:v>43949</c:v>
                      </c:pt>
                      <c:pt idx="122">
                        <c:v>43950</c:v>
                      </c:pt>
                      <c:pt idx="123">
                        <c:v>43952</c:v>
                      </c:pt>
                      <c:pt idx="124">
                        <c:v>43953</c:v>
                      </c:pt>
                      <c:pt idx="125">
                        <c:v>43955</c:v>
                      </c:pt>
                      <c:pt idx="126">
                        <c:v>43956</c:v>
                      </c:pt>
                      <c:pt idx="127">
                        <c:v>43957</c:v>
                      </c:pt>
                      <c:pt idx="128">
                        <c:v>43958</c:v>
                      </c:pt>
                      <c:pt idx="129">
                        <c:v>43959</c:v>
                      </c:pt>
                      <c:pt idx="130">
                        <c:v>43960</c:v>
                      </c:pt>
                      <c:pt idx="131">
                        <c:v>43961</c:v>
                      </c:pt>
                      <c:pt idx="132">
                        <c:v>43964</c:v>
                      </c:pt>
                      <c:pt idx="133">
                        <c:v>43965</c:v>
                      </c:pt>
                      <c:pt idx="134">
                        <c:v>43967</c:v>
                      </c:pt>
                      <c:pt idx="135">
                        <c:v>43968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Sheet2!$I$2:$I$137</c15:sqref>
                        </c15:formulaRef>
                      </c:ext>
                    </c:extLst>
                    <c:numCache>
                      <c:formatCode>General</c:formatCode>
                      <c:ptCount val="136"/>
                      <c:pt idx="56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8">
                        <c:v>0</c:v>
                      </c:pt>
                      <c:pt idx="70">
                        <c:v>0</c:v>
                      </c:pt>
                      <c:pt idx="73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81">
                        <c:v>0</c:v>
                      </c:pt>
                      <c:pt idx="87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7">
                        <c:v>0</c:v>
                      </c:pt>
                      <c:pt idx="101">
                        <c:v>0</c:v>
                      </c:pt>
                      <c:pt idx="103">
                        <c:v>0</c:v>
                      </c:pt>
                      <c:pt idx="10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8A6-40A9-9F19-15D2848F9CE7}"/>
                  </c:ext>
                </c:extLst>
              </c15:ser>
            </c15:filteredLineSeries>
          </c:ext>
        </c:extLst>
      </c:lineChart>
      <c:catAx>
        <c:axId val="9536985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0177680"/>
        <c:crosses val="autoZero"/>
        <c:auto val="1"/>
        <c:lblAlgn val="ctr"/>
        <c:lblOffset val="100"/>
        <c:noMultiLvlLbl val="0"/>
      </c:catAx>
      <c:valAx>
        <c:axId val="9501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69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206374</xdr:colOff>
      <xdr:row>9</xdr:row>
      <xdr:rowOff>82550</xdr:rowOff>
    </xdr:from>
    <xdr:to>
      <xdr:col>12</xdr:col>
      <xdr:colOff>190499</xdr:colOff>
      <xdr:row>21</xdr:row>
      <xdr:rowOff>196850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FDFE80D-B06B-4E78-9BA3-EA1DDF440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DBDB7A-C5A0-4DDE-B1A2-8E469825C938}" autoFormatId="16" applyNumberFormats="0" applyBorderFormats="0" applyFontFormats="0" applyPatternFormats="0" applyAlignmentFormats="0" applyWidthHeightFormats="0">
  <queryTableRefresh nextId="11">
    <queryTableFields count="10">
      <queryTableField id="1" name="第一阶段：_x000a_启动阶段，_x000a_作者与粉丝互动较多，_x000a_没有语音介绍和插图封面，_x000a_点赞数多在两位数，_x000a_作者使用了#小说小说小说 tag " tableColumnId="1"/>
      <queryTableField id="2" name="发表时间" tableColumnId="2"/>
      <queryTableField id="3" name="点赞数" tableColumnId="3"/>
      <queryTableField id="4" name="评论" tableColumnId="4"/>
      <queryTableField id="10" dataBound="0" tableColumnId="10"/>
      <queryTableField id="5" name="推荐文" tableColumnId="5"/>
      <queryTableField id="6" name="介绍内容" tableColumnId="6"/>
      <queryTableField id="7" name="tag" tableColumnId="7"/>
      <queryTableField id="8" name="作者关键词" tableColumnId="8"/>
      <queryTableField id="9" name="评论区关键词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CA157B-C546-4B4B-8D08-28FC8D45DC50}" name="Sheet1__3" displayName="Sheet1__3" ref="A1:J137" tableType="queryTable" totalsRowShown="0">
  <tableColumns count="10">
    <tableColumn id="1" xr3:uid="{EE13D6C4-279B-408D-B7A7-93A784B1F081}" uniqueName="1" name="第一阶段：_x000a_启动阶段，_x000a_作者与粉丝互动较多，_x000a_没有语音介绍和插图封面，_x000a_点赞数多在两位数，_x000a_作者使用了#小说小说小说 tag " queryTableFieldId="1" dataDxfId="7"/>
    <tableColumn id="2" xr3:uid="{51B2A54C-AFCB-4B9E-91A2-A96385C2E14E}" uniqueName="2" name="发表时间" queryTableFieldId="2" dataDxfId="6"/>
    <tableColumn id="3" xr3:uid="{40D45285-0DD5-4B7C-BA18-3BB3637D1DE8}" uniqueName="3" name="点赞数" queryTableFieldId="3"/>
    <tableColumn id="4" xr3:uid="{1EBB5587-9C17-460C-ACB2-DBAB798EDA4F}" uniqueName="4" name="评论" queryTableFieldId="4"/>
    <tableColumn id="10" xr3:uid="{9B2BABCF-A491-47C6-A29B-3ACC27461E7E}" uniqueName="10" name="百分比" queryTableFieldId="10" dataDxfId="0">
      <calculatedColumnFormula>D2/C2</calculatedColumnFormula>
    </tableColumn>
    <tableColumn id="5" xr3:uid="{C231C133-4B34-41BE-B3BF-C59C5E428348}" uniqueName="5" name="推荐文" queryTableFieldId="5" dataDxfId="5"/>
    <tableColumn id="6" xr3:uid="{22483743-C329-48D0-9251-E692E9BA0483}" uniqueName="6" name="介绍内容" queryTableFieldId="6" dataDxfId="4"/>
    <tableColumn id="7" xr3:uid="{4CAD1730-F22F-4D2F-9240-7F41FB86522B}" uniqueName="7" name="tag" queryTableFieldId="7" dataDxfId="3"/>
    <tableColumn id="8" xr3:uid="{00C9F1DD-48D4-4E02-9D50-B4E86FB2EF07}" uniqueName="8" name="作者关键词" queryTableFieldId="8" dataDxfId="2"/>
    <tableColumn id="9" xr3:uid="{C7DB075E-3C73-4085-9569-57825DBC7DBD}" uniqueName="9" name="评论区关键词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6567-F4CA-4185-AF8E-E52376606092}">
  <dimension ref="A1:J137"/>
  <sheetViews>
    <sheetView tabSelected="1" workbookViewId="0">
      <selection activeCell="J3" sqref="J3"/>
    </sheetView>
  </sheetViews>
  <sheetFormatPr defaultRowHeight="16.5" x14ac:dyDescent="0.45"/>
  <cols>
    <col min="1" max="1" width="13.69140625" bestFit="1" customWidth="1"/>
    <col min="2" max="2" width="12.3828125" bestFit="1" customWidth="1"/>
    <col min="3" max="3" width="9.84375" bestFit="1" customWidth="1"/>
    <col min="4" max="4" width="8.15234375" bestFit="1" customWidth="1"/>
    <col min="5" max="5" width="13.4609375" style="10" bestFit="1" customWidth="1"/>
    <col min="6" max="6" width="11.53515625" bestFit="1" customWidth="1"/>
    <col min="7" max="7" width="9" bestFit="1" customWidth="1"/>
    <col min="8" max="8" width="13.3046875" bestFit="1" customWidth="1"/>
    <col min="9" max="9" width="15.15234375" bestFit="1" customWidth="1"/>
    <col min="10" max="10" width="13.4609375" bestFit="1" customWidth="1"/>
  </cols>
  <sheetData>
    <row r="1" spans="1:10" ht="181.5" x14ac:dyDescent="0.45">
      <c r="A1" t="s">
        <v>13</v>
      </c>
      <c r="B1" t="s">
        <v>14</v>
      </c>
      <c r="C1" t="s">
        <v>15</v>
      </c>
      <c r="D1" t="s">
        <v>16</v>
      </c>
      <c r="E1" s="10" t="s">
        <v>117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66" x14ac:dyDescent="0.45">
      <c r="A2" s="6"/>
      <c r="B2" s="7">
        <v>43389</v>
      </c>
      <c r="C2">
        <v>33</v>
      </c>
      <c r="D2">
        <v>10</v>
      </c>
      <c r="E2" s="9">
        <f t="shared" ref="E2:E33" si="0">D2/C2</f>
        <v>0.30303030303030304</v>
      </c>
      <c r="F2" s="6" t="s">
        <v>115</v>
      </c>
      <c r="G2" s="6" t="s">
        <v>22</v>
      </c>
      <c r="H2" s="6" t="s">
        <v>23</v>
      </c>
      <c r="I2" s="6"/>
      <c r="J2" s="6" t="s">
        <v>24</v>
      </c>
    </row>
    <row r="3" spans="1:10" x14ac:dyDescent="0.45">
      <c r="A3" s="6"/>
      <c r="B3" s="7">
        <v>43389</v>
      </c>
      <c r="C3">
        <v>58</v>
      </c>
      <c r="D3">
        <v>5</v>
      </c>
      <c r="E3" s="9">
        <f t="shared" si="0"/>
        <v>8.6206896551724144E-2</v>
      </c>
      <c r="F3" s="6"/>
      <c r="G3" s="6"/>
      <c r="H3" s="6"/>
      <c r="I3" s="6"/>
      <c r="J3" s="6"/>
    </row>
    <row r="4" spans="1:10" x14ac:dyDescent="0.45">
      <c r="A4" s="6"/>
      <c r="B4" s="7">
        <v>43390</v>
      </c>
      <c r="C4">
        <v>127</v>
      </c>
      <c r="D4">
        <v>31</v>
      </c>
      <c r="E4" s="9">
        <f t="shared" si="0"/>
        <v>0.24409448818897639</v>
      </c>
      <c r="F4" s="6"/>
      <c r="G4" s="6"/>
      <c r="H4" s="6"/>
      <c r="I4" s="6"/>
      <c r="J4" s="6"/>
    </row>
    <row r="5" spans="1:10" x14ac:dyDescent="0.45">
      <c r="A5" s="6"/>
      <c r="B5" s="7">
        <v>43391</v>
      </c>
      <c r="C5">
        <v>63</v>
      </c>
      <c r="D5">
        <v>3</v>
      </c>
      <c r="E5" s="9">
        <f t="shared" si="0"/>
        <v>4.7619047619047616E-2</v>
      </c>
      <c r="F5" s="6"/>
      <c r="G5" s="6"/>
      <c r="H5" s="6"/>
      <c r="I5" s="6"/>
      <c r="J5" s="6"/>
    </row>
    <row r="6" spans="1:10" x14ac:dyDescent="0.45">
      <c r="A6" s="6"/>
      <c r="B6" s="7">
        <v>43392</v>
      </c>
      <c r="C6">
        <v>112</v>
      </c>
      <c r="D6">
        <v>6</v>
      </c>
      <c r="E6" s="9">
        <f t="shared" si="0"/>
        <v>5.3571428571428568E-2</v>
      </c>
      <c r="F6" s="6"/>
      <c r="G6" s="6"/>
      <c r="H6" s="6"/>
      <c r="I6" s="6"/>
      <c r="J6" s="6"/>
    </row>
    <row r="7" spans="1:10" x14ac:dyDescent="0.45">
      <c r="A7" s="6"/>
      <c r="B7" s="7">
        <v>43392</v>
      </c>
      <c r="C7">
        <v>70</v>
      </c>
      <c r="D7">
        <v>6</v>
      </c>
      <c r="E7" s="9">
        <f t="shared" si="0"/>
        <v>8.5714285714285715E-2</v>
      </c>
      <c r="F7" s="6"/>
      <c r="G7" s="6"/>
      <c r="H7" s="6"/>
      <c r="I7" s="6"/>
      <c r="J7" s="8">
        <f>CORREL(D2:D137,C2:C137)</f>
        <v>0.80765937205213456</v>
      </c>
    </row>
    <row r="8" spans="1:10" x14ac:dyDescent="0.45">
      <c r="A8" s="6"/>
      <c r="B8" s="7">
        <v>43393</v>
      </c>
      <c r="C8">
        <v>39</v>
      </c>
      <c r="D8">
        <v>2</v>
      </c>
      <c r="E8" s="9">
        <f t="shared" si="0"/>
        <v>5.128205128205128E-2</v>
      </c>
      <c r="F8" s="6"/>
      <c r="G8" s="6"/>
      <c r="H8" s="6"/>
      <c r="I8" s="6"/>
      <c r="J8" s="6"/>
    </row>
    <row r="9" spans="1:10" ht="99" x14ac:dyDescent="0.45">
      <c r="A9" s="6"/>
      <c r="B9" s="7">
        <v>43393</v>
      </c>
      <c r="C9">
        <v>724</v>
      </c>
      <c r="D9">
        <v>2</v>
      </c>
      <c r="E9" s="9">
        <f t="shared" si="0"/>
        <v>2.7624309392265192E-3</v>
      </c>
      <c r="F9" s="6" t="s">
        <v>25</v>
      </c>
      <c r="G9" s="6" t="s">
        <v>26</v>
      </c>
      <c r="H9" s="6" t="s">
        <v>23</v>
      </c>
      <c r="I9" s="6"/>
      <c r="J9" s="6" t="s">
        <v>27</v>
      </c>
    </row>
    <row r="10" spans="1:10" x14ac:dyDescent="0.45">
      <c r="A10" s="6"/>
      <c r="B10" s="7">
        <v>43394</v>
      </c>
      <c r="C10">
        <v>81</v>
      </c>
      <c r="D10">
        <v>6</v>
      </c>
      <c r="E10" s="9">
        <f t="shared" si="0"/>
        <v>7.407407407407407E-2</v>
      </c>
      <c r="F10" s="6"/>
      <c r="G10" s="6"/>
      <c r="H10" s="6"/>
      <c r="I10" s="6"/>
      <c r="J10" s="6"/>
    </row>
    <row r="11" spans="1:10" x14ac:dyDescent="0.45">
      <c r="A11" s="6"/>
      <c r="B11" s="7">
        <v>43395</v>
      </c>
      <c r="C11">
        <v>321</v>
      </c>
      <c r="D11">
        <v>5</v>
      </c>
      <c r="E11" s="9">
        <f t="shared" si="0"/>
        <v>1.5576323987538941E-2</v>
      </c>
      <c r="F11" s="6"/>
      <c r="G11" s="6"/>
      <c r="H11" s="6"/>
      <c r="I11" s="6"/>
      <c r="J11" s="6"/>
    </row>
    <row r="12" spans="1:10" x14ac:dyDescent="0.45">
      <c r="A12" s="6"/>
      <c r="B12" s="7">
        <v>43396</v>
      </c>
      <c r="C12">
        <v>130</v>
      </c>
      <c r="D12">
        <v>3</v>
      </c>
      <c r="E12" s="9">
        <f t="shared" si="0"/>
        <v>2.3076923076923078E-2</v>
      </c>
      <c r="F12" s="6"/>
      <c r="G12" s="6"/>
      <c r="H12" s="6"/>
      <c r="I12" s="6"/>
      <c r="J12" s="6"/>
    </row>
    <row r="13" spans="1:10" x14ac:dyDescent="0.45">
      <c r="A13" s="6"/>
      <c r="B13" s="7">
        <v>43397</v>
      </c>
      <c r="C13">
        <v>107</v>
      </c>
      <c r="D13">
        <v>1</v>
      </c>
      <c r="E13" s="9">
        <f t="shared" si="0"/>
        <v>9.3457943925233638E-3</v>
      </c>
      <c r="F13" s="6"/>
      <c r="G13" s="6"/>
      <c r="H13" s="6"/>
      <c r="I13" s="6"/>
      <c r="J13" s="6"/>
    </row>
    <row r="14" spans="1:10" x14ac:dyDescent="0.45">
      <c r="A14" s="6"/>
      <c r="B14" s="7">
        <v>43398</v>
      </c>
      <c r="C14">
        <v>39</v>
      </c>
      <c r="D14">
        <v>1</v>
      </c>
      <c r="E14" s="9">
        <f t="shared" si="0"/>
        <v>2.564102564102564E-2</v>
      </c>
      <c r="F14" s="6"/>
      <c r="G14" s="6"/>
      <c r="H14" s="6"/>
      <c r="I14" s="6"/>
      <c r="J14" s="6"/>
    </row>
    <row r="15" spans="1:10" x14ac:dyDescent="0.45">
      <c r="A15" s="6"/>
      <c r="B15" s="7">
        <v>43399</v>
      </c>
      <c r="C15">
        <v>118</v>
      </c>
      <c r="D15">
        <v>4</v>
      </c>
      <c r="E15" s="9">
        <f t="shared" si="0"/>
        <v>3.3898305084745763E-2</v>
      </c>
      <c r="F15" s="6"/>
      <c r="G15" s="6"/>
      <c r="H15" s="6"/>
      <c r="I15" s="6"/>
      <c r="J15" s="6"/>
    </row>
    <row r="16" spans="1:10" x14ac:dyDescent="0.45">
      <c r="A16" s="6"/>
      <c r="B16" s="7">
        <v>43400</v>
      </c>
      <c r="C16">
        <v>308</v>
      </c>
      <c r="D16">
        <v>3</v>
      </c>
      <c r="E16" s="9">
        <f t="shared" si="0"/>
        <v>9.74025974025974E-3</v>
      </c>
      <c r="F16" s="6"/>
      <c r="G16" s="6"/>
      <c r="H16" s="6"/>
      <c r="I16" s="6"/>
      <c r="J16" s="6"/>
    </row>
    <row r="17" spans="1:10" x14ac:dyDescent="0.45">
      <c r="A17" s="6"/>
      <c r="B17" s="7">
        <v>43401</v>
      </c>
      <c r="C17">
        <v>378</v>
      </c>
      <c r="D17">
        <v>8</v>
      </c>
      <c r="E17" s="9">
        <f t="shared" si="0"/>
        <v>2.1164021164021163E-2</v>
      </c>
      <c r="F17" s="6"/>
      <c r="G17" s="6"/>
      <c r="H17" s="6"/>
      <c r="I17" s="6"/>
      <c r="J17" s="6"/>
    </row>
    <row r="18" spans="1:10" ht="99" x14ac:dyDescent="0.45">
      <c r="A18" s="6"/>
      <c r="B18" s="7">
        <v>43402</v>
      </c>
      <c r="C18">
        <v>6048</v>
      </c>
      <c r="D18">
        <v>302</v>
      </c>
      <c r="E18" s="9">
        <f t="shared" si="0"/>
        <v>4.9933862433862435E-2</v>
      </c>
      <c r="F18" s="6" t="s">
        <v>28</v>
      </c>
      <c r="G18" s="6" t="s">
        <v>26</v>
      </c>
      <c r="H18" s="6" t="s">
        <v>23</v>
      </c>
      <c r="I18" s="6"/>
      <c r="J18" s="6" t="s">
        <v>29</v>
      </c>
    </row>
    <row r="19" spans="1:10" x14ac:dyDescent="0.45">
      <c r="A19" s="6"/>
      <c r="B19" s="7">
        <v>43403</v>
      </c>
      <c r="C19">
        <v>210</v>
      </c>
      <c r="D19">
        <v>12</v>
      </c>
      <c r="E19" s="9">
        <f t="shared" si="0"/>
        <v>5.7142857142857141E-2</v>
      </c>
      <c r="F19" s="6"/>
      <c r="G19" s="6"/>
      <c r="H19" s="6"/>
      <c r="I19" s="6"/>
      <c r="J19" s="6"/>
    </row>
    <row r="20" spans="1:10" x14ac:dyDescent="0.45">
      <c r="A20" s="6"/>
      <c r="B20" s="7">
        <v>43404</v>
      </c>
      <c r="C20">
        <v>108</v>
      </c>
      <c r="D20">
        <v>4</v>
      </c>
      <c r="E20" s="9">
        <f t="shared" si="0"/>
        <v>3.7037037037037035E-2</v>
      </c>
      <c r="F20" s="6"/>
      <c r="G20" s="6"/>
      <c r="H20" s="6"/>
      <c r="I20" s="6"/>
      <c r="J20" s="6"/>
    </row>
    <row r="21" spans="1:10" x14ac:dyDescent="0.45">
      <c r="A21" s="6"/>
      <c r="B21" s="7">
        <v>43405</v>
      </c>
      <c r="C21">
        <v>33</v>
      </c>
      <c r="D21">
        <v>4</v>
      </c>
      <c r="E21" s="9">
        <f t="shared" si="0"/>
        <v>0.12121212121212122</v>
      </c>
      <c r="F21" s="6"/>
      <c r="G21" s="6"/>
      <c r="H21" s="6"/>
      <c r="I21" s="6"/>
      <c r="J21" s="6"/>
    </row>
    <row r="22" spans="1:10" x14ac:dyDescent="0.45">
      <c r="A22" s="6"/>
      <c r="B22" s="7">
        <v>43406</v>
      </c>
      <c r="C22">
        <v>56</v>
      </c>
      <c r="D22">
        <v>5</v>
      </c>
      <c r="E22" s="9">
        <f t="shared" si="0"/>
        <v>8.9285714285714288E-2</v>
      </c>
      <c r="F22" s="6"/>
      <c r="G22" s="6"/>
      <c r="H22" s="6"/>
      <c r="I22" s="6"/>
      <c r="J22" s="6"/>
    </row>
    <row r="23" spans="1:10" x14ac:dyDescent="0.45">
      <c r="A23" s="6"/>
      <c r="B23" s="7">
        <v>43407</v>
      </c>
      <c r="C23">
        <v>76</v>
      </c>
      <c r="D23">
        <v>5</v>
      </c>
      <c r="E23" s="9">
        <f t="shared" si="0"/>
        <v>6.5789473684210523E-2</v>
      </c>
      <c r="F23" s="6"/>
      <c r="G23" s="6"/>
      <c r="H23" s="6"/>
      <c r="I23" s="6"/>
      <c r="J23" s="6"/>
    </row>
    <row r="24" spans="1:10" x14ac:dyDescent="0.45">
      <c r="A24" s="6"/>
      <c r="B24" s="7">
        <v>43408</v>
      </c>
      <c r="C24">
        <v>91</v>
      </c>
      <c r="D24">
        <v>10</v>
      </c>
      <c r="E24" s="9">
        <f t="shared" si="0"/>
        <v>0.10989010989010989</v>
      </c>
      <c r="F24" s="6"/>
      <c r="G24" s="6"/>
      <c r="H24" s="6"/>
      <c r="I24" s="6"/>
      <c r="J24" s="6"/>
    </row>
    <row r="25" spans="1:10" x14ac:dyDescent="0.45">
      <c r="A25" s="6"/>
      <c r="B25" s="7">
        <v>43409</v>
      </c>
      <c r="C25">
        <v>55</v>
      </c>
      <c r="D25">
        <v>8</v>
      </c>
      <c r="E25" s="9">
        <f t="shared" si="0"/>
        <v>0.14545454545454545</v>
      </c>
      <c r="F25" s="6"/>
      <c r="G25" s="6"/>
      <c r="H25" s="6"/>
      <c r="I25" s="6"/>
      <c r="J25" s="6"/>
    </row>
    <row r="26" spans="1:10" x14ac:dyDescent="0.45">
      <c r="A26" s="6"/>
      <c r="B26" s="7">
        <v>43410</v>
      </c>
      <c r="C26">
        <v>129</v>
      </c>
      <c r="D26">
        <v>4</v>
      </c>
      <c r="E26" s="9">
        <f t="shared" si="0"/>
        <v>3.1007751937984496E-2</v>
      </c>
      <c r="F26" s="6"/>
      <c r="G26" s="6"/>
      <c r="H26" s="6"/>
      <c r="I26" s="6"/>
      <c r="J26" s="6"/>
    </row>
    <row r="27" spans="1:10" x14ac:dyDescent="0.45">
      <c r="A27" s="6"/>
      <c r="B27" s="7">
        <v>43411</v>
      </c>
      <c r="C27">
        <v>55</v>
      </c>
      <c r="D27">
        <v>1</v>
      </c>
      <c r="E27" s="9">
        <f t="shared" si="0"/>
        <v>1.8181818181818181E-2</v>
      </c>
      <c r="F27" s="6"/>
      <c r="G27" s="6"/>
      <c r="H27" s="6"/>
      <c r="I27" s="6"/>
      <c r="J27" s="6"/>
    </row>
    <row r="28" spans="1:10" x14ac:dyDescent="0.45">
      <c r="A28" s="6"/>
      <c r="B28" s="7">
        <v>43412</v>
      </c>
      <c r="C28">
        <v>201</v>
      </c>
      <c r="D28">
        <v>5</v>
      </c>
      <c r="E28" s="9">
        <f t="shared" si="0"/>
        <v>2.4875621890547265E-2</v>
      </c>
      <c r="F28" s="6"/>
      <c r="G28" s="6"/>
      <c r="H28" s="6"/>
      <c r="I28" s="6"/>
      <c r="J28" s="6"/>
    </row>
    <row r="29" spans="1:10" x14ac:dyDescent="0.45">
      <c r="A29" s="6"/>
      <c r="B29" s="7">
        <v>43413</v>
      </c>
      <c r="C29">
        <v>84</v>
      </c>
      <c r="D29">
        <v>2</v>
      </c>
      <c r="E29" s="9">
        <f t="shared" si="0"/>
        <v>2.3809523809523808E-2</v>
      </c>
      <c r="F29" s="6"/>
      <c r="G29" s="6"/>
      <c r="H29" s="6"/>
      <c r="I29" s="6"/>
      <c r="J29" s="6"/>
    </row>
    <row r="30" spans="1:10" x14ac:dyDescent="0.45">
      <c r="A30" s="6"/>
      <c r="B30" s="7">
        <v>43414</v>
      </c>
      <c r="C30">
        <v>42</v>
      </c>
      <c r="D30">
        <v>2</v>
      </c>
      <c r="E30" s="9">
        <f t="shared" si="0"/>
        <v>4.7619047619047616E-2</v>
      </c>
      <c r="F30" s="6"/>
      <c r="G30" s="6"/>
      <c r="H30" s="6"/>
      <c r="I30" s="6"/>
      <c r="J30" s="6"/>
    </row>
    <row r="31" spans="1:10" x14ac:dyDescent="0.45">
      <c r="A31" s="6"/>
      <c r="B31" s="7">
        <v>43415</v>
      </c>
      <c r="C31">
        <v>164</v>
      </c>
      <c r="D31">
        <v>2</v>
      </c>
      <c r="E31" s="9">
        <f t="shared" si="0"/>
        <v>1.2195121951219513E-2</v>
      </c>
      <c r="F31" s="6"/>
      <c r="G31" s="6"/>
      <c r="H31" s="6"/>
      <c r="I31" s="6"/>
      <c r="J31" s="6"/>
    </row>
    <row r="32" spans="1:10" x14ac:dyDescent="0.45">
      <c r="A32" s="6"/>
      <c r="B32" s="7">
        <v>43416</v>
      </c>
      <c r="C32">
        <v>115</v>
      </c>
      <c r="D32">
        <v>2</v>
      </c>
      <c r="E32" s="9">
        <f t="shared" si="0"/>
        <v>1.7391304347826087E-2</v>
      </c>
      <c r="F32" s="6"/>
      <c r="G32" s="6"/>
      <c r="H32" s="6"/>
      <c r="I32" s="6"/>
      <c r="J32" s="6"/>
    </row>
    <row r="33" spans="1:10" x14ac:dyDescent="0.45">
      <c r="A33" s="6"/>
      <c r="B33" s="7">
        <v>43417</v>
      </c>
      <c r="C33">
        <v>74</v>
      </c>
      <c r="D33">
        <v>5</v>
      </c>
      <c r="E33" s="9">
        <f t="shared" si="0"/>
        <v>6.7567567567567571E-2</v>
      </c>
      <c r="F33" s="6"/>
      <c r="G33" s="6"/>
      <c r="H33" s="6"/>
      <c r="I33" s="6"/>
      <c r="J33" s="6"/>
    </row>
    <row r="34" spans="1:10" x14ac:dyDescent="0.45">
      <c r="A34" s="6"/>
      <c r="B34" s="7">
        <v>43418</v>
      </c>
      <c r="C34">
        <v>61</v>
      </c>
      <c r="D34">
        <v>1</v>
      </c>
      <c r="E34" s="9">
        <f t="shared" ref="E34:E65" si="1">D34/C34</f>
        <v>1.6393442622950821E-2</v>
      </c>
      <c r="F34" s="6"/>
      <c r="G34" s="6"/>
      <c r="H34" s="6"/>
      <c r="I34" s="6"/>
      <c r="J34" s="6"/>
    </row>
    <row r="35" spans="1:10" x14ac:dyDescent="0.45">
      <c r="A35" s="6"/>
      <c r="B35" s="7">
        <v>43419</v>
      </c>
      <c r="C35">
        <v>69</v>
      </c>
      <c r="D35">
        <v>2</v>
      </c>
      <c r="E35" s="9">
        <f t="shared" si="1"/>
        <v>2.8985507246376812E-2</v>
      </c>
      <c r="F35" s="6"/>
      <c r="G35" s="6"/>
      <c r="H35" s="6"/>
      <c r="I35" s="6"/>
      <c r="J35" s="6"/>
    </row>
    <row r="36" spans="1:10" x14ac:dyDescent="0.45">
      <c r="A36" s="6"/>
      <c r="B36" s="7">
        <v>43420</v>
      </c>
      <c r="C36">
        <v>40</v>
      </c>
      <c r="D36">
        <v>1</v>
      </c>
      <c r="E36" s="9">
        <f t="shared" si="1"/>
        <v>2.5000000000000001E-2</v>
      </c>
      <c r="F36" s="6"/>
      <c r="G36" s="6"/>
      <c r="H36" s="6"/>
      <c r="I36" s="6"/>
      <c r="J36" s="6"/>
    </row>
    <row r="37" spans="1:10" x14ac:dyDescent="0.45">
      <c r="A37" s="6"/>
      <c r="B37" s="7">
        <v>43421</v>
      </c>
      <c r="C37">
        <v>72</v>
      </c>
      <c r="D37">
        <v>3</v>
      </c>
      <c r="E37" s="9">
        <f t="shared" si="1"/>
        <v>4.1666666666666664E-2</v>
      </c>
      <c r="F37" s="6"/>
      <c r="G37" s="6"/>
      <c r="H37" s="6"/>
      <c r="I37" s="6"/>
      <c r="J37" s="6"/>
    </row>
    <row r="38" spans="1:10" x14ac:dyDescent="0.45">
      <c r="A38" s="6"/>
      <c r="B38" s="7">
        <v>43422</v>
      </c>
      <c r="C38">
        <v>121</v>
      </c>
      <c r="D38">
        <v>5</v>
      </c>
      <c r="E38" s="9">
        <f t="shared" si="1"/>
        <v>4.1322314049586778E-2</v>
      </c>
      <c r="F38" s="6"/>
      <c r="G38" s="6"/>
      <c r="H38" s="6"/>
      <c r="I38" s="6"/>
      <c r="J38" s="6"/>
    </row>
    <row r="39" spans="1:10" x14ac:dyDescent="0.45">
      <c r="A39" s="6"/>
      <c r="B39" s="7">
        <v>43423</v>
      </c>
      <c r="C39">
        <v>111</v>
      </c>
      <c r="D39">
        <v>6</v>
      </c>
      <c r="E39" s="9">
        <f t="shared" si="1"/>
        <v>5.4054054054054057E-2</v>
      </c>
      <c r="F39" s="6"/>
      <c r="G39" s="6"/>
      <c r="H39" s="6"/>
      <c r="I39" s="6"/>
      <c r="J39" s="6"/>
    </row>
    <row r="40" spans="1:10" x14ac:dyDescent="0.45">
      <c r="A40" s="6"/>
      <c r="B40" s="7">
        <v>43424</v>
      </c>
      <c r="C40">
        <v>68</v>
      </c>
      <c r="D40">
        <v>2</v>
      </c>
      <c r="E40" s="9">
        <f t="shared" si="1"/>
        <v>2.9411764705882353E-2</v>
      </c>
      <c r="F40" s="6"/>
      <c r="G40" s="6"/>
      <c r="H40" s="6"/>
      <c r="I40" s="6"/>
      <c r="J40" s="6"/>
    </row>
    <row r="41" spans="1:10" x14ac:dyDescent="0.45">
      <c r="A41" s="6"/>
      <c r="B41" s="7">
        <v>43425</v>
      </c>
      <c r="C41">
        <v>73</v>
      </c>
      <c r="D41">
        <v>2</v>
      </c>
      <c r="E41" s="9">
        <f t="shared" si="1"/>
        <v>2.7397260273972601E-2</v>
      </c>
      <c r="F41" s="6"/>
      <c r="G41" s="6"/>
      <c r="H41" s="6"/>
      <c r="I41" s="6"/>
      <c r="J41" s="6"/>
    </row>
    <row r="42" spans="1:10" x14ac:dyDescent="0.45">
      <c r="A42" s="6"/>
      <c r="B42" s="7">
        <v>43426</v>
      </c>
      <c r="C42">
        <v>77</v>
      </c>
      <c r="D42">
        <v>9</v>
      </c>
      <c r="E42" s="9">
        <f t="shared" si="1"/>
        <v>0.11688311688311688</v>
      </c>
      <c r="F42" s="6"/>
      <c r="G42" s="6"/>
      <c r="H42" s="6"/>
      <c r="I42" s="6"/>
      <c r="J42" s="6"/>
    </row>
    <row r="43" spans="1:10" x14ac:dyDescent="0.45">
      <c r="A43" s="6"/>
      <c r="B43" s="7">
        <v>43427</v>
      </c>
      <c r="C43">
        <v>79</v>
      </c>
      <c r="D43">
        <v>8</v>
      </c>
      <c r="E43" s="9">
        <f t="shared" si="1"/>
        <v>0.10126582278481013</v>
      </c>
      <c r="F43" s="6"/>
      <c r="G43" s="6"/>
      <c r="H43" s="6"/>
      <c r="I43" s="6"/>
      <c r="J43" s="6"/>
    </row>
    <row r="44" spans="1:10" x14ac:dyDescent="0.45">
      <c r="A44" s="6"/>
      <c r="B44" s="7">
        <v>43428</v>
      </c>
      <c r="C44">
        <v>62</v>
      </c>
      <c r="D44">
        <v>1</v>
      </c>
      <c r="E44" s="9">
        <f t="shared" si="1"/>
        <v>1.6129032258064516E-2</v>
      </c>
      <c r="F44" s="6"/>
      <c r="G44" s="6"/>
      <c r="H44" s="6"/>
      <c r="I44" s="6"/>
      <c r="J44" s="6"/>
    </row>
    <row r="45" spans="1:10" x14ac:dyDescent="0.45">
      <c r="A45" s="6"/>
      <c r="B45" s="7">
        <v>43429</v>
      </c>
      <c r="C45">
        <v>108</v>
      </c>
      <c r="D45">
        <v>3</v>
      </c>
      <c r="E45" s="9">
        <f t="shared" si="1"/>
        <v>2.7777777777777776E-2</v>
      </c>
      <c r="F45" s="6"/>
      <c r="G45" s="6"/>
      <c r="H45" s="6"/>
      <c r="I45" s="6"/>
      <c r="J45" s="6"/>
    </row>
    <row r="46" spans="1:10" ht="165" x14ac:dyDescent="0.45">
      <c r="A46" s="6" t="s">
        <v>30</v>
      </c>
      <c r="B46" s="7">
        <v>43499</v>
      </c>
      <c r="C46">
        <v>1084</v>
      </c>
      <c r="D46">
        <v>36</v>
      </c>
      <c r="E46" s="9">
        <f t="shared" si="1"/>
        <v>3.3210332103321034E-2</v>
      </c>
      <c r="F46" s="6" t="s">
        <v>31</v>
      </c>
      <c r="G46" s="6" t="s">
        <v>26</v>
      </c>
      <c r="H46" s="6" t="s">
        <v>23</v>
      </c>
      <c r="I46" s="6"/>
      <c r="J46" s="6" t="s">
        <v>32</v>
      </c>
    </row>
    <row r="47" spans="1:10" x14ac:dyDescent="0.45">
      <c r="A47" s="6"/>
      <c r="B47" s="7">
        <v>43500</v>
      </c>
      <c r="C47">
        <v>258</v>
      </c>
      <c r="D47">
        <v>25</v>
      </c>
      <c r="E47" s="9">
        <f t="shared" si="1"/>
        <v>9.6899224806201556E-2</v>
      </c>
      <c r="F47" s="6"/>
      <c r="G47" s="6"/>
      <c r="H47" s="6"/>
      <c r="I47" s="6"/>
      <c r="J47" s="6"/>
    </row>
    <row r="48" spans="1:10" x14ac:dyDescent="0.45">
      <c r="A48" s="6"/>
      <c r="B48" s="7">
        <v>43501</v>
      </c>
      <c r="C48">
        <v>315</v>
      </c>
      <c r="D48">
        <v>20</v>
      </c>
      <c r="E48" s="9">
        <f t="shared" si="1"/>
        <v>6.3492063492063489E-2</v>
      </c>
      <c r="F48" s="6"/>
      <c r="G48" s="6"/>
      <c r="H48" s="6"/>
      <c r="I48" s="6"/>
      <c r="J48" s="6"/>
    </row>
    <row r="49" spans="1:10" x14ac:dyDescent="0.45">
      <c r="A49" s="6"/>
      <c r="B49" s="7">
        <v>43502</v>
      </c>
      <c r="C49">
        <v>465</v>
      </c>
      <c r="D49">
        <v>8</v>
      </c>
      <c r="E49" s="9">
        <f t="shared" si="1"/>
        <v>1.7204301075268817E-2</v>
      </c>
      <c r="F49" s="6"/>
      <c r="G49" s="6"/>
      <c r="H49" s="6"/>
      <c r="I49" s="6"/>
      <c r="J49" s="6"/>
    </row>
    <row r="50" spans="1:10" x14ac:dyDescent="0.45">
      <c r="A50" s="6"/>
      <c r="B50" s="7">
        <v>43503</v>
      </c>
      <c r="C50">
        <v>95</v>
      </c>
      <c r="D50">
        <v>11</v>
      </c>
      <c r="E50" s="9">
        <f t="shared" si="1"/>
        <v>0.11578947368421053</v>
      </c>
      <c r="F50" s="6"/>
      <c r="G50" s="6"/>
      <c r="H50" s="6"/>
      <c r="I50" s="6"/>
      <c r="J50" s="6"/>
    </row>
    <row r="51" spans="1:10" x14ac:dyDescent="0.45">
      <c r="A51" s="6"/>
      <c r="B51" s="7">
        <v>43504</v>
      </c>
      <c r="C51">
        <v>286</v>
      </c>
      <c r="D51">
        <v>4</v>
      </c>
      <c r="E51" s="9">
        <f t="shared" si="1"/>
        <v>1.3986013986013986E-2</v>
      </c>
      <c r="F51" s="6"/>
      <c r="G51" s="6"/>
      <c r="H51" s="6"/>
      <c r="I51" s="6"/>
      <c r="J51" s="6"/>
    </row>
    <row r="52" spans="1:10" x14ac:dyDescent="0.45">
      <c r="A52" s="6"/>
      <c r="B52" s="7">
        <v>43505</v>
      </c>
      <c r="C52">
        <v>161</v>
      </c>
      <c r="D52">
        <v>5</v>
      </c>
      <c r="E52" s="9">
        <f t="shared" si="1"/>
        <v>3.1055900621118012E-2</v>
      </c>
      <c r="F52" s="6"/>
      <c r="G52" s="6"/>
      <c r="H52" s="6"/>
      <c r="I52" s="6"/>
      <c r="J52" s="6"/>
    </row>
    <row r="53" spans="1:10" x14ac:dyDescent="0.45">
      <c r="A53" s="6"/>
      <c r="B53" s="7">
        <v>43506</v>
      </c>
      <c r="C53">
        <v>119</v>
      </c>
      <c r="D53">
        <v>2</v>
      </c>
      <c r="E53" s="9">
        <f t="shared" si="1"/>
        <v>1.680672268907563E-2</v>
      </c>
      <c r="F53" s="6"/>
      <c r="G53" s="6"/>
      <c r="H53" s="6"/>
      <c r="I53" s="6"/>
      <c r="J53" s="6"/>
    </row>
    <row r="54" spans="1:10" x14ac:dyDescent="0.45">
      <c r="A54" s="6"/>
      <c r="B54" s="7">
        <v>43507</v>
      </c>
      <c r="C54">
        <v>282</v>
      </c>
      <c r="D54">
        <v>34</v>
      </c>
      <c r="E54" s="9">
        <f t="shared" si="1"/>
        <v>0.12056737588652482</v>
      </c>
      <c r="F54" s="6"/>
      <c r="G54" s="6"/>
      <c r="H54" s="6"/>
      <c r="I54" s="6"/>
      <c r="J54" s="6"/>
    </row>
    <row r="55" spans="1:10" x14ac:dyDescent="0.45">
      <c r="A55" s="6"/>
      <c r="B55" s="7">
        <v>43508</v>
      </c>
      <c r="C55">
        <v>185</v>
      </c>
      <c r="D55">
        <v>7</v>
      </c>
      <c r="E55" s="9">
        <f t="shared" si="1"/>
        <v>3.783783783783784E-2</v>
      </c>
      <c r="F55" s="6"/>
      <c r="G55" s="6"/>
      <c r="H55" s="6"/>
      <c r="I55" s="6"/>
      <c r="J55" s="6"/>
    </row>
    <row r="56" spans="1:10" x14ac:dyDescent="0.45">
      <c r="A56" s="6"/>
      <c r="B56" s="7">
        <v>43509</v>
      </c>
      <c r="C56">
        <v>418</v>
      </c>
      <c r="D56">
        <v>8</v>
      </c>
      <c r="E56" s="9">
        <f t="shared" si="1"/>
        <v>1.9138755980861243E-2</v>
      </c>
      <c r="F56" s="6"/>
      <c r="G56" s="6"/>
      <c r="H56" s="6"/>
      <c r="I56" s="6"/>
      <c r="J56" s="6"/>
    </row>
    <row r="57" spans="1:10" x14ac:dyDescent="0.45">
      <c r="A57" s="6"/>
      <c r="B57" s="7">
        <v>43510</v>
      </c>
      <c r="C57">
        <v>438</v>
      </c>
      <c r="D57">
        <v>6</v>
      </c>
      <c r="E57" s="9">
        <f t="shared" si="1"/>
        <v>1.3698630136986301E-2</v>
      </c>
      <c r="F57" s="6"/>
      <c r="G57" s="6"/>
      <c r="H57" s="6"/>
      <c r="I57" s="6"/>
      <c r="J57" s="6"/>
    </row>
    <row r="58" spans="1:10" ht="99" x14ac:dyDescent="0.45">
      <c r="A58" s="6"/>
      <c r="B58" s="7">
        <v>43511</v>
      </c>
      <c r="C58">
        <v>748</v>
      </c>
      <c r="D58">
        <v>40</v>
      </c>
      <c r="E58" s="9">
        <f t="shared" si="1"/>
        <v>5.3475935828877004E-2</v>
      </c>
      <c r="F58" s="6" t="s">
        <v>33</v>
      </c>
      <c r="G58" s="6" t="s">
        <v>26</v>
      </c>
      <c r="H58" s="6" t="s">
        <v>34</v>
      </c>
      <c r="I58" s="6" t="s">
        <v>35</v>
      </c>
      <c r="J58" s="6" t="s">
        <v>36</v>
      </c>
    </row>
    <row r="59" spans="1:10" x14ac:dyDescent="0.45">
      <c r="A59" s="6"/>
      <c r="B59" s="7">
        <v>43512</v>
      </c>
      <c r="C59">
        <v>420</v>
      </c>
      <c r="D59">
        <v>10</v>
      </c>
      <c r="E59" s="9">
        <f t="shared" si="1"/>
        <v>2.3809523809523808E-2</v>
      </c>
      <c r="F59" s="6"/>
      <c r="G59" s="6"/>
      <c r="H59" s="6"/>
      <c r="I59" s="6"/>
      <c r="J59" s="6"/>
    </row>
    <row r="60" spans="1:10" ht="396" x14ac:dyDescent="0.45">
      <c r="A60" s="6" t="s">
        <v>37</v>
      </c>
      <c r="B60" s="7">
        <v>43871</v>
      </c>
      <c r="C60">
        <v>414</v>
      </c>
      <c r="D60">
        <v>29</v>
      </c>
      <c r="E60" s="9">
        <f t="shared" si="1"/>
        <v>7.0048309178743967E-2</v>
      </c>
      <c r="F60" s="6"/>
      <c r="G60" s="6"/>
      <c r="H60" s="6"/>
      <c r="I60" s="6"/>
      <c r="J60" s="6"/>
    </row>
    <row r="61" spans="1:10" x14ac:dyDescent="0.45">
      <c r="A61" s="6"/>
      <c r="B61" s="7"/>
      <c r="C61">
        <v>490</v>
      </c>
      <c r="D61">
        <v>25</v>
      </c>
      <c r="E61" s="9">
        <f t="shared" si="1"/>
        <v>5.1020408163265307E-2</v>
      </c>
      <c r="F61" s="6"/>
      <c r="G61" s="6"/>
      <c r="H61" s="6"/>
      <c r="I61" s="6"/>
      <c r="J61" s="6"/>
    </row>
    <row r="62" spans="1:10" x14ac:dyDescent="0.45">
      <c r="A62" s="6"/>
      <c r="B62" s="7"/>
      <c r="C62">
        <v>536</v>
      </c>
      <c r="D62">
        <v>20</v>
      </c>
      <c r="E62" s="9">
        <f t="shared" si="1"/>
        <v>3.7313432835820892E-2</v>
      </c>
      <c r="F62" s="6"/>
      <c r="G62" s="6"/>
      <c r="H62" s="6"/>
      <c r="I62" s="6"/>
      <c r="J62" s="6"/>
    </row>
    <row r="63" spans="1:10" x14ac:dyDescent="0.45">
      <c r="A63" s="6"/>
      <c r="B63" s="7">
        <v>43872</v>
      </c>
      <c r="C63">
        <v>587</v>
      </c>
      <c r="D63">
        <v>37</v>
      </c>
      <c r="E63" s="9">
        <f t="shared" si="1"/>
        <v>6.3032367972742753E-2</v>
      </c>
      <c r="F63" s="6"/>
      <c r="G63" s="6"/>
      <c r="H63" s="6"/>
      <c r="I63" s="6"/>
      <c r="J63" s="6"/>
    </row>
    <row r="64" spans="1:10" ht="115.5" x14ac:dyDescent="0.45">
      <c r="A64" s="6"/>
      <c r="B64" s="7">
        <v>43882</v>
      </c>
      <c r="C64">
        <v>1513</v>
      </c>
      <c r="D64">
        <v>65</v>
      </c>
      <c r="E64" s="9">
        <f t="shared" si="1"/>
        <v>4.2961004626569731E-2</v>
      </c>
      <c r="F64" s="6" t="s">
        <v>38</v>
      </c>
      <c r="G64" s="6" t="s">
        <v>39</v>
      </c>
      <c r="H64" s="6" t="s">
        <v>40</v>
      </c>
      <c r="I64" s="6" t="s">
        <v>41</v>
      </c>
      <c r="J64" s="6" t="s">
        <v>42</v>
      </c>
    </row>
    <row r="65" spans="1:10" ht="165" x14ac:dyDescent="0.45">
      <c r="A65" s="6"/>
      <c r="B65" s="7">
        <v>43883</v>
      </c>
      <c r="C65">
        <v>970</v>
      </c>
      <c r="D65">
        <v>39</v>
      </c>
      <c r="E65" s="9">
        <f t="shared" si="1"/>
        <v>4.0206185567010312E-2</v>
      </c>
      <c r="F65" s="6" t="s">
        <v>43</v>
      </c>
      <c r="G65" s="6" t="s">
        <v>44</v>
      </c>
      <c r="H65" s="6"/>
      <c r="I65" s="6" t="s">
        <v>45</v>
      </c>
      <c r="J65" s="6" t="s">
        <v>46</v>
      </c>
    </row>
    <row r="66" spans="1:10" ht="165" x14ac:dyDescent="0.45">
      <c r="A66" s="6"/>
      <c r="B66" s="7">
        <v>43884</v>
      </c>
      <c r="C66">
        <v>11000</v>
      </c>
      <c r="D66">
        <v>7192</v>
      </c>
      <c r="E66" s="9">
        <f t="shared" ref="E66:E97" si="2">D66/C66</f>
        <v>0.65381818181818185</v>
      </c>
      <c r="F66" s="6" t="s">
        <v>47</v>
      </c>
      <c r="G66" s="6" t="s">
        <v>44</v>
      </c>
      <c r="H66" s="6" t="s">
        <v>48</v>
      </c>
      <c r="I66" s="6" t="s">
        <v>49</v>
      </c>
      <c r="J66" s="6" t="s">
        <v>50</v>
      </c>
    </row>
    <row r="67" spans="1:10" ht="165" x14ac:dyDescent="0.45">
      <c r="A67" s="6"/>
      <c r="B67" s="7">
        <v>43885</v>
      </c>
      <c r="C67">
        <v>12200</v>
      </c>
      <c r="D67">
        <v>6966</v>
      </c>
      <c r="E67" s="9">
        <f t="shared" si="2"/>
        <v>0.57098360655737701</v>
      </c>
      <c r="F67" s="6" t="s">
        <v>51</v>
      </c>
      <c r="G67" s="6" t="s">
        <v>44</v>
      </c>
      <c r="H67" s="6" t="s">
        <v>48</v>
      </c>
      <c r="I67" s="6" t="s">
        <v>52</v>
      </c>
      <c r="J67" s="6" t="s">
        <v>53</v>
      </c>
    </row>
    <row r="68" spans="1:10" ht="99" x14ac:dyDescent="0.45">
      <c r="A68" s="6"/>
      <c r="B68" s="7">
        <v>43886</v>
      </c>
      <c r="C68">
        <v>532</v>
      </c>
      <c r="D68">
        <v>58</v>
      </c>
      <c r="E68" s="9">
        <f t="shared" si="2"/>
        <v>0.10902255639097744</v>
      </c>
      <c r="F68" s="6" t="s">
        <v>54</v>
      </c>
      <c r="G68" s="6" t="s">
        <v>55</v>
      </c>
      <c r="H68" s="6"/>
      <c r="I68" s="6" t="s">
        <v>56</v>
      </c>
      <c r="J68" s="6" t="s">
        <v>57</v>
      </c>
    </row>
    <row r="69" spans="1:10" x14ac:dyDescent="0.45">
      <c r="A69" s="6"/>
      <c r="B69" s="7">
        <v>43887</v>
      </c>
      <c r="C69">
        <v>1639</v>
      </c>
      <c r="D69">
        <v>211</v>
      </c>
      <c r="E69" s="9">
        <f t="shared" si="2"/>
        <v>0.12873703477730322</v>
      </c>
      <c r="F69" s="6"/>
      <c r="G69" s="6"/>
      <c r="H69" s="6"/>
      <c r="I69" s="6"/>
      <c r="J69" s="6"/>
    </row>
    <row r="70" spans="1:10" ht="99" x14ac:dyDescent="0.45">
      <c r="A70" s="6"/>
      <c r="B70" s="7">
        <v>43888</v>
      </c>
      <c r="C70">
        <v>8068</v>
      </c>
      <c r="D70">
        <v>557</v>
      </c>
      <c r="E70" s="9">
        <f t="shared" si="2"/>
        <v>6.9038175508180463E-2</v>
      </c>
      <c r="F70" s="6" t="s">
        <v>58</v>
      </c>
      <c r="G70" s="6" t="s">
        <v>55</v>
      </c>
      <c r="H70" s="6" t="s">
        <v>40</v>
      </c>
      <c r="I70" s="6" t="s">
        <v>59</v>
      </c>
      <c r="J70" s="6" t="s">
        <v>60</v>
      </c>
    </row>
    <row r="71" spans="1:10" ht="99" x14ac:dyDescent="0.45">
      <c r="A71" s="6"/>
      <c r="B71" s="7">
        <v>43889</v>
      </c>
      <c r="C71">
        <v>7269</v>
      </c>
      <c r="D71">
        <v>774</v>
      </c>
      <c r="E71" s="9">
        <f t="shared" si="2"/>
        <v>0.10647957078002476</v>
      </c>
      <c r="F71" s="6" t="s">
        <v>61</v>
      </c>
      <c r="G71" s="6" t="s">
        <v>55</v>
      </c>
      <c r="H71" s="6" t="s">
        <v>40</v>
      </c>
      <c r="I71" s="6"/>
      <c r="J71" s="6" t="s">
        <v>62</v>
      </c>
    </row>
    <row r="72" spans="1:10" ht="99" x14ac:dyDescent="0.45">
      <c r="A72" s="6"/>
      <c r="B72" s="7">
        <v>43890</v>
      </c>
      <c r="C72">
        <v>273000</v>
      </c>
      <c r="D72" t="s">
        <v>63</v>
      </c>
      <c r="E72" s="9" t="e">
        <f t="shared" si="2"/>
        <v>#VALUE!</v>
      </c>
      <c r="F72" s="6" t="s">
        <v>64</v>
      </c>
      <c r="G72" s="6" t="s">
        <v>55</v>
      </c>
      <c r="H72" s="6" t="s">
        <v>40</v>
      </c>
      <c r="I72" s="6" t="s">
        <v>65</v>
      </c>
      <c r="J72" s="6" t="s">
        <v>66</v>
      </c>
    </row>
    <row r="73" spans="1:10" x14ac:dyDescent="0.45">
      <c r="A73" s="6"/>
      <c r="B73" s="7"/>
      <c r="C73">
        <v>1690</v>
      </c>
      <c r="D73">
        <v>278</v>
      </c>
      <c r="E73" s="9">
        <f t="shared" si="2"/>
        <v>0.16449704142011834</v>
      </c>
      <c r="F73" s="6"/>
      <c r="G73" s="6"/>
      <c r="H73" s="6"/>
      <c r="I73" s="6"/>
      <c r="J73" s="6"/>
    </row>
    <row r="74" spans="1:10" x14ac:dyDescent="0.45">
      <c r="A74" s="6"/>
      <c r="B74" s="7"/>
      <c r="C74">
        <v>681</v>
      </c>
      <c r="D74">
        <v>31</v>
      </c>
      <c r="E74" s="9">
        <f t="shared" si="2"/>
        <v>4.552129221732746E-2</v>
      </c>
      <c r="F74" s="6"/>
      <c r="G74" s="6"/>
      <c r="H74" s="6"/>
      <c r="I74" s="6"/>
      <c r="J74" s="6"/>
    </row>
    <row r="75" spans="1:10" ht="99" x14ac:dyDescent="0.45">
      <c r="A75" s="6"/>
      <c r="B75" s="7">
        <v>43893</v>
      </c>
      <c r="C75">
        <v>88000</v>
      </c>
      <c r="D75">
        <v>6191</v>
      </c>
      <c r="E75" s="9">
        <f t="shared" si="2"/>
        <v>7.0352272727272722E-2</v>
      </c>
      <c r="F75" s="6" t="s">
        <v>67</v>
      </c>
      <c r="G75" s="6" t="s">
        <v>55</v>
      </c>
      <c r="H75" s="6" t="s">
        <v>40</v>
      </c>
      <c r="I75" s="6" t="s">
        <v>68</v>
      </c>
      <c r="J75" s="6" t="s">
        <v>69</v>
      </c>
    </row>
    <row r="76" spans="1:10" x14ac:dyDescent="0.45">
      <c r="A76" s="6"/>
      <c r="B76" s="7"/>
      <c r="C76">
        <v>796</v>
      </c>
      <c r="D76">
        <v>189</v>
      </c>
      <c r="E76" s="9">
        <f t="shared" si="2"/>
        <v>0.23743718592964824</v>
      </c>
      <c r="F76" s="6"/>
      <c r="G76" s="6"/>
      <c r="H76" s="6"/>
      <c r="I76" s="6"/>
      <c r="J76" s="6"/>
    </row>
    <row r="77" spans="1:10" x14ac:dyDescent="0.45">
      <c r="A77" s="6"/>
      <c r="B77" s="7"/>
      <c r="C77">
        <v>1967</v>
      </c>
      <c r="D77">
        <v>180</v>
      </c>
      <c r="E77" s="9">
        <f t="shared" si="2"/>
        <v>9.1509913573970508E-2</v>
      </c>
      <c r="F77" s="6"/>
      <c r="G77" s="6"/>
      <c r="H77" s="6"/>
      <c r="I77" s="6"/>
      <c r="J77" s="6"/>
    </row>
    <row r="78" spans="1:10" ht="99" x14ac:dyDescent="0.45">
      <c r="A78" s="6"/>
      <c r="B78" s="7">
        <v>43896</v>
      </c>
      <c r="C78">
        <v>6852</v>
      </c>
      <c r="D78">
        <v>496</v>
      </c>
      <c r="E78" s="9">
        <f t="shared" si="2"/>
        <v>7.2387624051371863E-2</v>
      </c>
      <c r="F78" s="6" t="s">
        <v>70</v>
      </c>
      <c r="G78" s="6" t="s">
        <v>55</v>
      </c>
      <c r="H78" s="6" t="s">
        <v>40</v>
      </c>
      <c r="I78" s="6" t="s">
        <v>71</v>
      </c>
      <c r="J78" s="6" t="s">
        <v>72</v>
      </c>
    </row>
    <row r="79" spans="1:10" ht="99" x14ac:dyDescent="0.45">
      <c r="A79" s="6"/>
      <c r="B79" s="7">
        <v>43897</v>
      </c>
      <c r="C79">
        <v>148000</v>
      </c>
      <c r="D79">
        <v>9353</v>
      </c>
      <c r="E79" s="9">
        <f t="shared" si="2"/>
        <v>6.319594594594595E-2</v>
      </c>
      <c r="F79" s="6" t="s">
        <v>73</v>
      </c>
      <c r="G79" s="6" t="s">
        <v>55</v>
      </c>
      <c r="H79" s="6" t="s">
        <v>40</v>
      </c>
      <c r="I79" s="6" t="s">
        <v>74</v>
      </c>
      <c r="J79" s="6" t="s">
        <v>75</v>
      </c>
    </row>
    <row r="80" spans="1:10" ht="99" x14ac:dyDescent="0.45">
      <c r="A80" s="6"/>
      <c r="B80" s="7">
        <v>43898</v>
      </c>
      <c r="C80">
        <v>9713</v>
      </c>
      <c r="D80">
        <v>412</v>
      </c>
      <c r="E80" s="9">
        <f t="shared" si="2"/>
        <v>4.2417378770719653E-2</v>
      </c>
      <c r="F80" s="6" t="s">
        <v>76</v>
      </c>
      <c r="G80" s="6" t="s">
        <v>55</v>
      </c>
      <c r="H80" s="6" t="s">
        <v>40</v>
      </c>
      <c r="I80" s="6" t="s">
        <v>77</v>
      </c>
      <c r="J80" s="6" t="s">
        <v>78</v>
      </c>
    </row>
    <row r="81" spans="1:10" x14ac:dyDescent="0.45">
      <c r="A81" s="6"/>
      <c r="B81" s="7">
        <v>43899</v>
      </c>
      <c r="C81">
        <v>2353</v>
      </c>
      <c r="D81">
        <v>218</v>
      </c>
      <c r="E81" s="9">
        <f t="shared" si="2"/>
        <v>9.2647683807904807E-2</v>
      </c>
      <c r="F81" s="6"/>
      <c r="G81" s="6"/>
      <c r="H81" s="6"/>
      <c r="I81" s="6"/>
      <c r="J81" s="6"/>
    </row>
    <row r="82" spans="1:10" x14ac:dyDescent="0.45">
      <c r="A82" s="6"/>
      <c r="B82" s="7">
        <v>43900</v>
      </c>
      <c r="C82">
        <v>3953</v>
      </c>
      <c r="D82">
        <v>150</v>
      </c>
      <c r="E82" s="9">
        <f t="shared" si="2"/>
        <v>3.7945863900834806E-2</v>
      </c>
      <c r="F82" s="6"/>
      <c r="G82" s="6"/>
      <c r="H82" s="6"/>
      <c r="I82" s="6"/>
      <c r="J82" s="6"/>
    </row>
    <row r="83" spans="1:10" ht="82.5" x14ac:dyDescent="0.45">
      <c r="A83" s="6"/>
      <c r="B83" s="7">
        <v>43901</v>
      </c>
      <c r="C83">
        <v>50000</v>
      </c>
      <c r="D83">
        <v>2584</v>
      </c>
      <c r="E83" s="9">
        <f t="shared" si="2"/>
        <v>5.1679999999999997E-2</v>
      </c>
      <c r="F83" s="6" t="s">
        <v>79</v>
      </c>
      <c r="G83" s="6" t="s">
        <v>80</v>
      </c>
      <c r="H83" s="6" t="s">
        <v>48</v>
      </c>
      <c r="I83" s="6" t="s">
        <v>81</v>
      </c>
      <c r="J83" s="6" t="s">
        <v>82</v>
      </c>
    </row>
    <row r="84" spans="1:10" x14ac:dyDescent="0.45">
      <c r="A84" s="6"/>
      <c r="B84" s="7">
        <v>43902</v>
      </c>
      <c r="C84">
        <v>1079</v>
      </c>
      <c r="D84">
        <v>110</v>
      </c>
      <c r="E84" s="9">
        <f t="shared" si="2"/>
        <v>0.10194624652455977</v>
      </c>
      <c r="F84" s="6"/>
      <c r="G84" s="6"/>
      <c r="H84" s="6"/>
      <c r="I84" s="6"/>
      <c r="J84" s="6"/>
    </row>
    <row r="85" spans="1:10" x14ac:dyDescent="0.45">
      <c r="A85" s="6"/>
      <c r="B85" s="7">
        <v>43903</v>
      </c>
      <c r="C85">
        <v>4675</v>
      </c>
      <c r="D85">
        <v>352</v>
      </c>
      <c r="E85" s="9">
        <f t="shared" si="2"/>
        <v>7.5294117647058817E-2</v>
      </c>
      <c r="F85" s="6"/>
      <c r="G85" s="6"/>
      <c r="H85" s="6"/>
      <c r="I85" s="6"/>
      <c r="J85" s="6"/>
    </row>
    <row r="86" spans="1:10" x14ac:dyDescent="0.45">
      <c r="A86" s="6"/>
      <c r="B86" s="7">
        <v>43904</v>
      </c>
      <c r="C86">
        <v>3834</v>
      </c>
      <c r="D86">
        <v>185</v>
      </c>
      <c r="E86" s="9">
        <f t="shared" si="2"/>
        <v>4.8252477829942617E-2</v>
      </c>
      <c r="F86" s="6"/>
      <c r="G86" s="6"/>
      <c r="H86" s="6"/>
      <c r="I86" s="6"/>
      <c r="J86" s="6"/>
    </row>
    <row r="87" spans="1:10" x14ac:dyDescent="0.45">
      <c r="A87" s="6"/>
      <c r="B87" s="7">
        <v>43905</v>
      </c>
      <c r="C87">
        <v>2420</v>
      </c>
      <c r="D87">
        <v>101</v>
      </c>
      <c r="E87" s="9">
        <f t="shared" si="2"/>
        <v>4.1735537190082647E-2</v>
      </c>
      <c r="F87" s="6"/>
      <c r="G87" s="6"/>
      <c r="H87" s="6"/>
      <c r="I87" s="6"/>
      <c r="J87" s="6"/>
    </row>
    <row r="88" spans="1:10" x14ac:dyDescent="0.45">
      <c r="A88" s="6"/>
      <c r="B88" s="7">
        <v>43906</v>
      </c>
      <c r="C88">
        <v>1148</v>
      </c>
      <c r="D88">
        <v>71</v>
      </c>
      <c r="E88" s="9">
        <f t="shared" si="2"/>
        <v>6.1846689895470382E-2</v>
      </c>
      <c r="F88" s="6"/>
      <c r="G88" s="6"/>
      <c r="H88" s="6"/>
      <c r="I88" s="6"/>
      <c r="J88" s="6"/>
    </row>
    <row r="89" spans="1:10" ht="82.5" x14ac:dyDescent="0.45">
      <c r="A89" s="6"/>
      <c r="B89" s="7">
        <v>43907</v>
      </c>
      <c r="C89">
        <v>8963</v>
      </c>
      <c r="D89">
        <v>491</v>
      </c>
      <c r="E89" s="9">
        <f t="shared" si="2"/>
        <v>5.4780765368738146E-2</v>
      </c>
      <c r="F89" s="6" t="s">
        <v>83</v>
      </c>
      <c r="G89" s="6" t="s">
        <v>80</v>
      </c>
      <c r="H89" s="6"/>
      <c r="I89" s="6" t="s">
        <v>84</v>
      </c>
      <c r="J89" s="6" t="s">
        <v>85</v>
      </c>
    </row>
    <row r="90" spans="1:10" ht="82.5" x14ac:dyDescent="0.45">
      <c r="A90" s="6"/>
      <c r="B90" s="7">
        <v>43908</v>
      </c>
      <c r="C90">
        <v>8066</v>
      </c>
      <c r="D90">
        <v>434</v>
      </c>
      <c r="E90" s="9">
        <f t="shared" si="2"/>
        <v>5.3806099677659314E-2</v>
      </c>
      <c r="F90" s="6" t="s">
        <v>86</v>
      </c>
      <c r="G90" s="6" t="s">
        <v>80</v>
      </c>
      <c r="H90" s="6"/>
      <c r="I90" s="6"/>
      <c r="J90" s="6" t="s">
        <v>87</v>
      </c>
    </row>
    <row r="91" spans="1:10" x14ac:dyDescent="0.45">
      <c r="A91" s="6"/>
      <c r="B91" s="7">
        <v>43909</v>
      </c>
      <c r="C91">
        <v>2120</v>
      </c>
      <c r="D91">
        <v>136</v>
      </c>
      <c r="E91" s="9">
        <f t="shared" si="2"/>
        <v>6.4150943396226415E-2</v>
      </c>
      <c r="F91" s="6"/>
      <c r="G91" s="6"/>
      <c r="H91" s="6"/>
      <c r="I91" s="6"/>
      <c r="J91" s="6"/>
    </row>
    <row r="92" spans="1:10" x14ac:dyDescent="0.45">
      <c r="A92" s="6"/>
      <c r="B92" s="7">
        <v>43910</v>
      </c>
      <c r="C92">
        <v>1466</v>
      </c>
      <c r="D92">
        <v>35</v>
      </c>
      <c r="E92" s="9">
        <f t="shared" si="2"/>
        <v>2.3874488403819918E-2</v>
      </c>
      <c r="F92" s="6"/>
      <c r="G92" s="6"/>
      <c r="H92" s="6"/>
      <c r="I92" s="6"/>
      <c r="J92" s="6"/>
    </row>
    <row r="93" spans="1:10" x14ac:dyDescent="0.45">
      <c r="A93" s="6"/>
      <c r="B93" s="7">
        <v>43911</v>
      </c>
      <c r="C93">
        <v>3404</v>
      </c>
      <c r="D93">
        <v>229</v>
      </c>
      <c r="E93" s="9">
        <f t="shared" si="2"/>
        <v>6.7273795534665101E-2</v>
      </c>
      <c r="F93" s="6"/>
      <c r="G93" s="6"/>
      <c r="H93" s="6"/>
      <c r="I93" s="6"/>
      <c r="J93" s="6"/>
    </row>
    <row r="94" spans="1:10" x14ac:dyDescent="0.45">
      <c r="A94" s="6"/>
      <c r="B94" s="7">
        <v>43912</v>
      </c>
      <c r="C94">
        <v>1448</v>
      </c>
      <c r="D94">
        <v>90</v>
      </c>
      <c r="E94" s="9">
        <f t="shared" si="2"/>
        <v>6.2154696132596686E-2</v>
      </c>
      <c r="F94" s="6"/>
      <c r="G94" s="6"/>
      <c r="H94" s="6"/>
      <c r="I94" s="6"/>
      <c r="J94" s="6"/>
    </row>
    <row r="95" spans="1:10" ht="82.5" x14ac:dyDescent="0.45">
      <c r="A95" s="6"/>
      <c r="B95" s="7">
        <v>43913</v>
      </c>
      <c r="C95">
        <v>8907</v>
      </c>
      <c r="D95">
        <v>1001</v>
      </c>
      <c r="E95" s="9">
        <f t="shared" si="2"/>
        <v>0.11238351858089143</v>
      </c>
      <c r="F95" s="6" t="s">
        <v>88</v>
      </c>
      <c r="G95" s="6" t="s">
        <v>80</v>
      </c>
      <c r="H95" s="6"/>
      <c r="I95" s="6" t="s">
        <v>89</v>
      </c>
      <c r="J95" s="6" t="s">
        <v>90</v>
      </c>
    </row>
    <row r="96" spans="1:10" ht="66" x14ac:dyDescent="0.45">
      <c r="A96" s="6"/>
      <c r="B96" s="7">
        <v>43914</v>
      </c>
      <c r="C96">
        <v>42000</v>
      </c>
      <c r="D96">
        <v>2269</v>
      </c>
      <c r="E96" s="9">
        <f t="shared" si="2"/>
        <v>5.4023809523809523E-2</v>
      </c>
      <c r="F96" s="6" t="s">
        <v>91</v>
      </c>
      <c r="G96" s="6" t="s">
        <v>92</v>
      </c>
      <c r="H96" s="6"/>
      <c r="I96" s="6" t="s">
        <v>93</v>
      </c>
      <c r="J96" s="6" t="s">
        <v>94</v>
      </c>
    </row>
    <row r="97" spans="1:10" ht="115.5" x14ac:dyDescent="0.45">
      <c r="A97" s="6"/>
      <c r="B97" s="7">
        <v>43916</v>
      </c>
      <c r="C97">
        <v>23000</v>
      </c>
      <c r="D97">
        <v>1437</v>
      </c>
      <c r="E97" s="9">
        <f t="shared" si="2"/>
        <v>6.2478260869565219E-2</v>
      </c>
      <c r="F97" s="6" t="s">
        <v>95</v>
      </c>
      <c r="G97" s="6" t="s">
        <v>96</v>
      </c>
      <c r="H97" s="6"/>
      <c r="I97" s="6" t="s">
        <v>97</v>
      </c>
      <c r="J97" s="6" t="s">
        <v>98</v>
      </c>
    </row>
    <row r="98" spans="1:10" x14ac:dyDescent="0.45">
      <c r="A98" s="6"/>
      <c r="B98" s="7">
        <v>43917</v>
      </c>
      <c r="C98">
        <v>1805</v>
      </c>
      <c r="D98">
        <v>137</v>
      </c>
      <c r="E98" s="9">
        <f t="shared" ref="E98:E129" si="3">D98/C98</f>
        <v>7.5900277008310243E-2</v>
      </c>
      <c r="F98" s="6"/>
      <c r="G98" s="6"/>
      <c r="H98" s="6"/>
      <c r="I98" s="6"/>
      <c r="J98" s="6"/>
    </row>
    <row r="99" spans="1:10" ht="33" x14ac:dyDescent="0.45">
      <c r="A99" s="6"/>
      <c r="B99" s="7">
        <v>43918</v>
      </c>
      <c r="C99">
        <v>1691</v>
      </c>
      <c r="D99">
        <v>168</v>
      </c>
      <c r="E99" s="9">
        <f t="shared" si="3"/>
        <v>9.9349497338852746E-2</v>
      </c>
      <c r="F99" s="6"/>
      <c r="G99" s="6"/>
      <c r="H99" s="6"/>
      <c r="I99" s="6" t="s">
        <v>99</v>
      </c>
      <c r="J99" s="6" t="s">
        <v>100</v>
      </c>
    </row>
    <row r="100" spans="1:10" x14ac:dyDescent="0.45">
      <c r="A100" s="6"/>
      <c r="B100" s="7">
        <v>43919</v>
      </c>
      <c r="C100">
        <v>6508</v>
      </c>
      <c r="D100">
        <v>238</v>
      </c>
      <c r="E100" s="9">
        <f t="shared" si="3"/>
        <v>3.6570374923171479E-2</v>
      </c>
      <c r="F100" s="6"/>
      <c r="G100" s="6"/>
      <c r="H100" s="6"/>
      <c r="I100" s="6"/>
      <c r="J100" s="6"/>
    </row>
    <row r="101" spans="1:10" x14ac:dyDescent="0.45">
      <c r="A101" s="6"/>
      <c r="B101" s="7">
        <v>43920</v>
      </c>
      <c r="C101">
        <v>2229</v>
      </c>
      <c r="D101">
        <v>79</v>
      </c>
      <c r="E101" s="9">
        <f t="shared" si="3"/>
        <v>3.5441902198295197E-2</v>
      </c>
      <c r="F101" s="6"/>
      <c r="G101" s="6"/>
      <c r="H101" s="6"/>
      <c r="I101" s="6"/>
      <c r="J101" s="6"/>
    </row>
    <row r="102" spans="1:10" x14ac:dyDescent="0.45">
      <c r="A102" s="6"/>
      <c r="B102" s="7">
        <v>43922</v>
      </c>
      <c r="C102">
        <v>4306</v>
      </c>
      <c r="D102">
        <v>113</v>
      </c>
      <c r="E102" s="9">
        <f t="shared" si="3"/>
        <v>2.6242452392011149E-2</v>
      </c>
      <c r="F102" s="6"/>
      <c r="G102" s="6"/>
      <c r="H102" s="6"/>
      <c r="I102" s="6"/>
      <c r="J102" s="6"/>
    </row>
    <row r="103" spans="1:10" ht="115.5" x14ac:dyDescent="0.45">
      <c r="A103" s="6"/>
      <c r="B103" s="7">
        <v>43923</v>
      </c>
      <c r="C103">
        <v>19000</v>
      </c>
      <c r="D103">
        <v>3032</v>
      </c>
      <c r="E103" s="9">
        <f t="shared" si="3"/>
        <v>0.15957894736842104</v>
      </c>
      <c r="F103" s="6" t="s">
        <v>101</v>
      </c>
      <c r="G103" s="6" t="s">
        <v>96</v>
      </c>
      <c r="H103" s="6" t="s">
        <v>102</v>
      </c>
      <c r="I103" s="6" t="s">
        <v>103</v>
      </c>
      <c r="J103" s="6" t="s">
        <v>104</v>
      </c>
    </row>
    <row r="104" spans="1:10" x14ac:dyDescent="0.45">
      <c r="A104" s="6"/>
      <c r="B104" s="7">
        <v>43924</v>
      </c>
      <c r="C104">
        <v>888</v>
      </c>
      <c r="D104">
        <v>40</v>
      </c>
      <c r="E104" s="9">
        <f t="shared" si="3"/>
        <v>4.5045045045045043E-2</v>
      </c>
      <c r="F104" s="6"/>
      <c r="G104" s="6"/>
      <c r="H104" s="6"/>
      <c r="I104" s="6"/>
      <c r="J104" s="6"/>
    </row>
    <row r="105" spans="1:10" ht="33" x14ac:dyDescent="0.45">
      <c r="A105" s="6"/>
      <c r="B105" s="7">
        <v>43926</v>
      </c>
      <c r="C105">
        <v>6035</v>
      </c>
      <c r="D105">
        <v>707</v>
      </c>
      <c r="E105" s="9">
        <f t="shared" si="3"/>
        <v>0.11714995857497928</v>
      </c>
      <c r="F105" s="6"/>
      <c r="G105" s="6"/>
      <c r="H105" s="6"/>
      <c r="I105" s="6" t="s">
        <v>105</v>
      </c>
      <c r="J105" s="6" t="s">
        <v>106</v>
      </c>
    </row>
    <row r="106" spans="1:10" x14ac:dyDescent="0.45">
      <c r="A106" s="6"/>
      <c r="B106" s="7">
        <v>43927</v>
      </c>
      <c r="C106">
        <v>1986</v>
      </c>
      <c r="D106">
        <v>124</v>
      </c>
      <c r="E106" s="9">
        <f t="shared" si="3"/>
        <v>6.2437059415911378E-2</v>
      </c>
      <c r="F106" s="6"/>
      <c r="G106" s="6"/>
      <c r="H106" s="6"/>
      <c r="I106" s="6"/>
      <c r="J106" s="6"/>
    </row>
    <row r="107" spans="1:10" x14ac:dyDescent="0.45">
      <c r="A107" s="6"/>
      <c r="B107" s="7">
        <v>43928</v>
      </c>
      <c r="C107">
        <v>1780</v>
      </c>
      <c r="D107">
        <v>158</v>
      </c>
      <c r="E107" s="9">
        <f t="shared" si="3"/>
        <v>8.8764044943820231E-2</v>
      </c>
      <c r="F107" s="6"/>
      <c r="G107" s="6"/>
      <c r="H107" s="6"/>
      <c r="I107" s="6"/>
      <c r="J107" s="6"/>
    </row>
    <row r="108" spans="1:10" ht="115.5" x14ac:dyDescent="0.45">
      <c r="A108" s="6"/>
      <c r="B108" s="7">
        <v>43929</v>
      </c>
      <c r="C108">
        <v>35000</v>
      </c>
      <c r="D108">
        <v>4165</v>
      </c>
      <c r="E108" s="9">
        <f t="shared" si="3"/>
        <v>0.11899999999999999</v>
      </c>
      <c r="F108" s="6" t="s">
        <v>107</v>
      </c>
      <c r="G108" s="6" t="s">
        <v>96</v>
      </c>
      <c r="H108" s="6" t="s">
        <v>48</v>
      </c>
      <c r="I108" s="6" t="s">
        <v>108</v>
      </c>
      <c r="J108" s="6" t="s">
        <v>109</v>
      </c>
    </row>
    <row r="109" spans="1:10" ht="82.5" x14ac:dyDescent="0.45">
      <c r="A109" s="6" t="s">
        <v>110</v>
      </c>
      <c r="B109" s="7">
        <v>43930</v>
      </c>
      <c r="C109">
        <v>2539</v>
      </c>
      <c r="D109">
        <v>155</v>
      </c>
      <c r="E109" s="9">
        <f t="shared" si="3"/>
        <v>6.1047656557699885E-2</v>
      </c>
      <c r="F109" s="6"/>
      <c r="G109" s="6"/>
      <c r="H109" s="6"/>
      <c r="I109" s="6"/>
      <c r="J109" s="6"/>
    </row>
    <row r="110" spans="1:10" x14ac:dyDescent="0.45">
      <c r="A110" s="6"/>
      <c r="B110" s="7">
        <v>43932</v>
      </c>
      <c r="C110">
        <v>1620</v>
      </c>
      <c r="D110">
        <v>173</v>
      </c>
      <c r="E110" s="9">
        <f t="shared" si="3"/>
        <v>0.10679012345679012</v>
      </c>
      <c r="F110" s="6"/>
      <c r="G110" s="6"/>
      <c r="H110" s="6"/>
      <c r="I110" s="6"/>
      <c r="J110" s="6"/>
    </row>
    <row r="111" spans="1:10" x14ac:dyDescent="0.45">
      <c r="A111" s="6"/>
      <c r="B111" s="7">
        <v>43933</v>
      </c>
      <c r="C111">
        <v>4536</v>
      </c>
      <c r="D111">
        <v>273</v>
      </c>
      <c r="E111" s="9">
        <f t="shared" si="3"/>
        <v>6.0185185185185182E-2</v>
      </c>
      <c r="F111" s="6"/>
      <c r="G111" s="6"/>
      <c r="H111" s="6"/>
      <c r="I111" s="6"/>
      <c r="J111" s="6"/>
    </row>
    <row r="112" spans="1:10" x14ac:dyDescent="0.45">
      <c r="A112" s="6"/>
      <c r="B112" s="7">
        <v>43934</v>
      </c>
      <c r="C112">
        <v>1212</v>
      </c>
      <c r="D112">
        <v>130</v>
      </c>
      <c r="E112" s="9">
        <f t="shared" si="3"/>
        <v>0.10726072607260725</v>
      </c>
      <c r="F112" s="6"/>
      <c r="G112" s="6"/>
      <c r="H112" s="6"/>
      <c r="I112" s="6"/>
      <c r="J112" s="6"/>
    </row>
    <row r="113" spans="1:10" x14ac:dyDescent="0.45">
      <c r="A113" s="6"/>
      <c r="B113" s="7">
        <v>43935</v>
      </c>
      <c r="C113">
        <v>1114</v>
      </c>
      <c r="D113">
        <v>166</v>
      </c>
      <c r="E113" s="9">
        <f t="shared" si="3"/>
        <v>0.1490125673249551</v>
      </c>
      <c r="F113" s="6"/>
      <c r="G113" s="6"/>
      <c r="H113" s="6"/>
      <c r="I113" s="6"/>
      <c r="J113" s="6"/>
    </row>
    <row r="114" spans="1:10" x14ac:dyDescent="0.45">
      <c r="A114" s="6"/>
      <c r="B114" s="7">
        <v>43937</v>
      </c>
      <c r="C114">
        <v>1576</v>
      </c>
      <c r="D114">
        <v>169</v>
      </c>
      <c r="E114" s="9">
        <f t="shared" si="3"/>
        <v>0.10723350253807107</v>
      </c>
      <c r="F114" s="6"/>
      <c r="G114" s="6"/>
      <c r="H114" s="6"/>
      <c r="I114" s="6"/>
      <c r="J114" s="6"/>
    </row>
    <row r="115" spans="1:10" x14ac:dyDescent="0.45">
      <c r="A115" s="6"/>
      <c r="B115" s="7">
        <v>43938</v>
      </c>
      <c r="C115">
        <v>4187</v>
      </c>
      <c r="D115">
        <v>222</v>
      </c>
      <c r="E115" s="9">
        <f t="shared" si="3"/>
        <v>5.3021256269405299E-2</v>
      </c>
      <c r="F115" s="6"/>
      <c r="G115" s="6"/>
      <c r="H115" s="6"/>
      <c r="I115" s="6"/>
      <c r="J115" s="6"/>
    </row>
    <row r="116" spans="1:10" x14ac:dyDescent="0.45">
      <c r="A116" s="6"/>
      <c r="B116" s="7">
        <v>43939</v>
      </c>
      <c r="C116">
        <v>4802</v>
      </c>
      <c r="D116">
        <v>317</v>
      </c>
      <c r="E116" s="9">
        <f t="shared" si="3"/>
        <v>6.6014160766347349E-2</v>
      </c>
      <c r="F116" s="6"/>
      <c r="G116" s="6"/>
      <c r="H116" s="6"/>
      <c r="I116" s="6"/>
      <c r="J116" s="6"/>
    </row>
    <row r="117" spans="1:10" x14ac:dyDescent="0.45">
      <c r="A117" s="6"/>
      <c r="B117" s="7">
        <v>43942</v>
      </c>
      <c r="C117">
        <v>2111</v>
      </c>
      <c r="D117">
        <v>82</v>
      </c>
      <c r="E117" s="9">
        <f t="shared" si="3"/>
        <v>3.8844149692089054E-2</v>
      </c>
      <c r="F117" s="6"/>
      <c r="G117" s="6"/>
      <c r="H117" s="6"/>
      <c r="I117" s="6"/>
      <c r="J117" s="6"/>
    </row>
    <row r="118" spans="1:10" x14ac:dyDescent="0.45">
      <c r="A118" s="6"/>
      <c r="B118" s="7">
        <v>43943</v>
      </c>
      <c r="C118">
        <v>2894</v>
      </c>
      <c r="D118">
        <v>288</v>
      </c>
      <c r="E118" s="9">
        <f t="shared" si="3"/>
        <v>9.9516240497581204E-2</v>
      </c>
      <c r="F118" s="6"/>
      <c r="G118" s="6"/>
      <c r="H118" s="6"/>
      <c r="I118" s="6"/>
      <c r="J118" s="6"/>
    </row>
    <row r="119" spans="1:10" x14ac:dyDescent="0.45">
      <c r="A119" s="6"/>
      <c r="B119" s="7">
        <v>43944</v>
      </c>
      <c r="C119">
        <v>3283</v>
      </c>
      <c r="D119">
        <v>236</v>
      </c>
      <c r="E119" s="9">
        <f t="shared" si="3"/>
        <v>7.1885470606152913E-2</v>
      </c>
      <c r="F119" s="6"/>
      <c r="G119" s="6"/>
      <c r="H119" s="6"/>
      <c r="I119" s="6"/>
      <c r="J119" s="6"/>
    </row>
    <row r="120" spans="1:10" x14ac:dyDescent="0.45">
      <c r="A120" s="6"/>
      <c r="B120" s="7">
        <v>43946</v>
      </c>
      <c r="C120">
        <v>1103</v>
      </c>
      <c r="D120">
        <v>46</v>
      </c>
      <c r="E120" s="9">
        <f t="shared" si="3"/>
        <v>4.1704442429737081E-2</v>
      </c>
      <c r="F120" s="6"/>
      <c r="G120" s="6"/>
      <c r="H120" s="6"/>
      <c r="I120" s="6"/>
      <c r="J120" s="6"/>
    </row>
    <row r="121" spans="1:10" x14ac:dyDescent="0.45">
      <c r="A121" s="6"/>
      <c r="B121" s="7">
        <v>43947</v>
      </c>
      <c r="C121">
        <v>1261</v>
      </c>
      <c r="D121">
        <v>69</v>
      </c>
      <c r="E121" s="9">
        <f t="shared" si="3"/>
        <v>5.471847739888977E-2</v>
      </c>
      <c r="F121" s="6"/>
      <c r="G121" s="6"/>
      <c r="H121" s="6"/>
      <c r="I121" s="6"/>
      <c r="J121" s="6"/>
    </row>
    <row r="122" spans="1:10" x14ac:dyDescent="0.45">
      <c r="A122" s="6"/>
      <c r="B122" s="7">
        <v>43948</v>
      </c>
      <c r="C122">
        <v>1249</v>
      </c>
      <c r="D122">
        <v>76</v>
      </c>
      <c r="E122" s="9">
        <f t="shared" si="3"/>
        <v>6.0848678943154523E-2</v>
      </c>
      <c r="F122" s="6"/>
      <c r="G122" s="6"/>
      <c r="H122" s="6"/>
      <c r="I122" s="6"/>
      <c r="J122" s="6"/>
    </row>
    <row r="123" spans="1:10" x14ac:dyDescent="0.45">
      <c r="A123" s="6"/>
      <c r="B123" s="7">
        <v>43949</v>
      </c>
      <c r="C123">
        <v>2593</v>
      </c>
      <c r="D123">
        <v>80</v>
      </c>
      <c r="E123" s="9">
        <f t="shared" si="3"/>
        <v>3.0852294639413805E-2</v>
      </c>
      <c r="F123" s="6"/>
      <c r="G123" s="6"/>
      <c r="H123" s="6"/>
      <c r="I123" s="6"/>
      <c r="J123" s="6"/>
    </row>
    <row r="124" spans="1:10" x14ac:dyDescent="0.45">
      <c r="A124" s="6"/>
      <c r="B124" s="7">
        <v>43950</v>
      </c>
      <c r="C124">
        <v>2484</v>
      </c>
      <c r="D124">
        <v>166</v>
      </c>
      <c r="E124" s="9">
        <f t="shared" si="3"/>
        <v>6.6827697262479877E-2</v>
      </c>
      <c r="F124" s="6"/>
      <c r="G124" s="6"/>
      <c r="H124" s="6"/>
      <c r="I124" s="6"/>
      <c r="J124" s="6"/>
    </row>
    <row r="125" spans="1:10" ht="132" x14ac:dyDescent="0.45">
      <c r="A125" s="6" t="s">
        <v>111</v>
      </c>
      <c r="B125" s="7">
        <v>43952</v>
      </c>
      <c r="C125">
        <v>581</v>
      </c>
      <c r="D125">
        <v>43</v>
      </c>
      <c r="E125" s="9">
        <f t="shared" si="3"/>
        <v>7.4010327022375214E-2</v>
      </c>
      <c r="F125" s="6"/>
      <c r="G125" s="6"/>
      <c r="H125" s="6"/>
      <c r="I125" s="6"/>
      <c r="J125" s="6"/>
    </row>
    <row r="126" spans="1:10" x14ac:dyDescent="0.45">
      <c r="A126" s="6"/>
      <c r="B126" s="7">
        <v>43953</v>
      </c>
      <c r="C126">
        <v>1326</v>
      </c>
      <c r="D126">
        <v>63</v>
      </c>
      <c r="E126" s="9">
        <f t="shared" si="3"/>
        <v>4.7511312217194568E-2</v>
      </c>
      <c r="F126" s="6"/>
      <c r="G126" s="6"/>
      <c r="H126" s="6"/>
      <c r="I126" s="6"/>
      <c r="J126" s="6"/>
    </row>
    <row r="127" spans="1:10" x14ac:dyDescent="0.45">
      <c r="A127" s="6"/>
      <c r="B127" s="7">
        <v>43955</v>
      </c>
      <c r="C127">
        <v>288</v>
      </c>
      <c r="D127">
        <v>12</v>
      </c>
      <c r="E127" s="9">
        <f t="shared" si="3"/>
        <v>4.1666666666666664E-2</v>
      </c>
      <c r="F127" s="6"/>
      <c r="G127" s="6"/>
      <c r="H127" s="6"/>
      <c r="I127" s="6"/>
      <c r="J127" s="6"/>
    </row>
    <row r="128" spans="1:10" x14ac:dyDescent="0.45">
      <c r="A128" s="6"/>
      <c r="B128" s="7">
        <v>43956</v>
      </c>
      <c r="C128">
        <v>1717</v>
      </c>
      <c r="D128">
        <v>75</v>
      </c>
      <c r="E128" s="9">
        <f t="shared" si="3"/>
        <v>4.3680838672102505E-2</v>
      </c>
      <c r="F128" s="6"/>
      <c r="G128" s="6"/>
      <c r="H128" s="6"/>
      <c r="I128" s="6"/>
      <c r="J128" s="6"/>
    </row>
    <row r="129" spans="1:10" x14ac:dyDescent="0.45">
      <c r="A129" s="6"/>
      <c r="B129" s="7">
        <v>43957</v>
      </c>
      <c r="C129">
        <v>191</v>
      </c>
      <c r="D129">
        <v>17</v>
      </c>
      <c r="E129" s="9">
        <f t="shared" si="3"/>
        <v>8.9005235602094238E-2</v>
      </c>
      <c r="F129" s="6"/>
      <c r="G129" s="6"/>
      <c r="H129" s="6"/>
      <c r="I129" s="6"/>
      <c r="J129" s="6"/>
    </row>
    <row r="130" spans="1:10" x14ac:dyDescent="0.45">
      <c r="A130" s="6"/>
      <c r="B130" s="7">
        <v>43958</v>
      </c>
      <c r="C130">
        <v>1552</v>
      </c>
      <c r="D130">
        <v>47</v>
      </c>
      <c r="E130" s="9">
        <f t="shared" ref="E130:E137" si="4">D130/C130</f>
        <v>3.0283505154639175E-2</v>
      </c>
      <c r="F130" s="6"/>
      <c r="G130" s="6"/>
      <c r="H130" s="6"/>
      <c r="I130" s="6"/>
      <c r="J130" s="6"/>
    </row>
    <row r="131" spans="1:10" ht="33" x14ac:dyDescent="0.45">
      <c r="A131" s="6"/>
      <c r="B131" s="7">
        <v>43959</v>
      </c>
      <c r="C131">
        <v>1785</v>
      </c>
      <c r="D131">
        <v>113</v>
      </c>
      <c r="E131" s="9">
        <f t="shared" si="4"/>
        <v>6.3305322128851538E-2</v>
      </c>
      <c r="F131" s="6"/>
      <c r="G131" s="6"/>
      <c r="H131" s="6"/>
      <c r="I131" s="6"/>
      <c r="J131" s="6" t="s">
        <v>116</v>
      </c>
    </row>
    <row r="132" spans="1:10" x14ac:dyDescent="0.45">
      <c r="A132" s="6"/>
      <c r="B132" s="7">
        <v>43960</v>
      </c>
      <c r="C132">
        <v>615</v>
      </c>
      <c r="D132">
        <v>18</v>
      </c>
      <c r="E132" s="9">
        <f t="shared" si="4"/>
        <v>2.9268292682926831E-2</v>
      </c>
      <c r="F132" s="6"/>
      <c r="G132" s="6"/>
      <c r="H132" s="6"/>
      <c r="I132" s="6"/>
      <c r="J132" s="6"/>
    </row>
    <row r="133" spans="1:10" x14ac:dyDescent="0.45">
      <c r="A133" s="6"/>
      <c r="B133" s="7">
        <v>43961</v>
      </c>
      <c r="C133">
        <v>647</v>
      </c>
      <c r="D133">
        <v>22</v>
      </c>
      <c r="E133" s="9">
        <f t="shared" si="4"/>
        <v>3.4003091190108192E-2</v>
      </c>
      <c r="F133" s="6"/>
      <c r="G133" s="6"/>
      <c r="H133" s="6"/>
      <c r="I133" s="6"/>
      <c r="J133" s="6"/>
    </row>
    <row r="134" spans="1:10" x14ac:dyDescent="0.45">
      <c r="A134" s="6"/>
      <c r="B134" s="7">
        <v>43964</v>
      </c>
      <c r="C134">
        <v>2125</v>
      </c>
      <c r="D134">
        <v>44</v>
      </c>
      <c r="E134" s="9">
        <f t="shared" si="4"/>
        <v>2.0705882352941178E-2</v>
      </c>
      <c r="F134" s="6"/>
      <c r="G134" s="6"/>
      <c r="H134" s="6"/>
      <c r="I134" s="6"/>
      <c r="J134" s="6"/>
    </row>
    <row r="135" spans="1:10" x14ac:dyDescent="0.45">
      <c r="A135" s="6"/>
      <c r="B135" s="7">
        <v>43965</v>
      </c>
      <c r="C135">
        <v>155</v>
      </c>
      <c r="D135">
        <v>12</v>
      </c>
      <c r="E135" s="9">
        <f t="shared" si="4"/>
        <v>7.7419354838709681E-2</v>
      </c>
      <c r="F135" s="6"/>
      <c r="G135" s="6"/>
      <c r="H135" s="6"/>
      <c r="I135" s="6"/>
      <c r="J135" s="6" t="s">
        <v>112</v>
      </c>
    </row>
    <row r="136" spans="1:10" x14ac:dyDescent="0.45">
      <c r="A136" s="6"/>
      <c r="B136" s="7">
        <v>43967</v>
      </c>
      <c r="C136">
        <v>195</v>
      </c>
      <c r="D136">
        <v>16</v>
      </c>
      <c r="E136" s="9">
        <f t="shared" si="4"/>
        <v>8.2051282051282051E-2</v>
      </c>
      <c r="F136" s="6"/>
      <c r="G136" s="6"/>
      <c r="H136" s="6"/>
      <c r="I136" s="6"/>
      <c r="J136" s="6" t="s">
        <v>113</v>
      </c>
    </row>
    <row r="137" spans="1:10" x14ac:dyDescent="0.45">
      <c r="A137" s="6"/>
      <c r="B137" s="7">
        <v>43968</v>
      </c>
      <c r="C137">
        <v>235</v>
      </c>
      <c r="D137">
        <v>10</v>
      </c>
      <c r="E137" s="9">
        <f t="shared" si="4"/>
        <v>4.2553191489361701E-2</v>
      </c>
      <c r="F137" s="6"/>
      <c r="G137" s="6"/>
      <c r="H137" s="6"/>
      <c r="I137" s="6"/>
      <c r="J137" s="6" t="s">
        <v>114</v>
      </c>
    </row>
  </sheetData>
  <phoneticPr fontId="19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/>
  </sheetViews>
  <sheetFormatPr defaultColWidth="8.84375" defaultRowHeight="16.5" x14ac:dyDescent="0.45"/>
  <cols>
    <col min="1" max="1" width="10.3046875" style="1" customWidth="1"/>
    <col min="2" max="2" width="8.84375" style="1"/>
    <col min="3" max="3" width="17.53515625" style="1" customWidth="1"/>
    <col min="4" max="4" width="21.69140625" style="1" customWidth="1"/>
    <col min="5" max="34" width="10.84375" style="1" customWidth="1"/>
    <col min="35" max="35" width="17.69140625" style="1" customWidth="1"/>
    <col min="36" max="16384" width="8.84375" style="1"/>
  </cols>
  <sheetData>
    <row r="1" spans="1:6" ht="66" x14ac:dyDescent="0.45">
      <c r="A1" s="1" t="s">
        <v>1</v>
      </c>
    </row>
    <row r="2" spans="1:6" x14ac:dyDescent="0.45">
      <c r="C2" s="3"/>
    </row>
    <row r="3" spans="1:6" x14ac:dyDescent="0.45">
      <c r="C3" s="3" t="s">
        <v>4</v>
      </c>
      <c r="D3" s="2">
        <f ca="1">TODAY()</f>
        <v>43969</v>
      </c>
      <c r="E3" s="3"/>
    </row>
    <row r="4" spans="1:6" x14ac:dyDescent="0.45">
      <c r="C4" s="3"/>
      <c r="D4" s="1">
        <v>5</v>
      </c>
    </row>
    <row r="5" spans="1:6" x14ac:dyDescent="0.45">
      <c r="C5" s="3" t="s">
        <v>5</v>
      </c>
      <c r="D5" s="1" t="e">
        <f>ROWS(#REF!)</f>
        <v>#REF!</v>
      </c>
    </row>
    <row r="6" spans="1:6" x14ac:dyDescent="0.45">
      <c r="C6" s="3"/>
      <c r="E6" s="1" t="e">
        <f>NA()</f>
        <v>#N/A</v>
      </c>
    </row>
    <row r="7" spans="1:6" x14ac:dyDescent="0.45">
      <c r="C7" s="3"/>
      <c r="E7" s="1" t="e">
        <f>NA()</f>
        <v>#N/A</v>
      </c>
    </row>
    <row r="8" spans="1:6" x14ac:dyDescent="0.45">
      <c r="C8" s="3"/>
      <c r="E8" s="1" t="e">
        <f>NA()</f>
        <v>#N/A</v>
      </c>
    </row>
    <row r="9" spans="1:6" x14ac:dyDescent="0.45">
      <c r="C9" s="3" t="s">
        <v>6</v>
      </c>
      <c r="D9" s="1" t="e">
        <f>SUMPRODUCT( ((#REF!&gt;=StartDateWindow)+(#REF!&gt;=StartDateWindow)&gt;0)*(#REF!&lt;=(StartDateWindow+WindowDays-1)) )</f>
        <v>#REF!</v>
      </c>
      <c r="E9" s="1" t="e">
        <f>NA()</f>
        <v>#N/A</v>
      </c>
    </row>
    <row r="10" spans="1:6" x14ac:dyDescent="0.45">
      <c r="C10" s="3"/>
      <c r="D10" s="1">
        <v>9</v>
      </c>
      <c r="E10" s="1" t="e">
        <f>NA()</f>
        <v>#N/A</v>
      </c>
    </row>
    <row r="11" spans="1:6" x14ac:dyDescent="0.45">
      <c r="C11" s="3"/>
      <c r="D11" s="1" t="e">
        <f>D10-MIN(D10,D9)</f>
        <v>#REF!</v>
      </c>
      <c r="E11" s="1" t="e">
        <f>NA()</f>
        <v>#N/A</v>
      </c>
    </row>
    <row r="12" spans="1:6" x14ac:dyDescent="0.45">
      <c r="C12" s="3"/>
      <c r="E12" s="1" t="e">
        <f>NA()</f>
        <v>#N/A</v>
      </c>
    </row>
    <row r="13" spans="1:6" x14ac:dyDescent="0.45">
      <c r="C13" s="3"/>
      <c r="E13" s="1" t="e">
        <f>NA()</f>
        <v>#N/A</v>
      </c>
    </row>
    <row r="14" spans="1:6" x14ac:dyDescent="0.45">
      <c r="C14" s="3"/>
      <c r="E14" s="1" t="e">
        <f>NA()</f>
        <v>#N/A</v>
      </c>
    </row>
    <row r="15" spans="1:6" x14ac:dyDescent="0.45">
      <c r="C15" s="3"/>
      <c r="E15" s="1" t="e">
        <f t="array" ref="E15">INDEX(#REF!,MATCH(1, ((#REF!&gt;=StartDateWindow)+(#REF!&gt;=StartDateWindow)&gt;0)*(#REF!&lt;=(StartDateWindow+WindowDays-1)), 0))</f>
        <v>#REF!</v>
      </c>
      <c r="F15" s="1" t="e">
        <f t="shared" ref="F15:F23" ca="1" si="0">OFFSET(E15,-$D$11,)</f>
        <v>#REF!</v>
      </c>
    </row>
    <row r="16" spans="1:6" x14ac:dyDescent="0.45">
      <c r="C16" s="3"/>
      <c r="E16" s="1" t="e">
        <f t="array" ref="E16">INDEX(#REF!,MATCH(1, (#REF!&gt;E15)*((#REF!&gt;=StartDateWindow)+(#REF!&gt;=StartDateWindow)&gt;0)*(#REF!&lt;=(StartDateWindow+WindowDays-1)), 0))</f>
        <v>#REF!</v>
      </c>
      <c r="F16" s="1" t="e">
        <f t="shared" ca="1" si="0"/>
        <v>#REF!</v>
      </c>
    </row>
    <row r="17" spans="1:35" x14ac:dyDescent="0.45">
      <c r="C17" s="3"/>
      <c r="E17" s="1" t="e">
        <f t="array" ref="E17">INDEX(#REF!,MATCH(1, (#REF!&gt;E16)*((#REF!&gt;=StartDateWindow)+(#REF!&gt;=StartDateWindow)&gt;0)*(#REF!&lt;=(StartDateWindow+WindowDays-1)), 0))</f>
        <v>#REF!</v>
      </c>
      <c r="F17" s="1" t="e">
        <f t="shared" ca="1" si="0"/>
        <v>#REF!</v>
      </c>
    </row>
    <row r="18" spans="1:35" x14ac:dyDescent="0.45">
      <c r="C18" s="3"/>
      <c r="E18" s="1" t="e">
        <f t="array" ref="E18">INDEX(#REF!,MATCH(1, (#REF!&gt;E17)*((#REF!&gt;=StartDateWindow)+(#REF!&gt;=StartDateWindow)&gt;0)*(#REF!&lt;=(StartDateWindow+WindowDays-1)), 0))</f>
        <v>#REF!</v>
      </c>
      <c r="F18" s="1" t="e">
        <f t="shared" ca="1" si="0"/>
        <v>#REF!</v>
      </c>
    </row>
    <row r="19" spans="1:35" x14ac:dyDescent="0.45">
      <c r="C19" s="3"/>
      <c r="E19" s="1" t="e">
        <f t="array" ref="E19">INDEX(#REF!,MATCH(1, (#REF!&gt;E18)*((#REF!&gt;=StartDateWindow)+(#REF!&gt;=StartDateWindow)&gt;0)*(#REF!&lt;=(StartDateWindow+WindowDays-1)), 0))</f>
        <v>#REF!</v>
      </c>
      <c r="F19" s="1" t="e">
        <f t="shared" ca="1" si="0"/>
        <v>#REF!</v>
      </c>
    </row>
    <row r="20" spans="1:35" x14ac:dyDescent="0.45">
      <c r="C20" s="3"/>
      <c r="E20" s="1" t="e">
        <f t="array" ref="E20">INDEX(#REF!,MATCH(1, (#REF!&gt;E19)*((#REF!&gt;=StartDateWindow)+(#REF!&gt;=StartDateWindow)&gt;0)*(#REF!&lt;=(StartDateWindow+WindowDays-1)), 0))</f>
        <v>#REF!</v>
      </c>
      <c r="F20" s="1" t="e">
        <f t="shared" ca="1" si="0"/>
        <v>#REF!</v>
      </c>
    </row>
    <row r="21" spans="1:35" x14ac:dyDescent="0.45">
      <c r="C21" s="3"/>
      <c r="E21" s="1" t="e">
        <f t="array" ref="E21">INDEX(#REF!,MATCH(1, (#REF!&gt;E20)*((#REF!&gt;=StartDateWindow)+(#REF!&gt;=StartDateWindow)&gt;0)*(#REF!&lt;=(StartDateWindow+WindowDays-1)), 0))</f>
        <v>#REF!</v>
      </c>
      <c r="F21" s="1" t="e">
        <f t="shared" ca="1" si="0"/>
        <v>#REF!</v>
      </c>
    </row>
    <row r="22" spans="1:35" x14ac:dyDescent="0.45">
      <c r="C22" s="3"/>
      <c r="E22" s="1" t="e">
        <f t="array" ref="E22">INDEX(#REF!,MATCH(1, (#REF!&gt;E21)*((#REF!&gt;=StartDateWindow)+(#REF!&gt;=StartDateWindow)&gt;0)*(#REF!&lt;=(StartDateWindow+WindowDays-1)), 0))</f>
        <v>#REF!</v>
      </c>
      <c r="F22" s="1" t="e">
        <f t="shared" ca="1" si="0"/>
        <v>#REF!</v>
      </c>
    </row>
    <row r="23" spans="1:35" x14ac:dyDescent="0.45">
      <c r="C23" s="3"/>
      <c r="E23" s="1" t="e">
        <f t="array" ref="E23">INDEX(#REF!,MATCH(1, (#REF!&gt;E22)*((#REF!&gt;=StartDateWindow)+(#REF!&gt;=StartDateWindow)&gt;0)*(#REF!&lt;=(StartDateWindow+WindowDays-1)), 0))</f>
        <v>#REF!</v>
      </c>
      <c r="F23" s="1" t="e">
        <f t="shared" ca="1" si="0"/>
        <v>#REF!</v>
      </c>
    </row>
    <row r="24" spans="1:35" x14ac:dyDescent="0.45">
      <c r="C24" s="3"/>
    </row>
    <row r="25" spans="1:35" x14ac:dyDescent="0.45">
      <c r="C25" s="1" t="s">
        <v>7</v>
      </c>
      <c r="D25" s="2" t="e">
        <f>StartDate+WindowOffset</f>
        <v>#REF!</v>
      </c>
    </row>
    <row r="26" spans="1:35" x14ac:dyDescent="0.45">
      <c r="C26" s="1" t="s">
        <v>8</v>
      </c>
      <c r="D26" s="1">
        <v>0</v>
      </c>
    </row>
    <row r="28" spans="1:35" x14ac:dyDescent="0.45">
      <c r="C28" s="1" t="s">
        <v>9</v>
      </c>
      <c r="D28" s="4" t="e">
        <f>#REF!</f>
        <v>#REF!</v>
      </c>
    </row>
    <row r="29" spans="1:35" x14ac:dyDescent="0.45">
      <c r="C29" s="1" t="s">
        <v>10</v>
      </c>
      <c r="D29" s="1">
        <v>30</v>
      </c>
    </row>
    <row r="31" spans="1:35" x14ac:dyDescent="0.45">
      <c r="A31" s="1" t="s">
        <v>2</v>
      </c>
      <c r="B31" s="1" t="s">
        <v>3</v>
      </c>
      <c r="C31" s="1" t="s">
        <v>11</v>
      </c>
      <c r="D31" s="1" t="s">
        <v>0</v>
      </c>
      <c r="E31" s="2" t="e">
        <f>StartDateWindow</f>
        <v>#REF!</v>
      </c>
      <c r="F31" s="2" t="e">
        <f t="shared" ref="F31:AI31" si="1">E31+1</f>
        <v>#REF!</v>
      </c>
      <c r="G31" s="2" t="e">
        <f t="shared" si="1"/>
        <v>#REF!</v>
      </c>
      <c r="H31" s="2" t="e">
        <f t="shared" si="1"/>
        <v>#REF!</v>
      </c>
      <c r="I31" s="2" t="e">
        <f t="shared" si="1"/>
        <v>#REF!</v>
      </c>
      <c r="J31" s="2" t="e">
        <f t="shared" si="1"/>
        <v>#REF!</v>
      </c>
      <c r="K31" s="2" t="e">
        <f t="shared" si="1"/>
        <v>#REF!</v>
      </c>
      <c r="L31" s="2" t="e">
        <f t="shared" si="1"/>
        <v>#REF!</v>
      </c>
      <c r="M31" s="2" t="e">
        <f t="shared" si="1"/>
        <v>#REF!</v>
      </c>
      <c r="N31" s="2" t="e">
        <f t="shared" si="1"/>
        <v>#REF!</v>
      </c>
      <c r="O31" s="2" t="e">
        <f t="shared" si="1"/>
        <v>#REF!</v>
      </c>
      <c r="P31" s="2" t="e">
        <f t="shared" si="1"/>
        <v>#REF!</v>
      </c>
      <c r="Q31" s="2" t="e">
        <f t="shared" si="1"/>
        <v>#REF!</v>
      </c>
      <c r="R31" s="2" t="e">
        <f t="shared" si="1"/>
        <v>#REF!</v>
      </c>
      <c r="S31" s="2" t="e">
        <f t="shared" si="1"/>
        <v>#REF!</v>
      </c>
      <c r="T31" s="2" t="e">
        <f t="shared" si="1"/>
        <v>#REF!</v>
      </c>
      <c r="U31" s="2" t="e">
        <f t="shared" si="1"/>
        <v>#REF!</v>
      </c>
      <c r="V31" s="2" t="e">
        <f t="shared" si="1"/>
        <v>#REF!</v>
      </c>
      <c r="W31" s="2" t="e">
        <f t="shared" si="1"/>
        <v>#REF!</v>
      </c>
      <c r="X31" s="2" t="e">
        <f t="shared" si="1"/>
        <v>#REF!</v>
      </c>
      <c r="Y31" s="2" t="e">
        <f t="shared" si="1"/>
        <v>#REF!</v>
      </c>
      <c r="Z31" s="2" t="e">
        <f t="shared" si="1"/>
        <v>#REF!</v>
      </c>
      <c r="AA31" s="2" t="e">
        <f t="shared" si="1"/>
        <v>#REF!</v>
      </c>
      <c r="AB31" s="2" t="e">
        <f t="shared" si="1"/>
        <v>#REF!</v>
      </c>
      <c r="AC31" s="2" t="e">
        <f t="shared" si="1"/>
        <v>#REF!</v>
      </c>
      <c r="AD31" s="2" t="e">
        <f t="shared" si="1"/>
        <v>#REF!</v>
      </c>
      <c r="AE31" s="2" t="e">
        <f t="shared" si="1"/>
        <v>#REF!</v>
      </c>
      <c r="AF31" s="2" t="e">
        <f t="shared" si="1"/>
        <v>#REF!</v>
      </c>
      <c r="AG31" s="2" t="e">
        <f t="shared" si="1"/>
        <v>#REF!</v>
      </c>
      <c r="AH31" s="2" t="e">
        <f t="shared" si="1"/>
        <v>#REF!</v>
      </c>
      <c r="AI31" s="2" t="e">
        <f t="shared" si="1"/>
        <v>#REF!</v>
      </c>
    </row>
    <row r="32" spans="1:35" x14ac:dyDescent="0.45">
      <c r="A32" s="1">
        <v>11.3</v>
      </c>
      <c r="B32" s="1">
        <v>1</v>
      </c>
      <c r="C32" s="1" t="e">
        <f t="shared" ref="C32:C40" ca="1" si="2">F15</f>
        <v>#REF!</v>
      </c>
      <c r="D32" s="1" t="e">
        <f ca="1">INDEX(#REF!,MATCH($C32,#REF!,0))</f>
        <v>#REF!</v>
      </c>
      <c r="E32" s="1" t="e">
        <f ca="1">GridCalc</f>
        <v>#N/A</v>
      </c>
      <c r="F32" s="1" t="e">
        <f ca="1">GridCalc</f>
        <v>#N/A</v>
      </c>
      <c r="G32" s="1" t="e">
        <f ca="1">GridCalc</f>
        <v>#N/A</v>
      </c>
      <c r="H32" s="1" t="e">
        <f ca="1">GridCalc</f>
        <v>#N/A</v>
      </c>
      <c r="I32" s="1" t="e">
        <f ca="1">GridCalc</f>
        <v>#N/A</v>
      </c>
      <c r="J32" s="1" t="e">
        <f ca="1">GridCalc</f>
        <v>#N/A</v>
      </c>
      <c r="K32" s="1" t="e">
        <f ca="1">GridCalc</f>
        <v>#N/A</v>
      </c>
      <c r="L32" s="1" t="e">
        <f ca="1">GridCalc</f>
        <v>#N/A</v>
      </c>
      <c r="M32" s="1" t="e">
        <f ca="1">GridCalc</f>
        <v>#N/A</v>
      </c>
      <c r="N32" s="1" t="e">
        <f ca="1">GridCalc</f>
        <v>#N/A</v>
      </c>
      <c r="O32" s="1" t="e">
        <f ca="1">GridCalc</f>
        <v>#N/A</v>
      </c>
      <c r="P32" s="1" t="e">
        <f ca="1">GridCalc</f>
        <v>#N/A</v>
      </c>
      <c r="Q32" s="1" t="e">
        <f ca="1">GridCalc</f>
        <v>#N/A</v>
      </c>
      <c r="R32" s="1" t="e">
        <f ca="1">GridCalc</f>
        <v>#N/A</v>
      </c>
      <c r="S32" s="1" t="e">
        <f ca="1">GridCalc</f>
        <v>#N/A</v>
      </c>
      <c r="T32" s="1" t="e">
        <f ca="1">GridCalc</f>
        <v>#N/A</v>
      </c>
      <c r="U32" s="1" t="e">
        <f ca="1">GridCalc</f>
        <v>#N/A</v>
      </c>
      <c r="V32" s="1" t="e">
        <f ca="1">GridCalc</f>
        <v>#N/A</v>
      </c>
      <c r="W32" s="1" t="e">
        <f ca="1">GridCalc</f>
        <v>#N/A</v>
      </c>
      <c r="X32" s="1" t="e">
        <f ca="1">GridCalc</f>
        <v>#N/A</v>
      </c>
      <c r="Y32" s="1" t="e">
        <f ca="1">GridCalc</f>
        <v>#N/A</v>
      </c>
      <c r="Z32" s="1" t="e">
        <f ca="1">GridCalc</f>
        <v>#N/A</v>
      </c>
      <c r="AA32" s="1" t="e">
        <f ca="1">GridCalc</f>
        <v>#N/A</v>
      </c>
      <c r="AB32" s="1" t="e">
        <f ca="1">GridCalc</f>
        <v>#N/A</v>
      </c>
      <c r="AC32" s="1" t="e">
        <f ca="1">GridCalc</f>
        <v>#N/A</v>
      </c>
      <c r="AD32" s="1" t="e">
        <f ca="1">GridCalc</f>
        <v>#N/A</v>
      </c>
      <c r="AE32" s="1" t="e">
        <f ca="1">GridCalc</f>
        <v>#N/A</v>
      </c>
      <c r="AF32" s="1" t="e">
        <f ca="1">GridCalc</f>
        <v>#N/A</v>
      </c>
      <c r="AG32" s="1" t="e">
        <f ca="1">GridCalc</f>
        <v>#N/A</v>
      </c>
      <c r="AH32" s="1" t="e">
        <f ca="1">GridCalc</f>
        <v>#N/A</v>
      </c>
      <c r="AI32" s="1" t="e">
        <f ca="1">GridCalc</f>
        <v>#N/A</v>
      </c>
    </row>
    <row r="33" spans="1:35" x14ac:dyDescent="0.45">
      <c r="A33" s="1">
        <f>A32-1</f>
        <v>10.3</v>
      </c>
      <c r="B33" s="1">
        <v>2</v>
      </c>
      <c r="C33" s="1" t="e">
        <f t="shared" ca="1" si="2"/>
        <v>#REF!</v>
      </c>
      <c r="D33" s="1" t="e">
        <f ca="1">INDEX(#REF!,MATCH($C33,#REF!,0))</f>
        <v>#REF!</v>
      </c>
      <c r="E33" s="1" t="e">
        <f ca="1">GridCalc</f>
        <v>#N/A</v>
      </c>
      <c r="F33" s="1" t="e">
        <f ca="1">GridCalc</f>
        <v>#N/A</v>
      </c>
      <c r="G33" s="1" t="e">
        <f ca="1">GridCalc</f>
        <v>#N/A</v>
      </c>
      <c r="H33" s="1" t="e">
        <f ca="1">GridCalc</f>
        <v>#N/A</v>
      </c>
      <c r="I33" s="1" t="e">
        <f ca="1">GridCalc</f>
        <v>#N/A</v>
      </c>
      <c r="J33" s="1" t="e">
        <f ca="1">GridCalc</f>
        <v>#N/A</v>
      </c>
      <c r="K33" s="1" t="e">
        <f ca="1">GridCalc</f>
        <v>#N/A</v>
      </c>
      <c r="L33" s="1" t="e">
        <f ca="1">GridCalc</f>
        <v>#N/A</v>
      </c>
      <c r="M33" s="1" t="e">
        <f ca="1">GridCalc</f>
        <v>#N/A</v>
      </c>
      <c r="N33" s="1" t="e">
        <f ca="1">GridCalc</f>
        <v>#N/A</v>
      </c>
      <c r="O33" s="1" t="e">
        <f ca="1">GridCalc</f>
        <v>#N/A</v>
      </c>
      <c r="P33" s="1" t="e">
        <f ca="1">GridCalc</f>
        <v>#N/A</v>
      </c>
      <c r="Q33" s="1" t="e">
        <f ca="1">GridCalc</f>
        <v>#N/A</v>
      </c>
      <c r="R33" s="1" t="e">
        <f ca="1">GridCalc</f>
        <v>#N/A</v>
      </c>
      <c r="S33" s="1" t="e">
        <f ca="1">GridCalc</f>
        <v>#N/A</v>
      </c>
      <c r="T33" s="1" t="e">
        <f ca="1">GridCalc</f>
        <v>#N/A</v>
      </c>
      <c r="U33" s="1" t="e">
        <f ca="1">GridCalc</f>
        <v>#N/A</v>
      </c>
      <c r="V33" s="1" t="e">
        <f ca="1">GridCalc</f>
        <v>#N/A</v>
      </c>
      <c r="W33" s="1" t="e">
        <f ca="1">GridCalc</f>
        <v>#N/A</v>
      </c>
      <c r="X33" s="1" t="e">
        <f ca="1">GridCalc</f>
        <v>#N/A</v>
      </c>
      <c r="Y33" s="1" t="e">
        <f ca="1">GridCalc</f>
        <v>#N/A</v>
      </c>
      <c r="Z33" s="1" t="e">
        <f ca="1">GridCalc</f>
        <v>#N/A</v>
      </c>
      <c r="AA33" s="1" t="e">
        <f ca="1">GridCalc</f>
        <v>#N/A</v>
      </c>
      <c r="AB33" s="1" t="e">
        <f ca="1">GridCalc</f>
        <v>#N/A</v>
      </c>
      <c r="AC33" s="1" t="e">
        <f ca="1">GridCalc</f>
        <v>#N/A</v>
      </c>
      <c r="AD33" s="1" t="e">
        <f ca="1">GridCalc</f>
        <v>#N/A</v>
      </c>
      <c r="AE33" s="1" t="e">
        <f ca="1">GridCalc</f>
        <v>#N/A</v>
      </c>
      <c r="AF33" s="1" t="e">
        <f ca="1">GridCalc</f>
        <v>#N/A</v>
      </c>
      <c r="AG33" s="1" t="e">
        <f ca="1">GridCalc</f>
        <v>#N/A</v>
      </c>
      <c r="AH33" s="1" t="e">
        <f ca="1">GridCalc</f>
        <v>#N/A</v>
      </c>
      <c r="AI33" s="1" t="e">
        <f ca="1">GridCalc</f>
        <v>#N/A</v>
      </c>
    </row>
    <row r="34" spans="1:35" x14ac:dyDescent="0.45">
      <c r="A34" s="1">
        <f t="shared" ref="A34:A40" si="3">A33-1</f>
        <v>9.3000000000000007</v>
      </c>
      <c r="B34" s="1">
        <v>3</v>
      </c>
      <c r="C34" s="1" t="e">
        <f t="shared" ca="1" si="2"/>
        <v>#REF!</v>
      </c>
      <c r="D34" s="1" t="e">
        <f ca="1">INDEX(#REF!,MATCH($C34,#REF!,0))</f>
        <v>#REF!</v>
      </c>
      <c r="E34" s="1" t="e">
        <f ca="1">GridCalc</f>
        <v>#N/A</v>
      </c>
      <c r="F34" s="1" t="e">
        <f ca="1">GridCalc</f>
        <v>#N/A</v>
      </c>
      <c r="G34" s="1" t="e">
        <f ca="1">GridCalc</f>
        <v>#N/A</v>
      </c>
      <c r="H34" s="1" t="e">
        <f ca="1">GridCalc</f>
        <v>#N/A</v>
      </c>
      <c r="I34" s="1" t="e">
        <f ca="1">GridCalc</f>
        <v>#N/A</v>
      </c>
      <c r="J34" s="1" t="e">
        <f ca="1">GridCalc</f>
        <v>#N/A</v>
      </c>
      <c r="K34" s="1" t="e">
        <f ca="1">GridCalc</f>
        <v>#N/A</v>
      </c>
      <c r="L34" s="1" t="e">
        <f ca="1">GridCalc</f>
        <v>#N/A</v>
      </c>
      <c r="M34" s="1" t="e">
        <f ca="1">GridCalc</f>
        <v>#N/A</v>
      </c>
      <c r="N34" s="1" t="e">
        <f ca="1">GridCalc</f>
        <v>#N/A</v>
      </c>
      <c r="O34" s="1" t="e">
        <f ca="1">GridCalc</f>
        <v>#N/A</v>
      </c>
      <c r="P34" s="1" t="e">
        <f ca="1">GridCalc</f>
        <v>#N/A</v>
      </c>
      <c r="Q34" s="1" t="e">
        <f ca="1">GridCalc</f>
        <v>#N/A</v>
      </c>
      <c r="R34" s="1" t="e">
        <f ca="1">GridCalc</f>
        <v>#N/A</v>
      </c>
      <c r="S34" s="1" t="e">
        <f ca="1">GridCalc</f>
        <v>#N/A</v>
      </c>
      <c r="T34" s="1" t="e">
        <f ca="1">GridCalc</f>
        <v>#N/A</v>
      </c>
      <c r="U34" s="1" t="e">
        <f ca="1">GridCalc</f>
        <v>#N/A</v>
      </c>
      <c r="V34" s="1" t="e">
        <f ca="1">GridCalc</f>
        <v>#N/A</v>
      </c>
      <c r="W34" s="1" t="e">
        <f ca="1">GridCalc</f>
        <v>#N/A</v>
      </c>
      <c r="X34" s="1" t="e">
        <f ca="1">GridCalc</f>
        <v>#N/A</v>
      </c>
      <c r="Y34" s="1" t="e">
        <f ca="1">GridCalc</f>
        <v>#N/A</v>
      </c>
      <c r="Z34" s="1" t="e">
        <f ca="1">GridCalc</f>
        <v>#N/A</v>
      </c>
      <c r="AA34" s="1" t="e">
        <f ca="1">GridCalc</f>
        <v>#N/A</v>
      </c>
      <c r="AB34" s="1" t="e">
        <f ca="1">GridCalc</f>
        <v>#N/A</v>
      </c>
      <c r="AC34" s="1" t="e">
        <f ca="1">GridCalc</f>
        <v>#N/A</v>
      </c>
      <c r="AD34" s="1" t="e">
        <f ca="1">GridCalc</f>
        <v>#N/A</v>
      </c>
      <c r="AE34" s="1" t="e">
        <f ca="1">GridCalc</f>
        <v>#N/A</v>
      </c>
      <c r="AF34" s="1" t="e">
        <f ca="1">GridCalc</f>
        <v>#N/A</v>
      </c>
      <c r="AG34" s="1" t="e">
        <f ca="1">GridCalc</f>
        <v>#N/A</v>
      </c>
      <c r="AH34" s="1" t="e">
        <f ca="1">GridCalc</f>
        <v>#N/A</v>
      </c>
      <c r="AI34" s="1" t="e">
        <f ca="1">GridCalc</f>
        <v>#N/A</v>
      </c>
    </row>
    <row r="35" spans="1:35" x14ac:dyDescent="0.45">
      <c r="A35" s="1">
        <f t="shared" si="3"/>
        <v>8.3000000000000007</v>
      </c>
      <c r="B35" s="1">
        <v>4</v>
      </c>
      <c r="C35" s="1" t="e">
        <f t="shared" ca="1" si="2"/>
        <v>#REF!</v>
      </c>
      <c r="D35" s="1" t="e">
        <f ca="1">INDEX(#REF!,MATCH($C35,#REF!,0))</f>
        <v>#REF!</v>
      </c>
      <c r="E35" s="1" t="e">
        <f ca="1">GridCalc</f>
        <v>#N/A</v>
      </c>
      <c r="F35" s="1" t="e">
        <f ca="1">GridCalc</f>
        <v>#N/A</v>
      </c>
      <c r="G35" s="1" t="e">
        <f ca="1">GridCalc</f>
        <v>#N/A</v>
      </c>
      <c r="H35" s="1" t="e">
        <f ca="1">GridCalc</f>
        <v>#N/A</v>
      </c>
      <c r="I35" s="1" t="e">
        <f ca="1">GridCalc</f>
        <v>#N/A</v>
      </c>
      <c r="J35" s="1" t="e">
        <f ca="1">GridCalc</f>
        <v>#N/A</v>
      </c>
      <c r="K35" s="1" t="e">
        <f ca="1">GridCalc</f>
        <v>#N/A</v>
      </c>
      <c r="L35" s="1" t="e">
        <f ca="1">GridCalc</f>
        <v>#N/A</v>
      </c>
      <c r="M35" s="1" t="e">
        <f ca="1">GridCalc</f>
        <v>#N/A</v>
      </c>
      <c r="N35" s="1" t="e">
        <f ca="1">GridCalc</f>
        <v>#N/A</v>
      </c>
      <c r="O35" s="1" t="e">
        <f ca="1">GridCalc</f>
        <v>#N/A</v>
      </c>
      <c r="P35" s="1" t="e">
        <f ca="1">GridCalc</f>
        <v>#N/A</v>
      </c>
      <c r="Q35" s="1" t="e">
        <f ca="1">GridCalc</f>
        <v>#N/A</v>
      </c>
      <c r="R35" s="1" t="e">
        <f ca="1">GridCalc</f>
        <v>#N/A</v>
      </c>
      <c r="S35" s="1" t="e">
        <f ca="1">GridCalc</f>
        <v>#N/A</v>
      </c>
      <c r="T35" s="1" t="e">
        <f ca="1">GridCalc</f>
        <v>#N/A</v>
      </c>
      <c r="U35" s="1" t="e">
        <f ca="1">GridCalc</f>
        <v>#N/A</v>
      </c>
      <c r="V35" s="1" t="e">
        <f ca="1">GridCalc</f>
        <v>#N/A</v>
      </c>
      <c r="W35" s="1" t="e">
        <f ca="1">GridCalc</f>
        <v>#N/A</v>
      </c>
      <c r="X35" s="1" t="e">
        <f ca="1">GridCalc</f>
        <v>#N/A</v>
      </c>
      <c r="Y35" s="1" t="e">
        <f ca="1">GridCalc</f>
        <v>#N/A</v>
      </c>
      <c r="Z35" s="1" t="e">
        <f ca="1">GridCalc</f>
        <v>#N/A</v>
      </c>
      <c r="AA35" s="1" t="e">
        <f ca="1">GridCalc</f>
        <v>#N/A</v>
      </c>
      <c r="AB35" s="1" t="e">
        <f ca="1">GridCalc</f>
        <v>#N/A</v>
      </c>
      <c r="AC35" s="1" t="e">
        <f ca="1">GridCalc</f>
        <v>#N/A</v>
      </c>
      <c r="AD35" s="1" t="e">
        <f ca="1">GridCalc</f>
        <v>#N/A</v>
      </c>
      <c r="AE35" s="1" t="e">
        <f ca="1">GridCalc</f>
        <v>#N/A</v>
      </c>
      <c r="AF35" s="1" t="e">
        <f ca="1">GridCalc</f>
        <v>#N/A</v>
      </c>
      <c r="AG35" s="1" t="e">
        <f ca="1">GridCalc</f>
        <v>#N/A</v>
      </c>
      <c r="AH35" s="1" t="e">
        <f ca="1">GridCalc</f>
        <v>#N/A</v>
      </c>
      <c r="AI35" s="1" t="e">
        <f ca="1">GridCalc</f>
        <v>#N/A</v>
      </c>
    </row>
    <row r="36" spans="1:35" x14ac:dyDescent="0.45">
      <c r="A36" s="1">
        <f t="shared" si="3"/>
        <v>7.3000000000000007</v>
      </c>
      <c r="B36" s="1">
        <v>5</v>
      </c>
      <c r="C36" s="1" t="e">
        <f t="shared" ca="1" si="2"/>
        <v>#REF!</v>
      </c>
      <c r="D36" s="1" t="e">
        <f ca="1">INDEX(#REF!,MATCH($C36,#REF!,0))</f>
        <v>#REF!</v>
      </c>
      <c r="E36" s="1" t="e">
        <f ca="1">GridCalc</f>
        <v>#N/A</v>
      </c>
      <c r="F36" s="1" t="e">
        <f ca="1">GridCalc</f>
        <v>#N/A</v>
      </c>
      <c r="G36" s="1" t="e">
        <f ca="1">GridCalc</f>
        <v>#N/A</v>
      </c>
      <c r="H36" s="1" t="e">
        <f ca="1">GridCalc</f>
        <v>#N/A</v>
      </c>
      <c r="I36" s="1" t="e">
        <f ca="1">GridCalc</f>
        <v>#N/A</v>
      </c>
      <c r="J36" s="1" t="e">
        <f ca="1">GridCalc</f>
        <v>#N/A</v>
      </c>
      <c r="K36" s="1" t="e">
        <f ca="1">GridCalc</f>
        <v>#N/A</v>
      </c>
      <c r="L36" s="1" t="e">
        <f ca="1">GridCalc</f>
        <v>#N/A</v>
      </c>
      <c r="M36" s="1" t="e">
        <f ca="1">GridCalc</f>
        <v>#N/A</v>
      </c>
      <c r="N36" s="1" t="e">
        <f ca="1">GridCalc</f>
        <v>#N/A</v>
      </c>
      <c r="O36" s="1" t="e">
        <f ca="1">GridCalc</f>
        <v>#N/A</v>
      </c>
      <c r="P36" s="1" t="e">
        <f ca="1">GridCalc</f>
        <v>#N/A</v>
      </c>
      <c r="Q36" s="1" t="e">
        <f ca="1">GridCalc</f>
        <v>#N/A</v>
      </c>
      <c r="R36" s="1" t="e">
        <f ca="1">GridCalc</f>
        <v>#N/A</v>
      </c>
      <c r="S36" s="1" t="e">
        <f ca="1">GridCalc</f>
        <v>#N/A</v>
      </c>
      <c r="T36" s="1" t="e">
        <f ca="1">GridCalc</f>
        <v>#N/A</v>
      </c>
      <c r="U36" s="1" t="e">
        <f ca="1">GridCalc</f>
        <v>#N/A</v>
      </c>
      <c r="V36" s="1" t="e">
        <f ca="1">GridCalc</f>
        <v>#N/A</v>
      </c>
      <c r="W36" s="1" t="e">
        <f ca="1">GridCalc</f>
        <v>#N/A</v>
      </c>
      <c r="X36" s="1" t="e">
        <f ca="1">GridCalc</f>
        <v>#N/A</v>
      </c>
      <c r="Y36" s="1" t="e">
        <f ca="1">GridCalc</f>
        <v>#N/A</v>
      </c>
      <c r="Z36" s="1" t="e">
        <f ca="1">GridCalc</f>
        <v>#N/A</v>
      </c>
      <c r="AA36" s="1" t="e">
        <f ca="1">GridCalc</f>
        <v>#N/A</v>
      </c>
      <c r="AB36" s="1" t="e">
        <f ca="1">GridCalc</f>
        <v>#N/A</v>
      </c>
      <c r="AC36" s="1" t="e">
        <f ca="1">GridCalc</f>
        <v>#N/A</v>
      </c>
      <c r="AD36" s="1" t="e">
        <f ca="1">GridCalc</f>
        <v>#N/A</v>
      </c>
      <c r="AE36" s="1" t="e">
        <f ca="1">GridCalc</f>
        <v>#N/A</v>
      </c>
      <c r="AF36" s="1" t="e">
        <f ca="1">GridCalc</f>
        <v>#N/A</v>
      </c>
      <c r="AG36" s="1" t="e">
        <f ca="1">GridCalc</f>
        <v>#N/A</v>
      </c>
      <c r="AH36" s="1" t="e">
        <f ca="1">GridCalc</f>
        <v>#N/A</v>
      </c>
      <c r="AI36" s="1" t="e">
        <f ca="1">GridCalc</f>
        <v>#N/A</v>
      </c>
    </row>
    <row r="37" spans="1:35" x14ac:dyDescent="0.45">
      <c r="A37" s="1">
        <f t="shared" si="3"/>
        <v>6.3000000000000007</v>
      </c>
      <c r="B37" s="1">
        <v>6</v>
      </c>
      <c r="C37" s="1" t="e">
        <f t="shared" ca="1" si="2"/>
        <v>#REF!</v>
      </c>
      <c r="D37" s="1" t="e">
        <f ca="1">INDEX(#REF!,MATCH($C37,#REF!,0))</f>
        <v>#REF!</v>
      </c>
      <c r="E37" s="1" t="e">
        <f ca="1">GridCalc</f>
        <v>#N/A</v>
      </c>
      <c r="F37" s="1" t="e">
        <f ca="1">GridCalc</f>
        <v>#N/A</v>
      </c>
      <c r="G37" s="1" t="e">
        <f ca="1">GridCalc</f>
        <v>#N/A</v>
      </c>
      <c r="H37" s="1" t="e">
        <f ca="1">GridCalc</f>
        <v>#N/A</v>
      </c>
      <c r="I37" s="1" t="e">
        <f ca="1">GridCalc</f>
        <v>#N/A</v>
      </c>
      <c r="J37" s="1" t="e">
        <f ca="1">GridCalc</f>
        <v>#N/A</v>
      </c>
      <c r="K37" s="1" t="e">
        <f ca="1">GridCalc</f>
        <v>#N/A</v>
      </c>
      <c r="L37" s="1" t="e">
        <f ca="1">GridCalc</f>
        <v>#N/A</v>
      </c>
      <c r="M37" s="1" t="e">
        <f ca="1">GridCalc</f>
        <v>#N/A</v>
      </c>
      <c r="N37" s="1" t="e">
        <f ca="1">GridCalc</f>
        <v>#N/A</v>
      </c>
      <c r="O37" s="1" t="e">
        <f ca="1">GridCalc</f>
        <v>#N/A</v>
      </c>
      <c r="P37" s="1" t="e">
        <f ca="1">GridCalc</f>
        <v>#N/A</v>
      </c>
      <c r="Q37" s="1" t="e">
        <f ca="1">GridCalc</f>
        <v>#N/A</v>
      </c>
      <c r="R37" s="1" t="e">
        <f ca="1">GridCalc</f>
        <v>#N/A</v>
      </c>
      <c r="S37" s="1" t="e">
        <f ca="1">GridCalc</f>
        <v>#N/A</v>
      </c>
      <c r="T37" s="1" t="e">
        <f ca="1">GridCalc</f>
        <v>#N/A</v>
      </c>
      <c r="U37" s="1" t="e">
        <f ca="1">GridCalc</f>
        <v>#N/A</v>
      </c>
      <c r="V37" s="1" t="e">
        <f ca="1">GridCalc</f>
        <v>#N/A</v>
      </c>
      <c r="W37" s="1" t="e">
        <f ca="1">GridCalc</f>
        <v>#N/A</v>
      </c>
      <c r="X37" s="1" t="e">
        <f ca="1">GridCalc</f>
        <v>#N/A</v>
      </c>
      <c r="Y37" s="1" t="e">
        <f ca="1">GridCalc</f>
        <v>#N/A</v>
      </c>
      <c r="Z37" s="1" t="e">
        <f ca="1">GridCalc</f>
        <v>#N/A</v>
      </c>
      <c r="AA37" s="1" t="e">
        <f ca="1">GridCalc</f>
        <v>#N/A</v>
      </c>
      <c r="AB37" s="1" t="e">
        <f ca="1">GridCalc</f>
        <v>#N/A</v>
      </c>
      <c r="AC37" s="1" t="e">
        <f ca="1">GridCalc</f>
        <v>#N/A</v>
      </c>
      <c r="AD37" s="1" t="e">
        <f ca="1">GridCalc</f>
        <v>#N/A</v>
      </c>
      <c r="AE37" s="1" t="e">
        <f ca="1">GridCalc</f>
        <v>#N/A</v>
      </c>
      <c r="AF37" s="1" t="e">
        <f ca="1">GridCalc</f>
        <v>#N/A</v>
      </c>
      <c r="AG37" s="1" t="e">
        <f ca="1">GridCalc</f>
        <v>#N/A</v>
      </c>
      <c r="AH37" s="1" t="e">
        <f ca="1">GridCalc</f>
        <v>#N/A</v>
      </c>
      <c r="AI37" s="1" t="e">
        <f ca="1">GridCalc</f>
        <v>#N/A</v>
      </c>
    </row>
    <row r="38" spans="1:35" x14ac:dyDescent="0.45">
      <c r="A38" s="1">
        <f t="shared" si="3"/>
        <v>5.3000000000000007</v>
      </c>
      <c r="B38" s="1">
        <v>7</v>
      </c>
      <c r="C38" s="1" t="e">
        <f t="shared" ca="1" si="2"/>
        <v>#REF!</v>
      </c>
      <c r="D38" s="1" t="e">
        <f ca="1">INDEX(#REF!,MATCH($C38,#REF!,0))</f>
        <v>#REF!</v>
      </c>
      <c r="E38" s="1" t="e">
        <f ca="1">GridCalc</f>
        <v>#N/A</v>
      </c>
      <c r="F38" s="1" t="e">
        <f ca="1">GridCalc</f>
        <v>#N/A</v>
      </c>
      <c r="G38" s="1" t="e">
        <f ca="1">GridCalc</f>
        <v>#N/A</v>
      </c>
      <c r="H38" s="1" t="e">
        <f ca="1">GridCalc</f>
        <v>#N/A</v>
      </c>
      <c r="I38" s="1" t="e">
        <f ca="1">GridCalc</f>
        <v>#N/A</v>
      </c>
      <c r="J38" s="1" t="e">
        <f ca="1">GridCalc</f>
        <v>#N/A</v>
      </c>
      <c r="K38" s="1" t="e">
        <f ca="1">GridCalc</f>
        <v>#N/A</v>
      </c>
      <c r="L38" s="1" t="e">
        <f ca="1">GridCalc</f>
        <v>#N/A</v>
      </c>
      <c r="M38" s="1" t="e">
        <f ca="1">GridCalc</f>
        <v>#N/A</v>
      </c>
      <c r="N38" s="1" t="e">
        <f ca="1">GridCalc</f>
        <v>#N/A</v>
      </c>
      <c r="O38" s="1" t="e">
        <f ca="1">GridCalc</f>
        <v>#N/A</v>
      </c>
      <c r="P38" s="1" t="e">
        <f ca="1">GridCalc</f>
        <v>#N/A</v>
      </c>
      <c r="Q38" s="1" t="e">
        <f ca="1">GridCalc</f>
        <v>#N/A</v>
      </c>
      <c r="R38" s="1" t="e">
        <f ca="1">GridCalc</f>
        <v>#N/A</v>
      </c>
      <c r="S38" s="1" t="e">
        <f ca="1">GridCalc</f>
        <v>#N/A</v>
      </c>
      <c r="T38" s="1" t="e">
        <f ca="1">GridCalc</f>
        <v>#N/A</v>
      </c>
      <c r="U38" s="1" t="e">
        <f ca="1">GridCalc</f>
        <v>#N/A</v>
      </c>
      <c r="V38" s="1" t="e">
        <f ca="1">GridCalc</f>
        <v>#N/A</v>
      </c>
      <c r="W38" s="1" t="e">
        <f ca="1">GridCalc</f>
        <v>#N/A</v>
      </c>
      <c r="X38" s="1" t="e">
        <f ca="1">GridCalc</f>
        <v>#N/A</v>
      </c>
      <c r="Y38" s="1" t="e">
        <f ca="1">GridCalc</f>
        <v>#N/A</v>
      </c>
      <c r="Z38" s="1" t="e">
        <f ca="1">GridCalc</f>
        <v>#N/A</v>
      </c>
      <c r="AA38" s="1" t="e">
        <f ca="1">GridCalc</f>
        <v>#N/A</v>
      </c>
      <c r="AB38" s="1" t="e">
        <f ca="1">GridCalc</f>
        <v>#N/A</v>
      </c>
      <c r="AC38" s="1" t="e">
        <f ca="1">GridCalc</f>
        <v>#N/A</v>
      </c>
      <c r="AD38" s="1" t="e">
        <f ca="1">GridCalc</f>
        <v>#N/A</v>
      </c>
      <c r="AE38" s="1" t="e">
        <f ca="1">GridCalc</f>
        <v>#N/A</v>
      </c>
      <c r="AF38" s="1" t="e">
        <f ca="1">GridCalc</f>
        <v>#N/A</v>
      </c>
      <c r="AG38" s="1" t="e">
        <f ca="1">GridCalc</f>
        <v>#N/A</v>
      </c>
      <c r="AH38" s="1" t="e">
        <f ca="1">GridCalc</f>
        <v>#N/A</v>
      </c>
      <c r="AI38" s="1" t="e">
        <f ca="1">GridCalc</f>
        <v>#N/A</v>
      </c>
    </row>
    <row r="39" spans="1:35" x14ac:dyDescent="0.45">
      <c r="A39" s="1">
        <f t="shared" si="3"/>
        <v>4.3000000000000007</v>
      </c>
      <c r="B39" s="1">
        <v>8</v>
      </c>
      <c r="C39" s="1" t="e">
        <f t="shared" ca="1" si="2"/>
        <v>#REF!</v>
      </c>
      <c r="D39" s="1" t="e">
        <f ca="1">INDEX(#REF!,MATCH($C39,#REF!,0))</f>
        <v>#REF!</v>
      </c>
      <c r="E39" s="1" t="e">
        <f ca="1">GridCalc</f>
        <v>#N/A</v>
      </c>
      <c r="F39" s="1" t="e">
        <f ca="1">GridCalc</f>
        <v>#N/A</v>
      </c>
      <c r="G39" s="1" t="e">
        <f ca="1">GridCalc</f>
        <v>#N/A</v>
      </c>
      <c r="H39" s="1" t="e">
        <f ca="1">GridCalc</f>
        <v>#N/A</v>
      </c>
      <c r="I39" s="1" t="e">
        <f ca="1">GridCalc</f>
        <v>#N/A</v>
      </c>
      <c r="J39" s="1" t="e">
        <f ca="1">GridCalc</f>
        <v>#N/A</v>
      </c>
      <c r="K39" s="1" t="e">
        <f ca="1">GridCalc</f>
        <v>#N/A</v>
      </c>
      <c r="L39" s="1" t="e">
        <f ca="1">GridCalc</f>
        <v>#N/A</v>
      </c>
      <c r="M39" s="1" t="e">
        <f ca="1">GridCalc</f>
        <v>#N/A</v>
      </c>
      <c r="N39" s="1" t="e">
        <f ca="1">GridCalc</f>
        <v>#N/A</v>
      </c>
      <c r="O39" s="1" t="e">
        <f ca="1">GridCalc</f>
        <v>#N/A</v>
      </c>
      <c r="P39" s="1" t="e">
        <f ca="1">GridCalc</f>
        <v>#N/A</v>
      </c>
      <c r="Q39" s="1" t="e">
        <f ca="1">GridCalc</f>
        <v>#N/A</v>
      </c>
      <c r="R39" s="1" t="e">
        <f ca="1">GridCalc</f>
        <v>#N/A</v>
      </c>
      <c r="S39" s="1" t="e">
        <f ca="1">GridCalc</f>
        <v>#N/A</v>
      </c>
      <c r="T39" s="1" t="e">
        <f ca="1">GridCalc</f>
        <v>#N/A</v>
      </c>
      <c r="U39" s="1" t="e">
        <f ca="1">GridCalc</f>
        <v>#N/A</v>
      </c>
      <c r="V39" s="1" t="e">
        <f ca="1">GridCalc</f>
        <v>#N/A</v>
      </c>
      <c r="W39" s="1" t="e">
        <f ca="1">GridCalc</f>
        <v>#N/A</v>
      </c>
      <c r="X39" s="1" t="e">
        <f ca="1">GridCalc</f>
        <v>#N/A</v>
      </c>
      <c r="Y39" s="1" t="e">
        <f ca="1">GridCalc</f>
        <v>#N/A</v>
      </c>
      <c r="Z39" s="1" t="e">
        <f ca="1">GridCalc</f>
        <v>#N/A</v>
      </c>
      <c r="AA39" s="1" t="e">
        <f ca="1">GridCalc</f>
        <v>#N/A</v>
      </c>
      <c r="AB39" s="1" t="e">
        <f ca="1">GridCalc</f>
        <v>#N/A</v>
      </c>
      <c r="AC39" s="1" t="e">
        <f ca="1">GridCalc</f>
        <v>#N/A</v>
      </c>
      <c r="AD39" s="1" t="e">
        <f ca="1">GridCalc</f>
        <v>#N/A</v>
      </c>
      <c r="AE39" s="1" t="e">
        <f ca="1">GridCalc</f>
        <v>#N/A</v>
      </c>
      <c r="AF39" s="1" t="e">
        <f ca="1">GridCalc</f>
        <v>#N/A</v>
      </c>
      <c r="AG39" s="1" t="e">
        <f ca="1">GridCalc</f>
        <v>#N/A</v>
      </c>
      <c r="AH39" s="1" t="e">
        <f ca="1">GridCalc</f>
        <v>#N/A</v>
      </c>
      <c r="AI39" s="1" t="e">
        <f ca="1">GridCalc</f>
        <v>#N/A</v>
      </c>
    </row>
    <row r="40" spans="1:35" x14ac:dyDescent="0.45">
      <c r="A40" s="1">
        <f t="shared" si="3"/>
        <v>3.3000000000000007</v>
      </c>
      <c r="B40" s="1">
        <v>9</v>
      </c>
      <c r="C40" s="1" t="e">
        <f t="shared" ca="1" si="2"/>
        <v>#REF!</v>
      </c>
      <c r="D40" s="1" t="e">
        <f ca="1">INDEX(#REF!,MATCH($C40,#REF!,0))</f>
        <v>#REF!</v>
      </c>
      <c r="E40" s="1" t="e">
        <f ca="1">GridCalc</f>
        <v>#N/A</v>
      </c>
      <c r="F40" s="1" t="e">
        <f ca="1">GridCalc</f>
        <v>#N/A</v>
      </c>
      <c r="G40" s="1" t="e">
        <f ca="1">GridCalc</f>
        <v>#N/A</v>
      </c>
      <c r="H40" s="1" t="e">
        <f ca="1">GridCalc</f>
        <v>#N/A</v>
      </c>
      <c r="I40" s="1" t="e">
        <f ca="1">GridCalc</f>
        <v>#N/A</v>
      </c>
      <c r="J40" s="1" t="e">
        <f ca="1">GridCalc</f>
        <v>#N/A</v>
      </c>
      <c r="K40" s="1" t="e">
        <f ca="1">GridCalc</f>
        <v>#N/A</v>
      </c>
      <c r="L40" s="1" t="e">
        <f ca="1">GridCalc</f>
        <v>#N/A</v>
      </c>
      <c r="M40" s="1" t="e">
        <f ca="1">GridCalc</f>
        <v>#N/A</v>
      </c>
      <c r="N40" s="1" t="e">
        <f ca="1">GridCalc</f>
        <v>#N/A</v>
      </c>
      <c r="O40" s="1" t="e">
        <f ca="1">GridCalc</f>
        <v>#N/A</v>
      </c>
      <c r="P40" s="1" t="e">
        <f ca="1">GridCalc</f>
        <v>#N/A</v>
      </c>
      <c r="Q40" s="1" t="e">
        <f ca="1">GridCalc</f>
        <v>#N/A</v>
      </c>
      <c r="R40" s="1" t="e">
        <f ca="1">GridCalc</f>
        <v>#N/A</v>
      </c>
      <c r="S40" s="1" t="e">
        <f ca="1">GridCalc</f>
        <v>#N/A</v>
      </c>
      <c r="T40" s="1" t="e">
        <f ca="1">GridCalc</f>
        <v>#N/A</v>
      </c>
      <c r="U40" s="1" t="e">
        <f ca="1">GridCalc</f>
        <v>#N/A</v>
      </c>
      <c r="V40" s="1" t="e">
        <f ca="1">GridCalc</f>
        <v>#N/A</v>
      </c>
      <c r="W40" s="1" t="e">
        <f ca="1">GridCalc</f>
        <v>#N/A</v>
      </c>
      <c r="X40" s="1" t="e">
        <f ca="1">GridCalc</f>
        <v>#N/A</v>
      </c>
      <c r="Y40" s="1" t="e">
        <f ca="1">GridCalc</f>
        <v>#N/A</v>
      </c>
      <c r="Z40" s="1" t="e">
        <f ca="1">GridCalc</f>
        <v>#N/A</v>
      </c>
      <c r="AA40" s="1" t="e">
        <f ca="1">GridCalc</f>
        <v>#N/A</v>
      </c>
      <c r="AB40" s="1" t="e">
        <f ca="1">GridCalc</f>
        <v>#N/A</v>
      </c>
      <c r="AC40" s="1" t="e">
        <f ca="1">GridCalc</f>
        <v>#N/A</v>
      </c>
      <c r="AD40" s="1" t="e">
        <f ca="1">GridCalc</f>
        <v>#N/A</v>
      </c>
      <c r="AE40" s="1" t="e">
        <f ca="1">GridCalc</f>
        <v>#N/A</v>
      </c>
      <c r="AF40" s="1" t="e">
        <f ca="1">GridCalc</f>
        <v>#N/A</v>
      </c>
      <c r="AG40" s="1" t="e">
        <f ca="1">GridCalc</f>
        <v>#N/A</v>
      </c>
      <c r="AH40" s="1" t="e">
        <f ca="1">GridCalc</f>
        <v>#N/A</v>
      </c>
      <c r="AI40" s="1" t="e">
        <f ca="1">GridCalc</f>
        <v>#N/A</v>
      </c>
    </row>
    <row r="43" spans="1:35" x14ac:dyDescent="0.45">
      <c r="E43" s="2" t="e">
        <f>E31</f>
        <v>#REF!</v>
      </c>
      <c r="F43" s="2" t="e">
        <f t="shared" ref="F43:AH43" si="4">F31</f>
        <v>#REF!</v>
      </c>
      <c r="G43" s="2" t="e">
        <f t="shared" si="4"/>
        <v>#REF!</v>
      </c>
      <c r="H43" s="2" t="e">
        <f t="shared" si="4"/>
        <v>#REF!</v>
      </c>
      <c r="I43" s="2" t="e">
        <f t="shared" si="4"/>
        <v>#REF!</v>
      </c>
      <c r="J43" s="2" t="e">
        <f t="shared" si="4"/>
        <v>#REF!</v>
      </c>
      <c r="K43" s="2" t="e">
        <f t="shared" si="4"/>
        <v>#REF!</v>
      </c>
      <c r="L43" s="2" t="e">
        <f t="shared" si="4"/>
        <v>#REF!</v>
      </c>
      <c r="M43" s="2" t="e">
        <f t="shared" si="4"/>
        <v>#REF!</v>
      </c>
      <c r="N43" s="2" t="e">
        <f t="shared" si="4"/>
        <v>#REF!</v>
      </c>
      <c r="O43" s="2" t="e">
        <f t="shared" si="4"/>
        <v>#REF!</v>
      </c>
      <c r="P43" s="2" t="e">
        <f t="shared" si="4"/>
        <v>#REF!</v>
      </c>
      <c r="Q43" s="2" t="e">
        <f t="shared" si="4"/>
        <v>#REF!</v>
      </c>
      <c r="R43" s="2" t="e">
        <f t="shared" si="4"/>
        <v>#REF!</v>
      </c>
      <c r="S43" s="2" t="e">
        <f t="shared" si="4"/>
        <v>#REF!</v>
      </c>
      <c r="T43" s="2" t="e">
        <f t="shared" si="4"/>
        <v>#REF!</v>
      </c>
      <c r="U43" s="2" t="e">
        <f t="shared" si="4"/>
        <v>#REF!</v>
      </c>
      <c r="V43" s="2" t="e">
        <f t="shared" si="4"/>
        <v>#REF!</v>
      </c>
      <c r="W43" s="2" t="e">
        <f t="shared" si="4"/>
        <v>#REF!</v>
      </c>
      <c r="X43" s="2" t="e">
        <f t="shared" si="4"/>
        <v>#REF!</v>
      </c>
      <c r="Y43" s="2" t="e">
        <f t="shared" si="4"/>
        <v>#REF!</v>
      </c>
      <c r="Z43" s="2" t="e">
        <f t="shared" si="4"/>
        <v>#REF!</v>
      </c>
      <c r="AA43" s="2" t="e">
        <f t="shared" si="4"/>
        <v>#REF!</v>
      </c>
      <c r="AB43" s="2" t="e">
        <f t="shared" si="4"/>
        <v>#REF!</v>
      </c>
      <c r="AC43" s="2" t="e">
        <f t="shared" si="4"/>
        <v>#REF!</v>
      </c>
      <c r="AD43" s="2" t="e">
        <f t="shared" si="4"/>
        <v>#REF!</v>
      </c>
      <c r="AE43" s="2" t="e">
        <f t="shared" si="4"/>
        <v>#REF!</v>
      </c>
      <c r="AF43" s="2" t="e">
        <f t="shared" si="4"/>
        <v>#REF!</v>
      </c>
      <c r="AG43" s="2" t="e">
        <f t="shared" si="4"/>
        <v>#REF!</v>
      </c>
      <c r="AH43" s="2" t="e">
        <f t="shared" si="4"/>
        <v>#REF!</v>
      </c>
    </row>
    <row r="44" spans="1:35" x14ac:dyDescent="0.45">
      <c r="C44" s="1" t="e">
        <f ca="1">C32</f>
        <v>#REF!</v>
      </c>
      <c r="D44" s="1" t="e">
        <f ca="1">UPPER(INDEX(#REF!,MATCH($C44,#REF!,0)))</f>
        <v>#REF!</v>
      </c>
      <c r="E44" s="1" t="e">
        <f t="shared" ref="E44:AH44" ca="1" si="5">IF(ISERROR(F32),E32,NA())</f>
        <v>#N/A</v>
      </c>
      <c r="F44" s="1" t="e">
        <f t="shared" ca="1" si="5"/>
        <v>#N/A</v>
      </c>
      <c r="G44" s="1" t="e">
        <f t="shared" ca="1" si="5"/>
        <v>#N/A</v>
      </c>
      <c r="H44" s="1" t="e">
        <f t="shared" ca="1" si="5"/>
        <v>#N/A</v>
      </c>
      <c r="I44" s="1" t="e">
        <f t="shared" ca="1" si="5"/>
        <v>#N/A</v>
      </c>
      <c r="J44" s="1" t="e">
        <f t="shared" ca="1" si="5"/>
        <v>#N/A</v>
      </c>
      <c r="K44" s="1" t="e">
        <f t="shared" ca="1" si="5"/>
        <v>#N/A</v>
      </c>
      <c r="L44" s="1" t="e">
        <f t="shared" ca="1" si="5"/>
        <v>#N/A</v>
      </c>
      <c r="M44" s="1" t="e">
        <f t="shared" ca="1" si="5"/>
        <v>#N/A</v>
      </c>
      <c r="N44" s="1" t="e">
        <f t="shared" ca="1" si="5"/>
        <v>#N/A</v>
      </c>
      <c r="O44" s="1" t="e">
        <f t="shared" ca="1" si="5"/>
        <v>#N/A</v>
      </c>
      <c r="P44" s="1" t="e">
        <f t="shared" ca="1" si="5"/>
        <v>#N/A</v>
      </c>
      <c r="Q44" s="1" t="e">
        <f t="shared" ca="1" si="5"/>
        <v>#N/A</v>
      </c>
      <c r="R44" s="1" t="e">
        <f t="shared" ca="1" si="5"/>
        <v>#N/A</v>
      </c>
      <c r="S44" s="1" t="e">
        <f t="shared" ca="1" si="5"/>
        <v>#N/A</v>
      </c>
      <c r="T44" s="1" t="e">
        <f t="shared" ca="1" si="5"/>
        <v>#N/A</v>
      </c>
      <c r="U44" s="1" t="e">
        <f t="shared" ca="1" si="5"/>
        <v>#N/A</v>
      </c>
      <c r="V44" s="1" t="e">
        <f t="shared" ca="1" si="5"/>
        <v>#N/A</v>
      </c>
      <c r="W44" s="1" t="e">
        <f t="shared" ca="1" si="5"/>
        <v>#N/A</v>
      </c>
      <c r="X44" s="1" t="e">
        <f t="shared" ca="1" si="5"/>
        <v>#N/A</v>
      </c>
      <c r="Y44" s="1" t="e">
        <f t="shared" ca="1" si="5"/>
        <v>#N/A</v>
      </c>
      <c r="Z44" s="1" t="e">
        <f t="shared" ca="1" si="5"/>
        <v>#N/A</v>
      </c>
      <c r="AA44" s="1" t="e">
        <f t="shared" ca="1" si="5"/>
        <v>#N/A</v>
      </c>
      <c r="AB44" s="1" t="e">
        <f t="shared" ca="1" si="5"/>
        <v>#N/A</v>
      </c>
      <c r="AC44" s="1" t="e">
        <f t="shared" ca="1" si="5"/>
        <v>#N/A</v>
      </c>
      <c r="AD44" s="1" t="e">
        <f t="shared" ca="1" si="5"/>
        <v>#N/A</v>
      </c>
      <c r="AE44" s="1" t="e">
        <f t="shared" ca="1" si="5"/>
        <v>#N/A</v>
      </c>
      <c r="AF44" s="1" t="e">
        <f t="shared" ca="1" si="5"/>
        <v>#N/A</v>
      </c>
      <c r="AG44" s="1" t="e">
        <f t="shared" ca="1" si="5"/>
        <v>#N/A</v>
      </c>
      <c r="AH44" s="1" t="e">
        <f t="shared" ca="1" si="5"/>
        <v>#N/A</v>
      </c>
    </row>
    <row r="45" spans="1:35" x14ac:dyDescent="0.45">
      <c r="C45" s="1" t="e">
        <f t="shared" ref="C45:C52" ca="1" si="6">C33</f>
        <v>#REF!</v>
      </c>
      <c r="D45" s="1" t="e">
        <f ca="1">UPPER(INDEX(#REF!,MATCH($C45,#REF!,0)))</f>
        <v>#REF!</v>
      </c>
      <c r="E45" s="1" t="e">
        <f t="shared" ref="E45:AH45" ca="1" si="7">IF(ISERROR(F33),E33,NA())</f>
        <v>#N/A</v>
      </c>
      <c r="F45" s="1" t="e">
        <f t="shared" ca="1" si="7"/>
        <v>#N/A</v>
      </c>
      <c r="G45" s="1" t="e">
        <f t="shared" ca="1" si="7"/>
        <v>#N/A</v>
      </c>
      <c r="H45" s="1" t="e">
        <f t="shared" ca="1" si="7"/>
        <v>#N/A</v>
      </c>
      <c r="I45" s="1" t="e">
        <f t="shared" ca="1" si="7"/>
        <v>#N/A</v>
      </c>
      <c r="J45" s="1" t="e">
        <f t="shared" ca="1" si="7"/>
        <v>#N/A</v>
      </c>
      <c r="K45" s="1" t="e">
        <f t="shared" ca="1" si="7"/>
        <v>#N/A</v>
      </c>
      <c r="L45" s="1" t="e">
        <f t="shared" ca="1" si="7"/>
        <v>#N/A</v>
      </c>
      <c r="M45" s="1" t="e">
        <f t="shared" ca="1" si="7"/>
        <v>#N/A</v>
      </c>
      <c r="N45" s="1" t="e">
        <f t="shared" ca="1" si="7"/>
        <v>#N/A</v>
      </c>
      <c r="O45" s="1" t="e">
        <f t="shared" ca="1" si="7"/>
        <v>#N/A</v>
      </c>
      <c r="P45" s="1" t="e">
        <f t="shared" ca="1" si="7"/>
        <v>#N/A</v>
      </c>
      <c r="Q45" s="1" t="e">
        <f t="shared" ca="1" si="7"/>
        <v>#N/A</v>
      </c>
      <c r="R45" s="1" t="e">
        <f t="shared" ca="1" si="7"/>
        <v>#N/A</v>
      </c>
      <c r="S45" s="1" t="e">
        <f t="shared" ca="1" si="7"/>
        <v>#N/A</v>
      </c>
      <c r="T45" s="1" t="e">
        <f t="shared" ca="1" si="7"/>
        <v>#N/A</v>
      </c>
      <c r="U45" s="1" t="e">
        <f t="shared" ca="1" si="7"/>
        <v>#N/A</v>
      </c>
      <c r="V45" s="1" t="e">
        <f t="shared" ca="1" si="7"/>
        <v>#N/A</v>
      </c>
      <c r="W45" s="1" t="e">
        <f t="shared" ca="1" si="7"/>
        <v>#N/A</v>
      </c>
      <c r="X45" s="1" t="e">
        <f t="shared" ca="1" si="7"/>
        <v>#N/A</v>
      </c>
      <c r="Y45" s="1" t="e">
        <f t="shared" ca="1" si="7"/>
        <v>#N/A</v>
      </c>
      <c r="Z45" s="1" t="e">
        <f t="shared" ca="1" si="7"/>
        <v>#N/A</v>
      </c>
      <c r="AA45" s="1" t="e">
        <f t="shared" ca="1" si="7"/>
        <v>#N/A</v>
      </c>
      <c r="AB45" s="1" t="e">
        <f t="shared" ca="1" si="7"/>
        <v>#N/A</v>
      </c>
      <c r="AC45" s="1" t="e">
        <f t="shared" ca="1" si="7"/>
        <v>#N/A</v>
      </c>
      <c r="AD45" s="1" t="e">
        <f t="shared" ca="1" si="7"/>
        <v>#N/A</v>
      </c>
      <c r="AE45" s="1" t="e">
        <f t="shared" ca="1" si="7"/>
        <v>#N/A</v>
      </c>
      <c r="AF45" s="1" t="e">
        <f t="shared" ca="1" si="7"/>
        <v>#N/A</v>
      </c>
      <c r="AG45" s="1" t="e">
        <f t="shared" ca="1" si="7"/>
        <v>#N/A</v>
      </c>
      <c r="AH45" s="1" t="e">
        <f t="shared" ca="1" si="7"/>
        <v>#N/A</v>
      </c>
    </row>
    <row r="46" spans="1:35" x14ac:dyDescent="0.45">
      <c r="C46" s="1" t="e">
        <f t="shared" ca="1" si="6"/>
        <v>#REF!</v>
      </c>
      <c r="D46" s="1" t="e">
        <f ca="1">UPPER(INDEX(#REF!,MATCH($C46,#REF!,0)))</f>
        <v>#REF!</v>
      </c>
      <c r="E46" s="1" t="e">
        <f t="shared" ref="E46:AH46" ca="1" si="8">IF(ISERROR(F34),E34,NA())</f>
        <v>#N/A</v>
      </c>
      <c r="F46" s="1" t="e">
        <f t="shared" ca="1" si="8"/>
        <v>#N/A</v>
      </c>
      <c r="G46" s="1" t="e">
        <f t="shared" ca="1" si="8"/>
        <v>#N/A</v>
      </c>
      <c r="H46" s="1" t="e">
        <f t="shared" ca="1" si="8"/>
        <v>#N/A</v>
      </c>
      <c r="I46" s="1" t="e">
        <f t="shared" ca="1" si="8"/>
        <v>#N/A</v>
      </c>
      <c r="J46" s="1" t="e">
        <f t="shared" ca="1" si="8"/>
        <v>#N/A</v>
      </c>
      <c r="K46" s="1" t="e">
        <f t="shared" ca="1" si="8"/>
        <v>#N/A</v>
      </c>
      <c r="L46" s="1" t="e">
        <f t="shared" ca="1" si="8"/>
        <v>#N/A</v>
      </c>
      <c r="M46" s="1" t="e">
        <f t="shared" ca="1" si="8"/>
        <v>#N/A</v>
      </c>
      <c r="N46" s="1" t="e">
        <f t="shared" ca="1" si="8"/>
        <v>#N/A</v>
      </c>
      <c r="O46" s="1" t="e">
        <f t="shared" ca="1" si="8"/>
        <v>#N/A</v>
      </c>
      <c r="P46" s="1" t="e">
        <f t="shared" ca="1" si="8"/>
        <v>#N/A</v>
      </c>
      <c r="Q46" s="1" t="e">
        <f t="shared" ca="1" si="8"/>
        <v>#N/A</v>
      </c>
      <c r="R46" s="1" t="e">
        <f t="shared" ca="1" si="8"/>
        <v>#N/A</v>
      </c>
      <c r="S46" s="1" t="e">
        <f t="shared" ca="1" si="8"/>
        <v>#N/A</v>
      </c>
      <c r="T46" s="1" t="e">
        <f t="shared" ca="1" si="8"/>
        <v>#N/A</v>
      </c>
      <c r="U46" s="1" t="e">
        <f t="shared" ca="1" si="8"/>
        <v>#N/A</v>
      </c>
      <c r="V46" s="1" t="e">
        <f t="shared" ca="1" si="8"/>
        <v>#N/A</v>
      </c>
      <c r="W46" s="1" t="e">
        <f t="shared" ca="1" si="8"/>
        <v>#N/A</v>
      </c>
      <c r="X46" s="1" t="e">
        <f t="shared" ca="1" si="8"/>
        <v>#N/A</v>
      </c>
      <c r="Y46" s="1" t="e">
        <f t="shared" ca="1" si="8"/>
        <v>#N/A</v>
      </c>
      <c r="Z46" s="1" t="e">
        <f t="shared" ca="1" si="8"/>
        <v>#N/A</v>
      </c>
      <c r="AA46" s="1" t="e">
        <f t="shared" ca="1" si="8"/>
        <v>#N/A</v>
      </c>
      <c r="AB46" s="1" t="e">
        <f t="shared" ca="1" si="8"/>
        <v>#N/A</v>
      </c>
      <c r="AC46" s="1" t="e">
        <f t="shared" ca="1" si="8"/>
        <v>#N/A</v>
      </c>
      <c r="AD46" s="1" t="e">
        <f t="shared" ca="1" si="8"/>
        <v>#N/A</v>
      </c>
      <c r="AE46" s="1" t="e">
        <f t="shared" ca="1" si="8"/>
        <v>#N/A</v>
      </c>
      <c r="AF46" s="1" t="e">
        <f t="shared" ca="1" si="8"/>
        <v>#N/A</v>
      </c>
      <c r="AG46" s="1" t="e">
        <f t="shared" ca="1" si="8"/>
        <v>#N/A</v>
      </c>
      <c r="AH46" s="1" t="e">
        <f t="shared" ca="1" si="8"/>
        <v>#N/A</v>
      </c>
    </row>
    <row r="47" spans="1:35" x14ac:dyDescent="0.45">
      <c r="C47" s="1" t="e">
        <f t="shared" ca="1" si="6"/>
        <v>#REF!</v>
      </c>
      <c r="D47" s="1" t="e">
        <f ca="1">UPPER(INDEX(#REF!,MATCH($C47,#REF!,0)))</f>
        <v>#REF!</v>
      </c>
      <c r="E47" s="1" t="e">
        <f t="shared" ref="E47:AH47" ca="1" si="9">IF(ISERROR(F35),E35,NA())</f>
        <v>#N/A</v>
      </c>
      <c r="F47" s="1" t="e">
        <f t="shared" ca="1" si="9"/>
        <v>#N/A</v>
      </c>
      <c r="G47" s="1" t="e">
        <f t="shared" ca="1" si="9"/>
        <v>#N/A</v>
      </c>
      <c r="H47" s="1" t="e">
        <f t="shared" ca="1" si="9"/>
        <v>#N/A</v>
      </c>
      <c r="I47" s="1" t="e">
        <f t="shared" ca="1" si="9"/>
        <v>#N/A</v>
      </c>
      <c r="J47" s="1" t="e">
        <f t="shared" ca="1" si="9"/>
        <v>#N/A</v>
      </c>
      <c r="K47" s="1" t="e">
        <f t="shared" ca="1" si="9"/>
        <v>#N/A</v>
      </c>
      <c r="L47" s="1" t="e">
        <f t="shared" ca="1" si="9"/>
        <v>#N/A</v>
      </c>
      <c r="M47" s="1" t="e">
        <f t="shared" ca="1" si="9"/>
        <v>#N/A</v>
      </c>
      <c r="N47" s="1" t="e">
        <f t="shared" ca="1" si="9"/>
        <v>#N/A</v>
      </c>
      <c r="O47" s="1" t="e">
        <f t="shared" ca="1" si="9"/>
        <v>#N/A</v>
      </c>
      <c r="P47" s="1" t="e">
        <f t="shared" ca="1" si="9"/>
        <v>#N/A</v>
      </c>
      <c r="Q47" s="1" t="e">
        <f t="shared" ca="1" si="9"/>
        <v>#N/A</v>
      </c>
      <c r="R47" s="1" t="e">
        <f t="shared" ca="1" si="9"/>
        <v>#N/A</v>
      </c>
      <c r="S47" s="1" t="e">
        <f t="shared" ca="1" si="9"/>
        <v>#N/A</v>
      </c>
      <c r="T47" s="1" t="e">
        <f t="shared" ca="1" si="9"/>
        <v>#N/A</v>
      </c>
      <c r="U47" s="1" t="e">
        <f t="shared" ca="1" si="9"/>
        <v>#N/A</v>
      </c>
      <c r="V47" s="1" t="e">
        <f t="shared" ca="1" si="9"/>
        <v>#N/A</v>
      </c>
      <c r="W47" s="1" t="e">
        <f t="shared" ca="1" si="9"/>
        <v>#N/A</v>
      </c>
      <c r="X47" s="1" t="e">
        <f t="shared" ca="1" si="9"/>
        <v>#N/A</v>
      </c>
      <c r="Y47" s="1" t="e">
        <f t="shared" ca="1" si="9"/>
        <v>#N/A</v>
      </c>
      <c r="Z47" s="1" t="e">
        <f t="shared" ca="1" si="9"/>
        <v>#N/A</v>
      </c>
      <c r="AA47" s="1" t="e">
        <f t="shared" ca="1" si="9"/>
        <v>#N/A</v>
      </c>
      <c r="AB47" s="1" t="e">
        <f t="shared" ca="1" si="9"/>
        <v>#N/A</v>
      </c>
      <c r="AC47" s="1" t="e">
        <f t="shared" ca="1" si="9"/>
        <v>#N/A</v>
      </c>
      <c r="AD47" s="1" t="e">
        <f t="shared" ca="1" si="9"/>
        <v>#N/A</v>
      </c>
      <c r="AE47" s="1" t="e">
        <f t="shared" ca="1" si="9"/>
        <v>#N/A</v>
      </c>
      <c r="AF47" s="1" t="e">
        <f t="shared" ca="1" si="9"/>
        <v>#N/A</v>
      </c>
      <c r="AG47" s="1" t="e">
        <f t="shared" ca="1" si="9"/>
        <v>#N/A</v>
      </c>
      <c r="AH47" s="1" t="e">
        <f t="shared" ca="1" si="9"/>
        <v>#N/A</v>
      </c>
    </row>
    <row r="48" spans="1:35" x14ac:dyDescent="0.45">
      <c r="C48" s="1" t="e">
        <f t="shared" ca="1" si="6"/>
        <v>#REF!</v>
      </c>
      <c r="D48" s="1" t="e">
        <f ca="1">UPPER(INDEX(#REF!,MATCH($C48,#REF!,0)))</f>
        <v>#REF!</v>
      </c>
      <c r="E48" s="1" t="e">
        <f t="shared" ref="E48:AH48" ca="1" si="10">IF(ISERROR(F36),E36,NA())</f>
        <v>#N/A</v>
      </c>
      <c r="F48" s="1" t="e">
        <f t="shared" ca="1" si="10"/>
        <v>#N/A</v>
      </c>
      <c r="G48" s="1" t="e">
        <f t="shared" ca="1" si="10"/>
        <v>#N/A</v>
      </c>
      <c r="H48" s="1" t="e">
        <f t="shared" ca="1" si="10"/>
        <v>#N/A</v>
      </c>
      <c r="I48" s="1" t="e">
        <f t="shared" ca="1" si="10"/>
        <v>#N/A</v>
      </c>
      <c r="J48" s="1" t="e">
        <f t="shared" ca="1" si="10"/>
        <v>#N/A</v>
      </c>
      <c r="K48" s="1" t="e">
        <f t="shared" ca="1" si="10"/>
        <v>#N/A</v>
      </c>
      <c r="L48" s="1" t="e">
        <f t="shared" ca="1" si="10"/>
        <v>#N/A</v>
      </c>
      <c r="M48" s="1" t="e">
        <f t="shared" ca="1" si="10"/>
        <v>#N/A</v>
      </c>
      <c r="N48" s="1" t="e">
        <f t="shared" ca="1" si="10"/>
        <v>#N/A</v>
      </c>
      <c r="O48" s="1" t="e">
        <f t="shared" ca="1" si="10"/>
        <v>#N/A</v>
      </c>
      <c r="P48" s="1" t="e">
        <f t="shared" ca="1" si="10"/>
        <v>#N/A</v>
      </c>
      <c r="Q48" s="1" t="e">
        <f t="shared" ca="1" si="10"/>
        <v>#N/A</v>
      </c>
      <c r="R48" s="1" t="e">
        <f t="shared" ca="1" si="10"/>
        <v>#N/A</v>
      </c>
      <c r="S48" s="1" t="e">
        <f t="shared" ca="1" si="10"/>
        <v>#N/A</v>
      </c>
      <c r="T48" s="1" t="e">
        <f t="shared" ca="1" si="10"/>
        <v>#N/A</v>
      </c>
      <c r="U48" s="1" t="e">
        <f t="shared" ca="1" si="10"/>
        <v>#N/A</v>
      </c>
      <c r="V48" s="1" t="e">
        <f t="shared" ca="1" si="10"/>
        <v>#N/A</v>
      </c>
      <c r="W48" s="1" t="e">
        <f t="shared" ca="1" si="10"/>
        <v>#N/A</v>
      </c>
      <c r="X48" s="1" t="e">
        <f t="shared" ca="1" si="10"/>
        <v>#N/A</v>
      </c>
      <c r="Y48" s="1" t="e">
        <f t="shared" ca="1" si="10"/>
        <v>#N/A</v>
      </c>
      <c r="Z48" s="1" t="e">
        <f t="shared" ca="1" si="10"/>
        <v>#N/A</v>
      </c>
      <c r="AA48" s="1" t="e">
        <f t="shared" ca="1" si="10"/>
        <v>#N/A</v>
      </c>
      <c r="AB48" s="1" t="e">
        <f t="shared" ca="1" si="10"/>
        <v>#N/A</v>
      </c>
      <c r="AC48" s="1" t="e">
        <f t="shared" ca="1" si="10"/>
        <v>#N/A</v>
      </c>
      <c r="AD48" s="1" t="e">
        <f t="shared" ca="1" si="10"/>
        <v>#N/A</v>
      </c>
      <c r="AE48" s="1" t="e">
        <f t="shared" ca="1" si="10"/>
        <v>#N/A</v>
      </c>
      <c r="AF48" s="1" t="e">
        <f t="shared" ca="1" si="10"/>
        <v>#N/A</v>
      </c>
      <c r="AG48" s="1" t="e">
        <f t="shared" ca="1" si="10"/>
        <v>#N/A</v>
      </c>
      <c r="AH48" s="1" t="e">
        <f t="shared" ca="1" si="10"/>
        <v>#N/A</v>
      </c>
    </row>
    <row r="49" spans="3:34" x14ac:dyDescent="0.45">
      <c r="C49" s="1" t="e">
        <f t="shared" ca="1" si="6"/>
        <v>#REF!</v>
      </c>
      <c r="D49" s="1" t="e">
        <f ca="1">UPPER(INDEX(#REF!,MATCH($C49,#REF!,0)))</f>
        <v>#REF!</v>
      </c>
      <c r="E49" s="1" t="e">
        <f t="shared" ref="E49:AH49" ca="1" si="11">IF(ISERROR(F37),E37,NA())</f>
        <v>#N/A</v>
      </c>
      <c r="F49" s="1" t="e">
        <f t="shared" ca="1" si="11"/>
        <v>#N/A</v>
      </c>
      <c r="G49" s="1" t="e">
        <f t="shared" ca="1" si="11"/>
        <v>#N/A</v>
      </c>
      <c r="H49" s="1" t="e">
        <f t="shared" ca="1" si="11"/>
        <v>#N/A</v>
      </c>
      <c r="I49" s="1" t="e">
        <f t="shared" ca="1" si="11"/>
        <v>#N/A</v>
      </c>
      <c r="J49" s="1" t="e">
        <f t="shared" ca="1" si="11"/>
        <v>#N/A</v>
      </c>
      <c r="K49" s="1" t="e">
        <f t="shared" ca="1" si="11"/>
        <v>#N/A</v>
      </c>
      <c r="L49" s="1" t="e">
        <f t="shared" ca="1" si="11"/>
        <v>#N/A</v>
      </c>
      <c r="M49" s="1" t="e">
        <f t="shared" ca="1" si="11"/>
        <v>#N/A</v>
      </c>
      <c r="N49" s="1" t="e">
        <f t="shared" ca="1" si="11"/>
        <v>#N/A</v>
      </c>
      <c r="O49" s="1" t="e">
        <f t="shared" ca="1" si="11"/>
        <v>#N/A</v>
      </c>
      <c r="P49" s="1" t="e">
        <f t="shared" ca="1" si="11"/>
        <v>#N/A</v>
      </c>
      <c r="Q49" s="1" t="e">
        <f t="shared" ca="1" si="11"/>
        <v>#N/A</v>
      </c>
      <c r="R49" s="1" t="e">
        <f t="shared" ca="1" si="11"/>
        <v>#N/A</v>
      </c>
      <c r="S49" s="1" t="e">
        <f t="shared" ca="1" si="11"/>
        <v>#N/A</v>
      </c>
      <c r="T49" s="1" t="e">
        <f t="shared" ca="1" si="11"/>
        <v>#N/A</v>
      </c>
      <c r="U49" s="1" t="e">
        <f t="shared" ca="1" si="11"/>
        <v>#N/A</v>
      </c>
      <c r="V49" s="1" t="e">
        <f t="shared" ca="1" si="11"/>
        <v>#N/A</v>
      </c>
      <c r="W49" s="1" t="e">
        <f t="shared" ca="1" si="11"/>
        <v>#N/A</v>
      </c>
      <c r="X49" s="1" t="e">
        <f t="shared" ca="1" si="11"/>
        <v>#N/A</v>
      </c>
      <c r="Y49" s="1" t="e">
        <f t="shared" ca="1" si="11"/>
        <v>#N/A</v>
      </c>
      <c r="Z49" s="1" t="e">
        <f t="shared" ca="1" si="11"/>
        <v>#N/A</v>
      </c>
      <c r="AA49" s="1" t="e">
        <f t="shared" ca="1" si="11"/>
        <v>#N/A</v>
      </c>
      <c r="AB49" s="1" t="e">
        <f t="shared" ca="1" si="11"/>
        <v>#N/A</v>
      </c>
      <c r="AC49" s="1" t="e">
        <f t="shared" ca="1" si="11"/>
        <v>#N/A</v>
      </c>
      <c r="AD49" s="1" t="e">
        <f t="shared" ca="1" si="11"/>
        <v>#N/A</v>
      </c>
      <c r="AE49" s="1" t="e">
        <f t="shared" ca="1" si="11"/>
        <v>#N/A</v>
      </c>
      <c r="AF49" s="1" t="e">
        <f t="shared" ca="1" si="11"/>
        <v>#N/A</v>
      </c>
      <c r="AG49" s="1" t="e">
        <f t="shared" ca="1" si="11"/>
        <v>#N/A</v>
      </c>
      <c r="AH49" s="1" t="e">
        <f t="shared" ca="1" si="11"/>
        <v>#N/A</v>
      </c>
    </row>
    <row r="50" spans="3:34" x14ac:dyDescent="0.45">
      <c r="C50" s="1" t="e">
        <f t="shared" ca="1" si="6"/>
        <v>#REF!</v>
      </c>
      <c r="D50" s="1" t="e">
        <f ca="1">UPPER(INDEX(#REF!,MATCH($C50,#REF!,0)))</f>
        <v>#REF!</v>
      </c>
      <c r="E50" s="1" t="e">
        <f t="shared" ref="E50:AH50" ca="1" si="12">IF(ISERROR(F38),E38,NA())</f>
        <v>#N/A</v>
      </c>
      <c r="F50" s="1" t="e">
        <f t="shared" ca="1" si="12"/>
        <v>#N/A</v>
      </c>
      <c r="G50" s="1" t="e">
        <f t="shared" ca="1" si="12"/>
        <v>#N/A</v>
      </c>
      <c r="H50" s="1" t="e">
        <f t="shared" ca="1" si="12"/>
        <v>#N/A</v>
      </c>
      <c r="I50" s="1" t="e">
        <f t="shared" ca="1" si="12"/>
        <v>#N/A</v>
      </c>
      <c r="J50" s="1" t="e">
        <f t="shared" ca="1" si="12"/>
        <v>#N/A</v>
      </c>
      <c r="K50" s="1" t="e">
        <f t="shared" ca="1" si="12"/>
        <v>#N/A</v>
      </c>
      <c r="L50" s="1" t="e">
        <f t="shared" ca="1" si="12"/>
        <v>#N/A</v>
      </c>
      <c r="M50" s="1" t="e">
        <f t="shared" ca="1" si="12"/>
        <v>#N/A</v>
      </c>
      <c r="N50" s="1" t="e">
        <f t="shared" ca="1" si="12"/>
        <v>#N/A</v>
      </c>
      <c r="O50" s="1" t="e">
        <f t="shared" ca="1" si="12"/>
        <v>#N/A</v>
      </c>
      <c r="P50" s="1" t="e">
        <f t="shared" ca="1" si="12"/>
        <v>#N/A</v>
      </c>
      <c r="Q50" s="1" t="e">
        <f t="shared" ca="1" si="12"/>
        <v>#N/A</v>
      </c>
      <c r="R50" s="1" t="e">
        <f t="shared" ca="1" si="12"/>
        <v>#N/A</v>
      </c>
      <c r="S50" s="1" t="e">
        <f t="shared" ca="1" si="12"/>
        <v>#N/A</v>
      </c>
      <c r="T50" s="1" t="e">
        <f t="shared" ca="1" si="12"/>
        <v>#N/A</v>
      </c>
      <c r="U50" s="1" t="e">
        <f t="shared" ca="1" si="12"/>
        <v>#N/A</v>
      </c>
      <c r="V50" s="1" t="e">
        <f t="shared" ca="1" si="12"/>
        <v>#N/A</v>
      </c>
      <c r="W50" s="1" t="e">
        <f t="shared" ca="1" si="12"/>
        <v>#N/A</v>
      </c>
      <c r="X50" s="1" t="e">
        <f t="shared" ca="1" si="12"/>
        <v>#N/A</v>
      </c>
      <c r="Y50" s="1" t="e">
        <f t="shared" ca="1" si="12"/>
        <v>#N/A</v>
      </c>
      <c r="Z50" s="1" t="e">
        <f t="shared" ca="1" si="12"/>
        <v>#N/A</v>
      </c>
      <c r="AA50" s="1" t="e">
        <f t="shared" ca="1" si="12"/>
        <v>#N/A</v>
      </c>
      <c r="AB50" s="1" t="e">
        <f t="shared" ca="1" si="12"/>
        <v>#N/A</v>
      </c>
      <c r="AC50" s="1" t="e">
        <f t="shared" ca="1" si="12"/>
        <v>#N/A</v>
      </c>
      <c r="AD50" s="1" t="e">
        <f t="shared" ca="1" si="12"/>
        <v>#N/A</v>
      </c>
      <c r="AE50" s="1" t="e">
        <f t="shared" ca="1" si="12"/>
        <v>#N/A</v>
      </c>
      <c r="AF50" s="1" t="e">
        <f t="shared" ca="1" si="12"/>
        <v>#N/A</v>
      </c>
      <c r="AG50" s="1" t="e">
        <f t="shared" ca="1" si="12"/>
        <v>#N/A</v>
      </c>
      <c r="AH50" s="1" t="e">
        <f t="shared" ca="1" si="12"/>
        <v>#N/A</v>
      </c>
    </row>
    <row r="51" spans="3:34" x14ac:dyDescent="0.45">
      <c r="C51" s="1" t="e">
        <f t="shared" ca="1" si="6"/>
        <v>#REF!</v>
      </c>
      <c r="D51" s="1" t="e">
        <f ca="1">UPPER(INDEX(#REF!,MATCH($C51,#REF!,0)))</f>
        <v>#REF!</v>
      </c>
      <c r="E51" s="1" t="e">
        <f t="shared" ref="E51:AH51" ca="1" si="13">IF(ISERROR(F39),E39,NA())</f>
        <v>#N/A</v>
      </c>
      <c r="F51" s="1" t="e">
        <f t="shared" ca="1" si="13"/>
        <v>#N/A</v>
      </c>
      <c r="G51" s="1" t="e">
        <f t="shared" ca="1" si="13"/>
        <v>#N/A</v>
      </c>
      <c r="H51" s="1" t="e">
        <f t="shared" ca="1" si="13"/>
        <v>#N/A</v>
      </c>
      <c r="I51" s="1" t="e">
        <f t="shared" ca="1" si="13"/>
        <v>#N/A</v>
      </c>
      <c r="J51" s="1" t="e">
        <f t="shared" ca="1" si="13"/>
        <v>#N/A</v>
      </c>
      <c r="K51" s="1" t="e">
        <f t="shared" ca="1" si="13"/>
        <v>#N/A</v>
      </c>
      <c r="L51" s="1" t="e">
        <f t="shared" ca="1" si="13"/>
        <v>#N/A</v>
      </c>
      <c r="M51" s="1" t="e">
        <f t="shared" ca="1" si="13"/>
        <v>#N/A</v>
      </c>
      <c r="N51" s="1" t="e">
        <f t="shared" ca="1" si="13"/>
        <v>#N/A</v>
      </c>
      <c r="O51" s="1" t="e">
        <f t="shared" ca="1" si="13"/>
        <v>#N/A</v>
      </c>
      <c r="P51" s="1" t="e">
        <f t="shared" ca="1" si="13"/>
        <v>#N/A</v>
      </c>
      <c r="Q51" s="1" t="e">
        <f t="shared" ca="1" si="13"/>
        <v>#N/A</v>
      </c>
      <c r="R51" s="1" t="e">
        <f t="shared" ca="1" si="13"/>
        <v>#N/A</v>
      </c>
      <c r="S51" s="1" t="e">
        <f t="shared" ca="1" si="13"/>
        <v>#N/A</v>
      </c>
      <c r="T51" s="1" t="e">
        <f t="shared" ca="1" si="13"/>
        <v>#N/A</v>
      </c>
      <c r="U51" s="1" t="e">
        <f t="shared" ca="1" si="13"/>
        <v>#N/A</v>
      </c>
      <c r="V51" s="1" t="e">
        <f t="shared" ca="1" si="13"/>
        <v>#N/A</v>
      </c>
      <c r="W51" s="1" t="e">
        <f t="shared" ca="1" si="13"/>
        <v>#N/A</v>
      </c>
      <c r="X51" s="1" t="e">
        <f t="shared" ca="1" si="13"/>
        <v>#N/A</v>
      </c>
      <c r="Y51" s="1" t="e">
        <f t="shared" ca="1" si="13"/>
        <v>#N/A</v>
      </c>
      <c r="Z51" s="1" t="e">
        <f t="shared" ca="1" si="13"/>
        <v>#N/A</v>
      </c>
      <c r="AA51" s="1" t="e">
        <f t="shared" ca="1" si="13"/>
        <v>#N/A</v>
      </c>
      <c r="AB51" s="1" t="e">
        <f t="shared" ca="1" si="13"/>
        <v>#N/A</v>
      </c>
      <c r="AC51" s="1" t="e">
        <f t="shared" ca="1" si="13"/>
        <v>#N/A</v>
      </c>
      <c r="AD51" s="1" t="e">
        <f t="shared" ca="1" si="13"/>
        <v>#N/A</v>
      </c>
      <c r="AE51" s="1" t="e">
        <f t="shared" ca="1" si="13"/>
        <v>#N/A</v>
      </c>
      <c r="AF51" s="1" t="e">
        <f t="shared" ca="1" si="13"/>
        <v>#N/A</v>
      </c>
      <c r="AG51" s="1" t="e">
        <f t="shared" ca="1" si="13"/>
        <v>#N/A</v>
      </c>
      <c r="AH51" s="1" t="e">
        <f t="shared" ca="1" si="13"/>
        <v>#N/A</v>
      </c>
    </row>
    <row r="52" spans="3:34" x14ac:dyDescent="0.45">
      <c r="C52" s="1" t="e">
        <f t="shared" ca="1" si="6"/>
        <v>#REF!</v>
      </c>
      <c r="D52" s="1" t="e">
        <f ca="1">UPPER(INDEX(#REF!,MATCH($C52,#REF!,0)))</f>
        <v>#REF!</v>
      </c>
      <c r="E52" s="1" t="e">
        <f t="shared" ref="E52:AH52" ca="1" si="14">IF(ISERROR(F40),E40,NA())</f>
        <v>#N/A</v>
      </c>
      <c r="F52" s="1" t="e">
        <f t="shared" ca="1" si="14"/>
        <v>#N/A</v>
      </c>
      <c r="G52" s="1" t="e">
        <f t="shared" ca="1" si="14"/>
        <v>#N/A</v>
      </c>
      <c r="H52" s="1" t="e">
        <f t="shared" ca="1" si="14"/>
        <v>#N/A</v>
      </c>
      <c r="I52" s="1" t="e">
        <f t="shared" ca="1" si="14"/>
        <v>#N/A</v>
      </c>
      <c r="J52" s="1" t="e">
        <f t="shared" ca="1" si="14"/>
        <v>#N/A</v>
      </c>
      <c r="K52" s="1" t="e">
        <f t="shared" ca="1" si="14"/>
        <v>#N/A</v>
      </c>
      <c r="L52" s="1" t="e">
        <f t="shared" ca="1" si="14"/>
        <v>#N/A</v>
      </c>
      <c r="M52" s="1" t="e">
        <f t="shared" ca="1" si="14"/>
        <v>#N/A</v>
      </c>
      <c r="N52" s="1" t="e">
        <f t="shared" ca="1" si="14"/>
        <v>#N/A</v>
      </c>
      <c r="O52" s="1" t="e">
        <f t="shared" ca="1" si="14"/>
        <v>#N/A</v>
      </c>
      <c r="P52" s="1" t="e">
        <f t="shared" ca="1" si="14"/>
        <v>#N/A</v>
      </c>
      <c r="Q52" s="1" t="e">
        <f t="shared" ca="1" si="14"/>
        <v>#N/A</v>
      </c>
      <c r="R52" s="1" t="e">
        <f t="shared" ca="1" si="14"/>
        <v>#N/A</v>
      </c>
      <c r="S52" s="1" t="e">
        <f t="shared" ca="1" si="14"/>
        <v>#N/A</v>
      </c>
      <c r="T52" s="1" t="e">
        <f t="shared" ca="1" si="14"/>
        <v>#N/A</v>
      </c>
      <c r="U52" s="1" t="e">
        <f t="shared" ca="1" si="14"/>
        <v>#N/A</v>
      </c>
      <c r="V52" s="1" t="e">
        <f t="shared" ca="1" si="14"/>
        <v>#N/A</v>
      </c>
      <c r="W52" s="1" t="e">
        <f t="shared" ca="1" si="14"/>
        <v>#N/A</v>
      </c>
      <c r="X52" s="1" t="e">
        <f t="shared" ca="1" si="14"/>
        <v>#N/A</v>
      </c>
      <c r="Y52" s="1" t="e">
        <f t="shared" ca="1" si="14"/>
        <v>#N/A</v>
      </c>
      <c r="Z52" s="1" t="e">
        <f t="shared" ca="1" si="14"/>
        <v>#N/A</v>
      </c>
      <c r="AA52" s="1" t="e">
        <f t="shared" ca="1" si="14"/>
        <v>#N/A</v>
      </c>
      <c r="AB52" s="1" t="e">
        <f t="shared" ca="1" si="14"/>
        <v>#N/A</v>
      </c>
      <c r="AC52" s="1" t="e">
        <f t="shared" ca="1" si="14"/>
        <v>#N/A</v>
      </c>
      <c r="AD52" s="1" t="e">
        <f t="shared" ca="1" si="14"/>
        <v>#N/A</v>
      </c>
      <c r="AE52" s="1" t="e">
        <f t="shared" ca="1" si="14"/>
        <v>#N/A</v>
      </c>
      <c r="AF52" s="1" t="e">
        <f t="shared" ca="1" si="14"/>
        <v>#N/A</v>
      </c>
      <c r="AG52" s="1" t="e">
        <f t="shared" ca="1" si="14"/>
        <v>#N/A</v>
      </c>
      <c r="AH52" s="1" t="e">
        <f t="shared" ca="1" si="14"/>
        <v>#N/A</v>
      </c>
    </row>
    <row r="55" spans="3:34" x14ac:dyDescent="0.45">
      <c r="E55" s="2" t="e">
        <f>E31</f>
        <v>#REF!</v>
      </c>
      <c r="F55" s="2" t="e">
        <f t="shared" ref="F55:AH55" si="15">F31</f>
        <v>#REF!</v>
      </c>
      <c r="G55" s="2" t="e">
        <f t="shared" si="15"/>
        <v>#REF!</v>
      </c>
      <c r="H55" s="2" t="e">
        <f t="shared" si="15"/>
        <v>#REF!</v>
      </c>
      <c r="I55" s="2" t="e">
        <f t="shared" si="15"/>
        <v>#REF!</v>
      </c>
      <c r="J55" s="2" t="e">
        <f t="shared" si="15"/>
        <v>#REF!</v>
      </c>
      <c r="K55" s="2" t="e">
        <f t="shared" si="15"/>
        <v>#REF!</v>
      </c>
      <c r="L55" s="2" t="e">
        <f t="shared" si="15"/>
        <v>#REF!</v>
      </c>
      <c r="M55" s="2" t="e">
        <f t="shared" si="15"/>
        <v>#REF!</v>
      </c>
      <c r="N55" s="2" t="e">
        <f t="shared" si="15"/>
        <v>#REF!</v>
      </c>
      <c r="O55" s="2" t="e">
        <f t="shared" si="15"/>
        <v>#REF!</v>
      </c>
      <c r="P55" s="2" t="e">
        <f t="shared" si="15"/>
        <v>#REF!</v>
      </c>
      <c r="Q55" s="2" t="e">
        <f t="shared" si="15"/>
        <v>#REF!</v>
      </c>
      <c r="R55" s="2" t="e">
        <f t="shared" si="15"/>
        <v>#REF!</v>
      </c>
      <c r="S55" s="2" t="e">
        <f t="shared" si="15"/>
        <v>#REF!</v>
      </c>
      <c r="T55" s="2" t="e">
        <f t="shared" si="15"/>
        <v>#REF!</v>
      </c>
      <c r="U55" s="2" t="e">
        <f t="shared" si="15"/>
        <v>#REF!</v>
      </c>
      <c r="V55" s="2" t="e">
        <f t="shared" si="15"/>
        <v>#REF!</v>
      </c>
      <c r="W55" s="2" t="e">
        <f t="shared" si="15"/>
        <v>#REF!</v>
      </c>
      <c r="X55" s="2" t="e">
        <f t="shared" si="15"/>
        <v>#REF!</v>
      </c>
      <c r="Y55" s="2" t="e">
        <f t="shared" si="15"/>
        <v>#REF!</v>
      </c>
      <c r="Z55" s="2" t="e">
        <f t="shared" si="15"/>
        <v>#REF!</v>
      </c>
      <c r="AA55" s="2" t="e">
        <f t="shared" si="15"/>
        <v>#REF!</v>
      </c>
      <c r="AB55" s="2" t="e">
        <f t="shared" si="15"/>
        <v>#REF!</v>
      </c>
      <c r="AC55" s="2" t="e">
        <f t="shared" si="15"/>
        <v>#REF!</v>
      </c>
      <c r="AD55" s="2" t="e">
        <f t="shared" si="15"/>
        <v>#REF!</v>
      </c>
      <c r="AE55" s="2" t="e">
        <f t="shared" si="15"/>
        <v>#REF!</v>
      </c>
      <c r="AF55" s="2" t="e">
        <f t="shared" si="15"/>
        <v>#REF!</v>
      </c>
      <c r="AG55" s="2" t="e">
        <f t="shared" si="15"/>
        <v>#REF!</v>
      </c>
      <c r="AH55" s="2" t="e">
        <f t="shared" si="15"/>
        <v>#REF!</v>
      </c>
    </row>
    <row r="56" spans="3:34" x14ac:dyDescent="0.45">
      <c r="D56" s="1" t="s">
        <v>12</v>
      </c>
      <c r="E56" s="1" t="e">
        <f t="shared" ref="E56:AH56" ca="1" si="16">IF(E55=$D$3,5,NA())</f>
        <v>#REF!</v>
      </c>
      <c r="F56" s="1" t="e">
        <f t="shared" ca="1" si="16"/>
        <v>#REF!</v>
      </c>
      <c r="G56" s="1" t="e">
        <f t="shared" ca="1" si="16"/>
        <v>#REF!</v>
      </c>
      <c r="H56" s="1" t="e">
        <f t="shared" ca="1" si="16"/>
        <v>#REF!</v>
      </c>
      <c r="I56" s="1" t="e">
        <f t="shared" ca="1" si="16"/>
        <v>#REF!</v>
      </c>
      <c r="J56" s="1" t="e">
        <f t="shared" ca="1" si="16"/>
        <v>#REF!</v>
      </c>
      <c r="K56" s="1" t="e">
        <f t="shared" ca="1" si="16"/>
        <v>#REF!</v>
      </c>
      <c r="L56" s="1" t="e">
        <f t="shared" ca="1" si="16"/>
        <v>#REF!</v>
      </c>
      <c r="M56" s="1" t="e">
        <f t="shared" ca="1" si="16"/>
        <v>#REF!</v>
      </c>
      <c r="N56" s="1" t="e">
        <f t="shared" ca="1" si="16"/>
        <v>#REF!</v>
      </c>
      <c r="O56" s="1" t="e">
        <f t="shared" ca="1" si="16"/>
        <v>#REF!</v>
      </c>
      <c r="P56" s="1" t="e">
        <f t="shared" ca="1" si="16"/>
        <v>#REF!</v>
      </c>
      <c r="Q56" s="1" t="e">
        <f t="shared" ca="1" si="16"/>
        <v>#REF!</v>
      </c>
      <c r="R56" s="1" t="e">
        <f t="shared" ca="1" si="16"/>
        <v>#REF!</v>
      </c>
      <c r="S56" s="1" t="e">
        <f t="shared" ca="1" si="16"/>
        <v>#REF!</v>
      </c>
      <c r="T56" s="1" t="e">
        <f t="shared" ca="1" si="16"/>
        <v>#REF!</v>
      </c>
      <c r="U56" s="1" t="e">
        <f t="shared" ca="1" si="16"/>
        <v>#REF!</v>
      </c>
      <c r="V56" s="1" t="e">
        <f t="shared" ca="1" si="16"/>
        <v>#REF!</v>
      </c>
      <c r="W56" s="1" t="e">
        <f t="shared" ca="1" si="16"/>
        <v>#REF!</v>
      </c>
      <c r="X56" s="1" t="e">
        <f t="shared" ca="1" si="16"/>
        <v>#REF!</v>
      </c>
      <c r="Y56" s="1" t="e">
        <f t="shared" ca="1" si="16"/>
        <v>#REF!</v>
      </c>
      <c r="Z56" s="1" t="e">
        <f t="shared" ca="1" si="16"/>
        <v>#REF!</v>
      </c>
      <c r="AA56" s="1" t="e">
        <f t="shared" ca="1" si="16"/>
        <v>#REF!</v>
      </c>
      <c r="AB56" s="1" t="e">
        <f t="shared" ca="1" si="16"/>
        <v>#REF!</v>
      </c>
      <c r="AC56" s="1" t="e">
        <f t="shared" ca="1" si="16"/>
        <v>#REF!</v>
      </c>
      <c r="AD56" s="1" t="e">
        <f t="shared" ca="1" si="16"/>
        <v>#REF!</v>
      </c>
      <c r="AE56" s="1" t="e">
        <f t="shared" ca="1" si="16"/>
        <v>#REF!</v>
      </c>
      <c r="AF56" s="1" t="e">
        <f t="shared" ca="1" si="16"/>
        <v>#REF!</v>
      </c>
      <c r="AG56" s="1" t="e">
        <f t="shared" ca="1" si="16"/>
        <v>#REF!</v>
      </c>
      <c r="AH56" s="1" t="e">
        <f t="shared" ca="1" si="16"/>
        <v>#REF!</v>
      </c>
    </row>
    <row r="58" spans="3:34" x14ac:dyDescent="0.45">
      <c r="D58" s="5" t="e">
        <f>DATE(YEAR(MIN(E55:AH55)),MONTH(MIN(E55:AH55)),1)</f>
        <v>#REF!</v>
      </c>
      <c r="E58" s="1" t="e">
        <f>IF(MEDIAN($D58,E$55,EOMONTH($D58,0))=E$55,0.5,NA())</f>
        <v>#REF!</v>
      </c>
      <c r="F58" s="1" t="e">
        <f t="shared" ref="F58:AH58" si="17">IF(MEDIAN($D58,F$55,EOMONTH($D58,0))=F$55,0.5,NA())</f>
        <v>#REF!</v>
      </c>
      <c r="G58" s="1" t="e">
        <f t="shared" si="17"/>
        <v>#REF!</v>
      </c>
      <c r="H58" s="1" t="e">
        <f t="shared" si="17"/>
        <v>#REF!</v>
      </c>
      <c r="I58" s="1" t="e">
        <f t="shared" si="17"/>
        <v>#REF!</v>
      </c>
      <c r="J58" s="1" t="e">
        <f t="shared" si="17"/>
        <v>#REF!</v>
      </c>
      <c r="K58" s="1" t="e">
        <f t="shared" si="17"/>
        <v>#REF!</v>
      </c>
      <c r="L58" s="1" t="e">
        <f t="shared" si="17"/>
        <v>#REF!</v>
      </c>
      <c r="M58" s="1" t="e">
        <f t="shared" si="17"/>
        <v>#REF!</v>
      </c>
      <c r="N58" s="1" t="e">
        <f t="shared" si="17"/>
        <v>#REF!</v>
      </c>
      <c r="O58" s="1" t="e">
        <f t="shared" si="17"/>
        <v>#REF!</v>
      </c>
      <c r="P58" s="1" t="e">
        <f t="shared" si="17"/>
        <v>#REF!</v>
      </c>
      <c r="Q58" s="1" t="e">
        <f t="shared" si="17"/>
        <v>#REF!</v>
      </c>
      <c r="R58" s="1" t="e">
        <f t="shared" si="17"/>
        <v>#REF!</v>
      </c>
      <c r="S58" s="1" t="e">
        <f t="shared" si="17"/>
        <v>#REF!</v>
      </c>
      <c r="T58" s="1" t="e">
        <f t="shared" si="17"/>
        <v>#REF!</v>
      </c>
      <c r="U58" s="1" t="e">
        <f t="shared" si="17"/>
        <v>#REF!</v>
      </c>
      <c r="V58" s="1" t="e">
        <f t="shared" si="17"/>
        <v>#REF!</v>
      </c>
      <c r="W58" s="1" t="e">
        <f t="shared" si="17"/>
        <v>#REF!</v>
      </c>
      <c r="X58" s="1" t="e">
        <f t="shared" si="17"/>
        <v>#REF!</v>
      </c>
      <c r="Y58" s="1" t="e">
        <f t="shared" si="17"/>
        <v>#REF!</v>
      </c>
      <c r="Z58" s="1" t="e">
        <f t="shared" si="17"/>
        <v>#REF!</v>
      </c>
      <c r="AA58" s="1" t="e">
        <f t="shared" si="17"/>
        <v>#REF!</v>
      </c>
      <c r="AB58" s="1" t="e">
        <f t="shared" si="17"/>
        <v>#REF!</v>
      </c>
      <c r="AC58" s="1" t="e">
        <f t="shared" si="17"/>
        <v>#REF!</v>
      </c>
      <c r="AD58" s="1" t="e">
        <f t="shared" si="17"/>
        <v>#REF!</v>
      </c>
      <c r="AE58" s="1" t="e">
        <f t="shared" si="17"/>
        <v>#REF!</v>
      </c>
      <c r="AF58" s="1" t="e">
        <f t="shared" si="17"/>
        <v>#REF!</v>
      </c>
      <c r="AG58" s="1" t="e">
        <f t="shared" si="17"/>
        <v>#REF!</v>
      </c>
      <c r="AH58" s="1" t="e">
        <f t="shared" si="17"/>
        <v>#REF!</v>
      </c>
    </row>
    <row r="59" spans="3:34" x14ac:dyDescent="0.45">
      <c r="D59" s="2" t="e">
        <f>TEXT(D58,"yyyy年m月") &amp; " - 顶部区段"</f>
        <v>#REF!</v>
      </c>
      <c r="E59" s="1" t="e">
        <f>E58+12.5</f>
        <v>#REF!</v>
      </c>
      <c r="F59" s="1" t="e">
        <f t="shared" ref="F59:AH59" si="18">F58+12.5</f>
        <v>#REF!</v>
      </c>
      <c r="G59" s="1" t="e">
        <f t="shared" si="18"/>
        <v>#REF!</v>
      </c>
      <c r="H59" s="1" t="e">
        <f t="shared" si="18"/>
        <v>#REF!</v>
      </c>
      <c r="I59" s="1" t="e">
        <f t="shared" si="18"/>
        <v>#REF!</v>
      </c>
      <c r="J59" s="1" t="e">
        <f t="shared" si="18"/>
        <v>#REF!</v>
      </c>
      <c r="K59" s="1" t="e">
        <f t="shared" si="18"/>
        <v>#REF!</v>
      </c>
      <c r="L59" s="1" t="e">
        <f t="shared" si="18"/>
        <v>#REF!</v>
      </c>
      <c r="M59" s="1" t="e">
        <f t="shared" si="18"/>
        <v>#REF!</v>
      </c>
      <c r="N59" s="1" t="e">
        <f t="shared" si="18"/>
        <v>#REF!</v>
      </c>
      <c r="O59" s="1" t="e">
        <f t="shared" si="18"/>
        <v>#REF!</v>
      </c>
      <c r="P59" s="1" t="e">
        <f t="shared" si="18"/>
        <v>#REF!</v>
      </c>
      <c r="Q59" s="1" t="e">
        <f t="shared" si="18"/>
        <v>#REF!</v>
      </c>
      <c r="R59" s="1" t="e">
        <f t="shared" si="18"/>
        <v>#REF!</v>
      </c>
      <c r="S59" s="1" t="e">
        <f t="shared" si="18"/>
        <v>#REF!</v>
      </c>
      <c r="T59" s="1" t="e">
        <f t="shared" si="18"/>
        <v>#REF!</v>
      </c>
      <c r="U59" s="1" t="e">
        <f t="shared" si="18"/>
        <v>#REF!</v>
      </c>
      <c r="V59" s="1" t="e">
        <f t="shared" si="18"/>
        <v>#REF!</v>
      </c>
      <c r="W59" s="1" t="e">
        <f t="shared" si="18"/>
        <v>#REF!</v>
      </c>
      <c r="X59" s="1" t="e">
        <f t="shared" si="18"/>
        <v>#REF!</v>
      </c>
      <c r="Y59" s="1" t="e">
        <f t="shared" si="18"/>
        <v>#REF!</v>
      </c>
      <c r="Z59" s="1" t="e">
        <f t="shared" si="18"/>
        <v>#REF!</v>
      </c>
      <c r="AA59" s="1" t="e">
        <f t="shared" si="18"/>
        <v>#REF!</v>
      </c>
      <c r="AB59" s="1" t="e">
        <f t="shared" si="18"/>
        <v>#REF!</v>
      </c>
      <c r="AC59" s="1" t="e">
        <f t="shared" si="18"/>
        <v>#REF!</v>
      </c>
      <c r="AD59" s="1" t="e">
        <f t="shared" si="18"/>
        <v>#REF!</v>
      </c>
      <c r="AE59" s="1" t="e">
        <f t="shared" si="18"/>
        <v>#REF!</v>
      </c>
      <c r="AF59" s="1" t="e">
        <f t="shared" si="18"/>
        <v>#REF!</v>
      </c>
      <c r="AG59" s="1" t="e">
        <f t="shared" si="18"/>
        <v>#REF!</v>
      </c>
      <c r="AH59" s="1" t="e">
        <f t="shared" si="18"/>
        <v>#REF!</v>
      </c>
    </row>
    <row r="60" spans="3:34" x14ac:dyDescent="0.45">
      <c r="D60" s="3"/>
    </row>
    <row r="61" spans="3:34" x14ac:dyDescent="0.45">
      <c r="D61" s="4" t="e">
        <f>EOMONTH(D58,0)+1</f>
        <v>#REF!</v>
      </c>
      <c r="E61" s="1" t="e">
        <f>IF(MEDIAN($D61,E$55,EOMONTH($D61,0))=E$55,0.5,NA())</f>
        <v>#REF!</v>
      </c>
      <c r="F61" s="1" t="e">
        <f t="shared" ref="F61:AH61" si="19">IF(MEDIAN($D61,F$55,EOMONTH($D61,0))=F$55,0.5,NA())</f>
        <v>#REF!</v>
      </c>
      <c r="G61" s="1" t="e">
        <f t="shared" si="19"/>
        <v>#REF!</v>
      </c>
      <c r="H61" s="1" t="e">
        <f t="shared" si="19"/>
        <v>#REF!</v>
      </c>
      <c r="I61" s="1" t="e">
        <f t="shared" si="19"/>
        <v>#REF!</v>
      </c>
      <c r="J61" s="1" t="e">
        <f t="shared" si="19"/>
        <v>#REF!</v>
      </c>
      <c r="K61" s="1" t="e">
        <f t="shared" si="19"/>
        <v>#REF!</v>
      </c>
      <c r="L61" s="1" t="e">
        <f t="shared" si="19"/>
        <v>#REF!</v>
      </c>
      <c r="M61" s="1" t="e">
        <f t="shared" si="19"/>
        <v>#REF!</v>
      </c>
      <c r="N61" s="1" t="e">
        <f t="shared" si="19"/>
        <v>#REF!</v>
      </c>
      <c r="O61" s="1" t="e">
        <f t="shared" si="19"/>
        <v>#REF!</v>
      </c>
      <c r="P61" s="1" t="e">
        <f t="shared" si="19"/>
        <v>#REF!</v>
      </c>
      <c r="Q61" s="1" t="e">
        <f t="shared" si="19"/>
        <v>#REF!</v>
      </c>
      <c r="R61" s="1" t="e">
        <f t="shared" si="19"/>
        <v>#REF!</v>
      </c>
      <c r="S61" s="1" t="e">
        <f t="shared" si="19"/>
        <v>#REF!</v>
      </c>
      <c r="T61" s="1" t="e">
        <f t="shared" si="19"/>
        <v>#REF!</v>
      </c>
      <c r="U61" s="1" t="e">
        <f t="shared" si="19"/>
        <v>#REF!</v>
      </c>
      <c r="V61" s="1" t="e">
        <f t="shared" si="19"/>
        <v>#REF!</v>
      </c>
      <c r="W61" s="1" t="e">
        <f t="shared" si="19"/>
        <v>#REF!</v>
      </c>
      <c r="X61" s="1" t="e">
        <f t="shared" si="19"/>
        <v>#REF!</v>
      </c>
      <c r="Y61" s="1" t="e">
        <f t="shared" si="19"/>
        <v>#REF!</v>
      </c>
      <c r="Z61" s="1" t="e">
        <f t="shared" si="19"/>
        <v>#REF!</v>
      </c>
      <c r="AA61" s="1" t="e">
        <f t="shared" si="19"/>
        <v>#REF!</v>
      </c>
      <c r="AB61" s="1" t="e">
        <f t="shared" si="19"/>
        <v>#REF!</v>
      </c>
      <c r="AC61" s="1" t="e">
        <f t="shared" si="19"/>
        <v>#REF!</v>
      </c>
      <c r="AD61" s="1" t="e">
        <f t="shared" si="19"/>
        <v>#REF!</v>
      </c>
      <c r="AE61" s="1" t="e">
        <f t="shared" si="19"/>
        <v>#REF!</v>
      </c>
      <c r="AF61" s="1" t="e">
        <f t="shared" si="19"/>
        <v>#REF!</v>
      </c>
      <c r="AG61" s="1" t="e">
        <f t="shared" si="19"/>
        <v>#REF!</v>
      </c>
      <c r="AH61" s="1" t="e">
        <f t="shared" si="19"/>
        <v>#REF!</v>
      </c>
    </row>
    <row r="62" spans="3:34" ht="16.5" customHeight="1" x14ac:dyDescent="0.45">
      <c r="D62" s="2" t="e">
        <f>TEXT(D61,"yyyy年m月") &amp; " -顶部区段"</f>
        <v>#REF!</v>
      </c>
      <c r="E62" s="1" t="e">
        <f>E61+12.5</f>
        <v>#REF!</v>
      </c>
      <c r="F62" s="1" t="e">
        <f t="shared" ref="F62:AH62" si="20">F61+12.5</f>
        <v>#REF!</v>
      </c>
      <c r="G62" s="1" t="e">
        <f t="shared" si="20"/>
        <v>#REF!</v>
      </c>
      <c r="H62" s="1" t="e">
        <f t="shared" si="20"/>
        <v>#REF!</v>
      </c>
      <c r="I62" s="1" t="e">
        <f t="shared" si="20"/>
        <v>#REF!</v>
      </c>
      <c r="J62" s="1" t="e">
        <f t="shared" si="20"/>
        <v>#REF!</v>
      </c>
      <c r="K62" s="1" t="e">
        <f t="shared" si="20"/>
        <v>#REF!</v>
      </c>
      <c r="L62" s="1" t="e">
        <f t="shared" si="20"/>
        <v>#REF!</v>
      </c>
      <c r="M62" s="1" t="e">
        <f t="shared" si="20"/>
        <v>#REF!</v>
      </c>
      <c r="N62" s="1" t="e">
        <f t="shared" si="20"/>
        <v>#REF!</v>
      </c>
      <c r="O62" s="1" t="e">
        <f t="shared" si="20"/>
        <v>#REF!</v>
      </c>
      <c r="P62" s="1" t="e">
        <f t="shared" si="20"/>
        <v>#REF!</v>
      </c>
      <c r="Q62" s="1" t="e">
        <f t="shared" si="20"/>
        <v>#REF!</v>
      </c>
      <c r="R62" s="1" t="e">
        <f t="shared" si="20"/>
        <v>#REF!</v>
      </c>
      <c r="S62" s="1" t="e">
        <f t="shared" si="20"/>
        <v>#REF!</v>
      </c>
      <c r="T62" s="1" t="e">
        <f t="shared" si="20"/>
        <v>#REF!</v>
      </c>
      <c r="U62" s="1" t="e">
        <f t="shared" si="20"/>
        <v>#REF!</v>
      </c>
      <c r="V62" s="1" t="e">
        <f t="shared" si="20"/>
        <v>#REF!</v>
      </c>
      <c r="W62" s="1" t="e">
        <f t="shared" si="20"/>
        <v>#REF!</v>
      </c>
      <c r="X62" s="1" t="e">
        <f t="shared" si="20"/>
        <v>#REF!</v>
      </c>
      <c r="Y62" s="1" t="e">
        <f t="shared" si="20"/>
        <v>#REF!</v>
      </c>
      <c r="Z62" s="1" t="e">
        <f t="shared" si="20"/>
        <v>#REF!</v>
      </c>
      <c r="AA62" s="1" t="e">
        <f t="shared" si="20"/>
        <v>#REF!</v>
      </c>
      <c r="AB62" s="1" t="e">
        <f t="shared" si="20"/>
        <v>#REF!</v>
      </c>
      <c r="AC62" s="1" t="e">
        <f t="shared" si="20"/>
        <v>#REF!</v>
      </c>
      <c r="AD62" s="1" t="e">
        <f t="shared" si="20"/>
        <v>#REF!</v>
      </c>
      <c r="AE62" s="1" t="e">
        <f t="shared" si="20"/>
        <v>#REF!</v>
      </c>
      <c r="AF62" s="1" t="e">
        <f t="shared" si="20"/>
        <v>#REF!</v>
      </c>
      <c r="AG62" s="1" t="e">
        <f t="shared" si="20"/>
        <v>#REF!</v>
      </c>
      <c r="AH62" s="1" t="e">
        <f t="shared" si="20"/>
        <v>#REF!</v>
      </c>
    </row>
    <row r="63" spans="3:34" x14ac:dyDescent="0.45">
      <c r="D63" s="3"/>
    </row>
    <row r="64" spans="3:34" x14ac:dyDescent="0.45">
      <c r="D64" s="3"/>
    </row>
    <row r="65" spans="4:34" x14ac:dyDescent="0.45">
      <c r="D65" s="4" t="e">
        <f>D58+1</f>
        <v>#REF!</v>
      </c>
      <c r="E65" s="1" t="e">
        <f>IF(MEDIAN($D65,E$55)=E$55,0.5,NA())</f>
        <v>#REF!</v>
      </c>
      <c r="F65" s="1" t="e">
        <f t="shared" ref="F65:AH66" si="21">IF(MEDIAN($D65,F$55)=F$55,0.5,NA())</f>
        <v>#REF!</v>
      </c>
      <c r="G65" s="1" t="e">
        <f t="shared" si="21"/>
        <v>#REF!</v>
      </c>
      <c r="H65" s="1" t="e">
        <f t="shared" si="21"/>
        <v>#REF!</v>
      </c>
      <c r="I65" s="1" t="e">
        <f t="shared" si="21"/>
        <v>#REF!</v>
      </c>
      <c r="J65" s="1" t="e">
        <f t="shared" si="21"/>
        <v>#REF!</v>
      </c>
      <c r="K65" s="1" t="e">
        <f t="shared" si="21"/>
        <v>#REF!</v>
      </c>
      <c r="L65" s="1" t="e">
        <f t="shared" si="21"/>
        <v>#REF!</v>
      </c>
      <c r="M65" s="1" t="e">
        <f t="shared" si="21"/>
        <v>#REF!</v>
      </c>
      <c r="N65" s="1" t="e">
        <f t="shared" si="21"/>
        <v>#REF!</v>
      </c>
      <c r="O65" s="1" t="e">
        <f t="shared" si="21"/>
        <v>#REF!</v>
      </c>
      <c r="P65" s="1" t="e">
        <f t="shared" si="21"/>
        <v>#REF!</v>
      </c>
      <c r="Q65" s="1" t="e">
        <f t="shared" si="21"/>
        <v>#REF!</v>
      </c>
      <c r="R65" s="1" t="e">
        <f t="shared" si="21"/>
        <v>#REF!</v>
      </c>
      <c r="S65" s="1" t="e">
        <f t="shared" si="21"/>
        <v>#REF!</v>
      </c>
      <c r="T65" s="1" t="e">
        <f t="shared" si="21"/>
        <v>#REF!</v>
      </c>
      <c r="U65" s="1" t="e">
        <f t="shared" si="21"/>
        <v>#REF!</v>
      </c>
      <c r="V65" s="1" t="e">
        <f t="shared" si="21"/>
        <v>#REF!</v>
      </c>
      <c r="W65" s="1" t="e">
        <f t="shared" si="21"/>
        <v>#REF!</v>
      </c>
      <c r="X65" s="1" t="e">
        <f t="shared" si="21"/>
        <v>#REF!</v>
      </c>
      <c r="Y65" s="1" t="e">
        <f t="shared" si="21"/>
        <v>#REF!</v>
      </c>
      <c r="Z65" s="1" t="e">
        <f t="shared" si="21"/>
        <v>#REF!</v>
      </c>
      <c r="AA65" s="1" t="e">
        <f t="shared" si="21"/>
        <v>#REF!</v>
      </c>
      <c r="AB65" s="1" t="e">
        <f t="shared" si="21"/>
        <v>#REF!</v>
      </c>
      <c r="AC65" s="1" t="e">
        <f t="shared" si="21"/>
        <v>#REF!</v>
      </c>
      <c r="AD65" s="1" t="e">
        <f t="shared" si="21"/>
        <v>#REF!</v>
      </c>
      <c r="AE65" s="1" t="e">
        <f t="shared" si="21"/>
        <v>#REF!</v>
      </c>
      <c r="AF65" s="1" t="e">
        <f t="shared" si="21"/>
        <v>#REF!</v>
      </c>
      <c r="AG65" s="1" t="e">
        <f t="shared" si="21"/>
        <v>#REF!</v>
      </c>
      <c r="AH65" s="1" t="e">
        <f t="shared" si="21"/>
        <v>#REF!</v>
      </c>
    </row>
    <row r="66" spans="4:34" x14ac:dyDescent="0.45">
      <c r="D66" s="4" t="e">
        <f>D61+1</f>
        <v>#REF!</v>
      </c>
      <c r="E66" s="1" t="e">
        <f>IF(MEDIAN($D66,E$55)=E$55,0.5,NA())</f>
        <v>#REF!</v>
      </c>
      <c r="F66" s="1" t="e">
        <f t="shared" si="21"/>
        <v>#REF!</v>
      </c>
      <c r="G66" s="1" t="e">
        <f t="shared" si="21"/>
        <v>#REF!</v>
      </c>
      <c r="H66" s="1" t="e">
        <f t="shared" si="21"/>
        <v>#REF!</v>
      </c>
      <c r="I66" s="1" t="e">
        <f t="shared" si="21"/>
        <v>#REF!</v>
      </c>
      <c r="J66" s="1" t="e">
        <f t="shared" si="21"/>
        <v>#REF!</v>
      </c>
      <c r="K66" s="1" t="e">
        <f t="shared" si="21"/>
        <v>#REF!</v>
      </c>
      <c r="L66" s="1" t="e">
        <f t="shared" si="21"/>
        <v>#REF!</v>
      </c>
      <c r="M66" s="1" t="e">
        <f t="shared" si="21"/>
        <v>#REF!</v>
      </c>
      <c r="N66" s="1" t="e">
        <f t="shared" si="21"/>
        <v>#REF!</v>
      </c>
      <c r="O66" s="1" t="e">
        <f t="shared" si="21"/>
        <v>#REF!</v>
      </c>
      <c r="P66" s="1" t="e">
        <f t="shared" si="21"/>
        <v>#REF!</v>
      </c>
      <c r="Q66" s="1" t="e">
        <f t="shared" si="21"/>
        <v>#REF!</v>
      </c>
      <c r="R66" s="1" t="e">
        <f t="shared" si="21"/>
        <v>#REF!</v>
      </c>
      <c r="S66" s="1" t="e">
        <f t="shared" si="21"/>
        <v>#REF!</v>
      </c>
      <c r="T66" s="1" t="e">
        <f t="shared" si="21"/>
        <v>#REF!</v>
      </c>
      <c r="U66" s="1" t="e">
        <f t="shared" si="21"/>
        <v>#REF!</v>
      </c>
      <c r="V66" s="1" t="e">
        <f t="shared" si="21"/>
        <v>#REF!</v>
      </c>
      <c r="W66" s="1" t="e">
        <f t="shared" si="21"/>
        <v>#REF!</v>
      </c>
      <c r="X66" s="1" t="e">
        <f t="shared" si="21"/>
        <v>#REF!</v>
      </c>
      <c r="Y66" s="1" t="e">
        <f t="shared" si="21"/>
        <v>#REF!</v>
      </c>
      <c r="Z66" s="1" t="e">
        <f t="shared" si="21"/>
        <v>#REF!</v>
      </c>
      <c r="AA66" s="1" t="e">
        <f t="shared" si="21"/>
        <v>#REF!</v>
      </c>
      <c r="AB66" s="1" t="e">
        <f t="shared" si="21"/>
        <v>#REF!</v>
      </c>
      <c r="AC66" s="1" t="e">
        <f t="shared" si="21"/>
        <v>#REF!</v>
      </c>
      <c r="AD66" s="1" t="e">
        <f t="shared" si="21"/>
        <v>#REF!</v>
      </c>
      <c r="AE66" s="1" t="e">
        <f t="shared" si="21"/>
        <v>#REF!</v>
      </c>
      <c r="AF66" s="1" t="e">
        <f t="shared" si="21"/>
        <v>#REF!</v>
      </c>
      <c r="AG66" s="1" t="e">
        <f t="shared" si="21"/>
        <v>#REF!</v>
      </c>
      <c r="AH66" s="1" t="e">
        <f t="shared" si="21"/>
        <v>#REF!</v>
      </c>
    </row>
    <row r="69" spans="4:34" x14ac:dyDescent="0.45">
      <c r="E69" s="1">
        <v>2.2999999999999998</v>
      </c>
      <c r="F69" s="1">
        <f>E69</f>
        <v>2.2999999999999998</v>
      </c>
      <c r="G69" s="1">
        <f t="shared" ref="G69:AH71" si="22">F69</f>
        <v>2.2999999999999998</v>
      </c>
      <c r="H69" s="1">
        <f t="shared" si="22"/>
        <v>2.2999999999999998</v>
      </c>
      <c r="I69" s="1">
        <f t="shared" si="22"/>
        <v>2.2999999999999998</v>
      </c>
      <c r="J69" s="1">
        <f t="shared" si="22"/>
        <v>2.2999999999999998</v>
      </c>
      <c r="K69" s="1">
        <f t="shared" si="22"/>
        <v>2.2999999999999998</v>
      </c>
      <c r="L69" s="1">
        <f t="shared" si="22"/>
        <v>2.2999999999999998</v>
      </c>
      <c r="M69" s="1">
        <f t="shared" si="22"/>
        <v>2.2999999999999998</v>
      </c>
      <c r="N69" s="1">
        <f t="shared" si="22"/>
        <v>2.2999999999999998</v>
      </c>
      <c r="O69" s="1">
        <f t="shared" si="22"/>
        <v>2.2999999999999998</v>
      </c>
      <c r="P69" s="1">
        <f t="shared" si="22"/>
        <v>2.2999999999999998</v>
      </c>
      <c r="Q69" s="1">
        <f t="shared" si="22"/>
        <v>2.2999999999999998</v>
      </c>
      <c r="R69" s="1">
        <f t="shared" si="22"/>
        <v>2.2999999999999998</v>
      </c>
      <c r="S69" s="1">
        <f t="shared" si="22"/>
        <v>2.2999999999999998</v>
      </c>
      <c r="T69" s="1">
        <f t="shared" si="22"/>
        <v>2.2999999999999998</v>
      </c>
      <c r="U69" s="1">
        <f t="shared" si="22"/>
        <v>2.2999999999999998</v>
      </c>
      <c r="V69" s="1">
        <f t="shared" si="22"/>
        <v>2.2999999999999998</v>
      </c>
      <c r="W69" s="1">
        <f t="shared" si="22"/>
        <v>2.2999999999999998</v>
      </c>
      <c r="X69" s="1">
        <f t="shared" si="22"/>
        <v>2.2999999999999998</v>
      </c>
      <c r="Y69" s="1">
        <f t="shared" si="22"/>
        <v>2.2999999999999998</v>
      </c>
      <c r="Z69" s="1">
        <f t="shared" si="22"/>
        <v>2.2999999999999998</v>
      </c>
      <c r="AA69" s="1">
        <f t="shared" si="22"/>
        <v>2.2999999999999998</v>
      </c>
      <c r="AB69" s="1">
        <f t="shared" si="22"/>
        <v>2.2999999999999998</v>
      </c>
      <c r="AC69" s="1">
        <f t="shared" si="22"/>
        <v>2.2999999999999998</v>
      </c>
      <c r="AD69" s="1">
        <f t="shared" si="22"/>
        <v>2.2999999999999998</v>
      </c>
      <c r="AE69" s="1">
        <f t="shared" si="22"/>
        <v>2.2999999999999998</v>
      </c>
      <c r="AF69" s="1">
        <f t="shared" si="22"/>
        <v>2.2999999999999998</v>
      </c>
      <c r="AG69" s="1">
        <f t="shared" si="22"/>
        <v>2.2999999999999998</v>
      </c>
      <c r="AH69" s="1">
        <f t="shared" si="22"/>
        <v>2.2999999999999998</v>
      </c>
    </row>
    <row r="70" spans="4:34" x14ac:dyDescent="0.45">
      <c r="D70" s="1">
        <v>3</v>
      </c>
      <c r="E70" s="1" t="e">
        <f t="shared" ref="E70:AH70" si="23">LEFT(UPPER(TEXT(E55,"aaa")),$D70)</f>
        <v>#REF!</v>
      </c>
      <c r="F70" s="1" t="e">
        <f t="shared" si="23"/>
        <v>#REF!</v>
      </c>
      <c r="G70" s="1" t="e">
        <f t="shared" si="23"/>
        <v>#REF!</v>
      </c>
      <c r="H70" s="1" t="e">
        <f t="shared" si="23"/>
        <v>#REF!</v>
      </c>
      <c r="I70" s="1" t="e">
        <f t="shared" si="23"/>
        <v>#REF!</v>
      </c>
      <c r="J70" s="1" t="e">
        <f t="shared" si="23"/>
        <v>#REF!</v>
      </c>
      <c r="K70" s="1" t="e">
        <f t="shared" si="23"/>
        <v>#REF!</v>
      </c>
      <c r="L70" s="1" t="e">
        <f t="shared" si="23"/>
        <v>#REF!</v>
      </c>
      <c r="M70" s="1" t="e">
        <f t="shared" si="23"/>
        <v>#REF!</v>
      </c>
      <c r="N70" s="1" t="e">
        <f t="shared" si="23"/>
        <v>#REF!</v>
      </c>
      <c r="O70" s="1" t="e">
        <f t="shared" si="23"/>
        <v>#REF!</v>
      </c>
      <c r="P70" s="1" t="e">
        <f t="shared" si="23"/>
        <v>#REF!</v>
      </c>
      <c r="Q70" s="1" t="e">
        <f t="shared" si="23"/>
        <v>#REF!</v>
      </c>
      <c r="R70" s="1" t="e">
        <f t="shared" si="23"/>
        <v>#REF!</v>
      </c>
      <c r="S70" s="1" t="e">
        <f t="shared" si="23"/>
        <v>#REF!</v>
      </c>
      <c r="T70" s="1" t="e">
        <f t="shared" si="23"/>
        <v>#REF!</v>
      </c>
      <c r="U70" s="1" t="e">
        <f t="shared" si="23"/>
        <v>#REF!</v>
      </c>
      <c r="V70" s="1" t="e">
        <f t="shared" si="23"/>
        <v>#REF!</v>
      </c>
      <c r="W70" s="1" t="e">
        <f t="shared" si="23"/>
        <v>#REF!</v>
      </c>
      <c r="X70" s="1" t="e">
        <f t="shared" si="23"/>
        <v>#REF!</v>
      </c>
      <c r="Y70" s="1" t="e">
        <f t="shared" si="23"/>
        <v>#REF!</v>
      </c>
      <c r="Z70" s="1" t="e">
        <f t="shared" si="23"/>
        <v>#REF!</v>
      </c>
      <c r="AA70" s="1" t="e">
        <f t="shared" si="23"/>
        <v>#REF!</v>
      </c>
      <c r="AB70" s="1" t="e">
        <f t="shared" si="23"/>
        <v>#REF!</v>
      </c>
      <c r="AC70" s="1" t="e">
        <f t="shared" si="23"/>
        <v>#REF!</v>
      </c>
      <c r="AD70" s="1" t="e">
        <f t="shared" si="23"/>
        <v>#REF!</v>
      </c>
      <c r="AE70" s="1" t="e">
        <f t="shared" si="23"/>
        <v>#REF!</v>
      </c>
      <c r="AF70" s="1" t="e">
        <f t="shared" si="23"/>
        <v>#REF!</v>
      </c>
      <c r="AG70" s="1" t="e">
        <f t="shared" si="23"/>
        <v>#REF!</v>
      </c>
      <c r="AH70" s="1" t="e">
        <f t="shared" si="23"/>
        <v>#REF!</v>
      </c>
    </row>
    <row r="71" spans="4:34" x14ac:dyDescent="0.45">
      <c r="E71" s="1">
        <v>1.3</v>
      </c>
      <c r="F71" s="1">
        <f>E71</f>
        <v>1.3</v>
      </c>
      <c r="G71" s="1">
        <f t="shared" si="22"/>
        <v>1.3</v>
      </c>
      <c r="H71" s="1">
        <f t="shared" si="22"/>
        <v>1.3</v>
      </c>
      <c r="I71" s="1">
        <f t="shared" si="22"/>
        <v>1.3</v>
      </c>
      <c r="J71" s="1">
        <f t="shared" si="22"/>
        <v>1.3</v>
      </c>
      <c r="K71" s="1">
        <f t="shared" si="22"/>
        <v>1.3</v>
      </c>
      <c r="L71" s="1">
        <f t="shared" si="22"/>
        <v>1.3</v>
      </c>
      <c r="M71" s="1">
        <f t="shared" si="22"/>
        <v>1.3</v>
      </c>
      <c r="N71" s="1">
        <f t="shared" si="22"/>
        <v>1.3</v>
      </c>
      <c r="O71" s="1">
        <f t="shared" si="22"/>
        <v>1.3</v>
      </c>
      <c r="P71" s="1">
        <f t="shared" si="22"/>
        <v>1.3</v>
      </c>
      <c r="Q71" s="1">
        <f t="shared" si="22"/>
        <v>1.3</v>
      </c>
      <c r="R71" s="1">
        <f t="shared" si="22"/>
        <v>1.3</v>
      </c>
      <c r="S71" s="1">
        <f t="shared" si="22"/>
        <v>1.3</v>
      </c>
      <c r="T71" s="1">
        <f t="shared" si="22"/>
        <v>1.3</v>
      </c>
      <c r="U71" s="1">
        <f t="shared" si="22"/>
        <v>1.3</v>
      </c>
      <c r="V71" s="1">
        <f t="shared" si="22"/>
        <v>1.3</v>
      </c>
      <c r="W71" s="1">
        <f t="shared" si="22"/>
        <v>1.3</v>
      </c>
      <c r="X71" s="1">
        <f t="shared" si="22"/>
        <v>1.3</v>
      </c>
      <c r="Y71" s="1">
        <f t="shared" si="22"/>
        <v>1.3</v>
      </c>
      <c r="Z71" s="1">
        <f t="shared" si="22"/>
        <v>1.3</v>
      </c>
      <c r="AA71" s="1">
        <f t="shared" si="22"/>
        <v>1.3</v>
      </c>
      <c r="AB71" s="1">
        <f t="shared" si="22"/>
        <v>1.3</v>
      </c>
      <c r="AC71" s="1">
        <f t="shared" si="22"/>
        <v>1.3</v>
      </c>
      <c r="AD71" s="1">
        <f t="shared" si="22"/>
        <v>1.3</v>
      </c>
      <c r="AE71" s="1">
        <f t="shared" si="22"/>
        <v>1.3</v>
      </c>
      <c r="AF71" s="1">
        <f t="shared" si="22"/>
        <v>1.3</v>
      </c>
      <c r="AG71" s="1">
        <f t="shared" si="22"/>
        <v>1.3</v>
      </c>
      <c r="AH71" s="1">
        <f t="shared" si="22"/>
        <v>1.3</v>
      </c>
    </row>
    <row r="72" spans="4:34" x14ac:dyDescent="0.45">
      <c r="E72" s="1" t="e">
        <f>TEXT(E55,"dd")</f>
        <v>#REF!</v>
      </c>
      <c r="F72" s="1" t="e">
        <f t="shared" ref="F72:AH72" si="24">TEXT(F55,"dd")</f>
        <v>#REF!</v>
      </c>
      <c r="G72" s="1" t="e">
        <f t="shared" si="24"/>
        <v>#REF!</v>
      </c>
      <c r="H72" s="1" t="e">
        <f t="shared" si="24"/>
        <v>#REF!</v>
      </c>
      <c r="I72" s="1" t="e">
        <f t="shared" si="24"/>
        <v>#REF!</v>
      </c>
      <c r="J72" s="1" t="e">
        <f t="shared" si="24"/>
        <v>#REF!</v>
      </c>
      <c r="K72" s="1" t="e">
        <f t="shared" si="24"/>
        <v>#REF!</v>
      </c>
      <c r="L72" s="1" t="e">
        <f t="shared" si="24"/>
        <v>#REF!</v>
      </c>
      <c r="M72" s="1" t="e">
        <f t="shared" si="24"/>
        <v>#REF!</v>
      </c>
      <c r="N72" s="1" t="e">
        <f t="shared" si="24"/>
        <v>#REF!</v>
      </c>
      <c r="O72" s="1" t="e">
        <f t="shared" si="24"/>
        <v>#REF!</v>
      </c>
      <c r="P72" s="1" t="e">
        <f t="shared" si="24"/>
        <v>#REF!</v>
      </c>
      <c r="Q72" s="1" t="e">
        <f t="shared" si="24"/>
        <v>#REF!</v>
      </c>
      <c r="R72" s="1" t="e">
        <f t="shared" si="24"/>
        <v>#REF!</v>
      </c>
      <c r="S72" s="1" t="e">
        <f t="shared" si="24"/>
        <v>#REF!</v>
      </c>
      <c r="T72" s="1" t="e">
        <f t="shared" si="24"/>
        <v>#REF!</v>
      </c>
      <c r="U72" s="1" t="e">
        <f t="shared" si="24"/>
        <v>#REF!</v>
      </c>
      <c r="V72" s="1" t="e">
        <f t="shared" si="24"/>
        <v>#REF!</v>
      </c>
      <c r="W72" s="1" t="e">
        <f t="shared" si="24"/>
        <v>#REF!</v>
      </c>
      <c r="X72" s="1" t="e">
        <f t="shared" si="24"/>
        <v>#REF!</v>
      </c>
      <c r="Y72" s="1" t="e">
        <f t="shared" si="24"/>
        <v>#REF!</v>
      </c>
      <c r="Z72" s="1" t="e">
        <f t="shared" si="24"/>
        <v>#REF!</v>
      </c>
      <c r="AA72" s="1" t="e">
        <f t="shared" si="24"/>
        <v>#REF!</v>
      </c>
      <c r="AB72" s="1" t="e">
        <f t="shared" si="24"/>
        <v>#REF!</v>
      </c>
      <c r="AC72" s="1" t="e">
        <f t="shared" si="24"/>
        <v>#REF!</v>
      </c>
      <c r="AD72" s="1" t="e">
        <f t="shared" si="24"/>
        <v>#REF!</v>
      </c>
      <c r="AE72" s="1" t="e">
        <f t="shared" si="24"/>
        <v>#REF!</v>
      </c>
      <c r="AF72" s="1" t="e">
        <f t="shared" si="24"/>
        <v>#REF!</v>
      </c>
      <c r="AG72" s="1" t="e">
        <f t="shared" si="24"/>
        <v>#REF!</v>
      </c>
      <c r="AH72" s="1" t="e">
        <f t="shared" si="24"/>
        <v>#REF!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B192AB-90D1-417A-BDBC-1B17BB1D86E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D11D93F-21D3-4821-9768-A0F99C41A8E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16c05727-aa75-4e4a-9b5f-8a80a1165891"/>
    <ds:schemaRef ds:uri="http://www.w3.org/XML/1998/namespace"/>
    <ds:schemaRef ds:uri="http://purl.org/dc/dcmitype/"/>
    <ds:schemaRef ds:uri="http://schemas.microsoft.com/office/infopath/2007/PartnerControls"/>
    <ds:schemaRef ds:uri="71af3243-3dd4-4a8d-8c0d-dd76da1f02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Sheet2</vt:lpstr>
      <vt:lpstr>calcs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2019-07-05T13:13:53Z</dcterms:created>
  <dcterms:modified xsi:type="dcterms:W3CDTF">2020-05-18T02:55:52Z</dcterms:modified>
</cp:coreProperties>
</file>