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LOv8-Ray-Task" sheetId="1" r:id="rId4"/>
    <sheet state="visible" name="YOLOv8-Ray-Actor" sheetId="2" r:id="rId5"/>
  </sheets>
  <definedNames/>
  <calcPr/>
</workbook>
</file>

<file path=xl/sharedStrings.xml><?xml version="1.0" encoding="utf-8"?>
<sst xmlns="http://schemas.openxmlformats.org/spreadsheetml/2006/main" count="40" uniqueCount="18">
  <si>
    <t>185 Images (batch size = 8)</t>
  </si>
  <si>
    <t>185 Images (batch size = 16)</t>
  </si>
  <si>
    <t>185 Images (batch size = 32)</t>
  </si>
  <si>
    <t>Instance</t>
  </si>
  <si>
    <t>1 H</t>
  </si>
  <si>
    <t>1 H + 1 W</t>
  </si>
  <si>
    <t>1 H + 2 W</t>
  </si>
  <si>
    <t>t3a.2xlarge</t>
  </si>
  <si>
    <t>m5a.4xlarge</t>
  </si>
  <si>
    <t>-</t>
  </si>
  <si>
    <t>m6a.8xlarge</t>
  </si>
  <si>
    <t xml:space="preserve"> 2398 Images (batch size = 8)</t>
  </si>
  <si>
    <t>2398 Images (batch size = 16)</t>
  </si>
  <si>
    <t>2398 Images (batch size = 32)</t>
  </si>
  <si>
    <t>INSTANCES</t>
  </si>
  <si>
    <t>t3a.2xlarge =&gt; (8 core CPU, 32 GiB RAM, 140 GiB EBS Storage)</t>
  </si>
  <si>
    <t>m5a.4xlarge =&gt; (16 core CPU, 64 GiB RAM, 140 GiB EBS Storage)</t>
  </si>
  <si>
    <t>m6a.8xlarge =&gt; (32 core CPU, 128 GiB RAM, 140 GiB EBS Storage)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</si>
</sst>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Nunito"/>
    </font>
    <font>
      <b/>
      <sz val="12.0"/>
      <color theme="1"/>
      <name val="Nunito"/>
    </font>
    <font>
      <b/>
      <sz val="12.0"/>
      <color rgb="FF000000"/>
      <name val="Nunito"/>
    </font>
    <font>
      <sz val="12.0"/>
      <color rgb="FF000000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2" fontId="4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4" t="s">
        <v>0</v>
      </c>
      <c r="F2" s="4" t="s">
        <v>1</v>
      </c>
      <c r="I2" s="4" t="s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4</v>
      </c>
      <c r="G3" s="3" t="s">
        <v>5</v>
      </c>
      <c r="H3" s="3" t="s">
        <v>6</v>
      </c>
      <c r="I3" s="3" t="s">
        <v>4</v>
      </c>
      <c r="J3" s="3" t="s">
        <v>5</v>
      </c>
      <c r="K3" s="3" t="s">
        <v>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 t="s">
        <v>7</v>
      </c>
      <c r="C4" s="1">
        <f>AVERAGE(18.23, 17.48, 18.21, 17.36)</f>
        <v>17.82</v>
      </c>
      <c r="D4" s="2">
        <f>AVERAGE(14.01, 14.63, 13.9, 14.21)</f>
        <v>14.1875</v>
      </c>
      <c r="E4" s="2">
        <f>AVERAGE(13.62, 14.14, 13.05, 13.65)</f>
        <v>13.615</v>
      </c>
      <c r="F4" s="2">
        <f>AVERAGE(17.07, 16.91, 16.63, 16.53)</f>
        <v>16.785</v>
      </c>
      <c r="G4" s="2">
        <f>AVERAGE(14.12, 14.46, 13.81, 13.54)</f>
        <v>13.9825</v>
      </c>
      <c r="H4" s="2">
        <f>AVERAGE(13.39, 13.46, 13.38, 13.22)</f>
        <v>13.3625</v>
      </c>
      <c r="I4" s="2">
        <f>AVERAGE(15.89, 16.1, 16.53, 15.98)</f>
        <v>16.125</v>
      </c>
      <c r="J4" s="2">
        <f>AVERAGE(16.64, 16.19, 16.43, 16.52)</f>
        <v>16.445</v>
      </c>
      <c r="K4" s="2">
        <f>AVERAGE(16.4, 16.14, 16.44, 16.44)</f>
        <v>16.355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 t="s">
        <v>8</v>
      </c>
      <c r="C5" s="1">
        <f>AVERAGE(12.82, 12.63, 12.57, 12.48)</f>
        <v>12.625</v>
      </c>
      <c r="D5" s="2">
        <f>AVERAGE(10.619, 10.52, 10.43, 10.4)</f>
        <v>10.49225</v>
      </c>
      <c r="E5" s="1" t="s">
        <v>9</v>
      </c>
      <c r="F5" s="2">
        <f>AVERAGE(11.08, 11.18, 11.1, 11.14)</f>
        <v>11.125</v>
      </c>
      <c r="G5" s="2">
        <f>AVERAGE(11.15, 11.12, 11.11, 10.77)</f>
        <v>11.0375</v>
      </c>
      <c r="H5" s="1" t="s">
        <v>9</v>
      </c>
      <c r="I5" s="2">
        <f>AVERAGE(11.48, 11.49, 11.48, 11.43)</f>
        <v>11.47</v>
      </c>
      <c r="J5" s="2">
        <f>AVERAGE(11.49, 11.52, 11.47, 11.5)</f>
        <v>11.495</v>
      </c>
      <c r="K5" s="1" t="s">
        <v>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 t="s">
        <v>10</v>
      </c>
      <c r="C6" s="1">
        <f>AVERAGE(5.23, 4.95, 4.92, 4.88)</f>
        <v>4.995</v>
      </c>
      <c r="D6" s="1">
        <f>AVERAGE(4.72, 4.86, 4.85, 4.84)</f>
        <v>4.8175</v>
      </c>
      <c r="E6" s="1" t="s">
        <v>9</v>
      </c>
      <c r="F6" s="1">
        <f>AVERAGE(4.43, 4.4, 4.68, 5.32)</f>
        <v>4.7075</v>
      </c>
      <c r="G6" s="1">
        <f>AVERAGE(4.42, 4.51, 4.43, 4.43)</f>
        <v>4.4475</v>
      </c>
      <c r="H6" s="1" t="s">
        <v>9</v>
      </c>
      <c r="I6" s="1">
        <f>AVERAGE(5.52, 5.51, 5.7, 5.57)</f>
        <v>5.575</v>
      </c>
      <c r="J6" s="1">
        <f>AVERAGE(5.53, 5.58, 5.61, 5.53)</f>
        <v>5.5625</v>
      </c>
      <c r="K6" s="1" t="s">
        <v>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3"/>
      <c r="C10" s="4" t="s">
        <v>11</v>
      </c>
      <c r="F10" s="4" t="s">
        <v>12</v>
      </c>
      <c r="I10" s="4" t="s">
        <v>13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3" t="s">
        <v>3</v>
      </c>
      <c r="C11" s="3" t="s">
        <v>4</v>
      </c>
      <c r="D11" s="3" t="s">
        <v>5</v>
      </c>
      <c r="E11" s="3" t="s">
        <v>6</v>
      </c>
      <c r="F11" s="3" t="s">
        <v>4</v>
      </c>
      <c r="G11" s="3" t="s">
        <v>5</v>
      </c>
      <c r="H11" s="3" t="s">
        <v>6</v>
      </c>
      <c r="I11" s="3" t="s">
        <v>4</v>
      </c>
      <c r="J11" s="3" t="s">
        <v>5</v>
      </c>
      <c r="K11" s="3" t="s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1" t="s">
        <v>10</v>
      </c>
      <c r="C12" s="2">
        <f>AVERAGE(22.72, 22.48, 22.6)</f>
        <v>22.6</v>
      </c>
      <c r="D12" s="2">
        <f>AVERAGE(14.65, 14.62, 14.24)</f>
        <v>14.50333333</v>
      </c>
      <c r="E12" s="2"/>
      <c r="F12" s="2">
        <f>AVERAGE(22.7, 22.4, 22.51)</f>
        <v>22.53666667</v>
      </c>
      <c r="G12" s="2">
        <f>AVERAGE(15.03, 14.81, 14.98)</f>
        <v>14.94</v>
      </c>
      <c r="H12" s="2"/>
      <c r="I12" s="2">
        <f>AVERAGE(23.67, 23.78, 23.32)</f>
        <v>23.59</v>
      </c>
      <c r="J12" s="2">
        <f>AVERAGE(17.78, 17.52, 17.85)</f>
        <v>17.71666667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5" t="s">
        <v>14</v>
      </c>
      <c r="E20" s="6"/>
      <c r="F20" s="6"/>
      <c r="G20" s="6"/>
      <c r="H20" s="6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7" t="s">
        <v>15</v>
      </c>
      <c r="E21" s="6"/>
      <c r="F21" s="6"/>
      <c r="G21" s="6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7" t="s">
        <v>16</v>
      </c>
      <c r="E22" s="6"/>
      <c r="F22" s="6"/>
      <c r="G22" s="6"/>
      <c r="H22" s="6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7" t="s">
        <v>17</v>
      </c>
      <c r="E23" s="6"/>
      <c r="F23" s="6"/>
      <c r="G23" s="6"/>
      <c r="H23" s="6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mergeCells count="6">
    <mergeCell ref="C2:E2"/>
    <mergeCell ref="F2:H2"/>
    <mergeCell ref="I2:K2"/>
    <mergeCell ref="C10:E10"/>
    <mergeCell ref="F10:H10"/>
    <mergeCell ref="I10:K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