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FPZ744\Downloads\"/>
    </mc:Choice>
  </mc:AlternateContent>
  <xr:revisionPtr revIDLastSave="0" documentId="8_{DCDBB564-5706-4905-82F0-89B2821A9D34}" xr6:coauthVersionLast="47" xr6:coauthVersionMax="47" xr10:uidLastSave="{00000000-0000-0000-0000-000000000000}"/>
  <bookViews>
    <workbookView xWindow="-108" yWindow="-108" windowWidth="23256" windowHeight="12456" activeTab="4" xr2:uid="{354D085A-36A6-4348-928F-9048E31128C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Sheet1!$B$1:$C$15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E26" i="5"/>
  <c r="D26" i="5"/>
  <c r="E25" i="5"/>
  <c r="D25" i="5"/>
  <c r="E24" i="5"/>
  <c r="D24" i="5" s="1"/>
  <c r="E23" i="5"/>
  <c r="D23" i="5"/>
  <c r="E22" i="5"/>
  <c r="D22" i="5"/>
  <c r="E21" i="5"/>
  <c r="D21" i="5"/>
  <c r="E20" i="5"/>
  <c r="D20" i="5" s="1"/>
  <c r="E19" i="5"/>
  <c r="D19" i="5"/>
  <c r="E18" i="5"/>
  <c r="D18" i="5"/>
  <c r="E17" i="5"/>
  <c r="D17" i="5"/>
  <c r="C3" i="2"/>
  <c r="C4" i="2"/>
  <c r="C5" i="2"/>
  <c r="C6" i="2"/>
  <c r="C7" i="2"/>
  <c r="C8" i="2"/>
  <c r="C9" i="2"/>
  <c r="C10" i="2"/>
  <c r="C11" i="2"/>
  <c r="C2" i="2"/>
  <c r="C9" i="1"/>
  <c r="C11" i="1"/>
  <c r="C2" i="1"/>
  <c r="C8" i="1"/>
  <c r="C14" i="1"/>
  <c r="C10" i="1"/>
  <c r="C5" i="1"/>
  <c r="C4" i="1"/>
  <c r="C13" i="1"/>
  <c r="C12" i="1"/>
  <c r="C6" i="1"/>
  <c r="C7" i="1"/>
  <c r="C3" i="1"/>
</calcChain>
</file>

<file path=xl/sharedStrings.xml><?xml version="1.0" encoding="utf-8"?>
<sst xmlns="http://schemas.openxmlformats.org/spreadsheetml/2006/main" count="61" uniqueCount="24">
  <si>
    <t>Transaction Month</t>
  </si>
  <si>
    <t>Default Percent</t>
  </si>
  <si>
    <t>entity_type</t>
  </si>
  <si>
    <t>Australian Private Company</t>
  </si>
  <si>
    <t>Australian Proprietary Company</t>
  </si>
  <si>
    <t>Australian Public Company</t>
  </si>
  <si>
    <t>Discretionary Investment Trust</t>
  </si>
  <si>
    <t>Discretionary Trading Trust</t>
  </si>
  <si>
    <t>Family Partnership</t>
  </si>
  <si>
    <t>Fixed Unit Trust</t>
  </si>
  <si>
    <t>Hybrid Trust</t>
  </si>
  <si>
    <t>Individual/Sole Trader</t>
  </si>
  <si>
    <t>Other Partnership</t>
  </si>
  <si>
    <t>count</t>
  </si>
  <si>
    <t>Individual / Sole Trader</t>
  </si>
  <si>
    <t>Default Percentage</t>
  </si>
  <si>
    <t>Entity Type</t>
  </si>
  <si>
    <t>Number of clients</t>
  </si>
  <si>
    <t>Year Entity Established</t>
  </si>
  <si>
    <t>Years From Establishment</t>
  </si>
  <si>
    <t>Payment Defaulted</t>
  </si>
  <si>
    <t>Total Loan Amount</t>
  </si>
  <si>
    <t>Total Amount Defaulted</t>
  </si>
  <si>
    <t>Total Amount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</si>
</sst>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%"/>
    <numFmt numFmtId="173" formatCode="_-[$$-C09]* #,##0.00_-;\-[$$-C09]* #,##0.00_-;_-[$$-C09]* &quot;-&quot;??_-;_-@_-"/>
    <numFmt numFmtId="175" formatCode="_-[$$-C09]* #,##0_-;\-[$$-C09]* #,##0_-;_-[$$-C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1" applyFont="1"/>
    <xf numFmtId="169" fontId="0" fillId="0" borderId="0" xfId="1" applyNumberFormat="1" applyFont="1"/>
    <xf numFmtId="9" fontId="0" fillId="0" borderId="0" xfId="1" applyNumberFormat="1" applyFont="1"/>
    <xf numFmtId="17" fontId="0" fillId="0" borderId="0" xfId="0" applyNumberFormat="1"/>
    <xf numFmtId="173" fontId="0" fillId="0" borderId="0" xfId="0" applyNumberFormat="1"/>
    <xf numFmtId="17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Monthly Deviation in Default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Default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Sheet1!$B$2:$B$14</c:f>
              <c:numCache>
                <c:formatCode>mmm\-yy</c:formatCode>
                <c:ptCount val="13"/>
                <c:pt idx="0">
                  <c:v>42917</c:v>
                </c:pt>
                <c:pt idx="1">
                  <c:v>42948</c:v>
                </c:pt>
                <c:pt idx="2">
                  <c:v>42979</c:v>
                </c:pt>
                <c:pt idx="3">
                  <c:v>43009</c:v>
                </c:pt>
                <c:pt idx="4">
                  <c:v>43040</c:v>
                </c:pt>
                <c:pt idx="5">
                  <c:v>43070</c:v>
                </c:pt>
                <c:pt idx="6">
                  <c:v>43101</c:v>
                </c:pt>
                <c:pt idx="7">
                  <c:v>43132</c:v>
                </c:pt>
                <c:pt idx="8">
                  <c:v>43160</c:v>
                </c:pt>
                <c:pt idx="9">
                  <c:v>43191</c:v>
                </c:pt>
                <c:pt idx="10">
                  <c:v>43221</c:v>
                </c:pt>
                <c:pt idx="11">
                  <c:v>43252</c:v>
                </c:pt>
                <c:pt idx="12">
                  <c:v>43282</c:v>
                </c:pt>
              </c:numCache>
            </c:numRef>
          </c:cat>
          <c:val>
            <c:numRef>
              <c:f>Sheet1!$C$2:$C$14</c:f>
              <c:numCache>
                <c:formatCode>0%</c:formatCode>
                <c:ptCount val="13"/>
                <c:pt idx="0">
                  <c:v>8.8641188959660291E-2</c:v>
                </c:pt>
                <c:pt idx="1">
                  <c:v>0.10972143263217699</c:v>
                </c:pt>
                <c:pt idx="2">
                  <c:v>8.4694494857834202E-2</c:v>
                </c:pt>
                <c:pt idx="3">
                  <c:v>8.4959816303099803E-2</c:v>
                </c:pt>
                <c:pt idx="4">
                  <c:v>7.1958880639634501E-2</c:v>
                </c:pt>
                <c:pt idx="5">
                  <c:v>5.9000602046959595E-2</c:v>
                </c:pt>
                <c:pt idx="6">
                  <c:v>8.8188134687332914E-2</c:v>
                </c:pt>
                <c:pt idx="7">
                  <c:v>9.8687664041994694E-2</c:v>
                </c:pt>
                <c:pt idx="8">
                  <c:v>8.5550339071465795E-2</c:v>
                </c:pt>
                <c:pt idx="9">
                  <c:v>9.7754293262879696E-2</c:v>
                </c:pt>
                <c:pt idx="10">
                  <c:v>8.3161794977356915E-2</c:v>
                </c:pt>
                <c:pt idx="11">
                  <c:v>8.4649655731065199E-2</c:v>
                </c:pt>
                <c:pt idx="12">
                  <c:v>8.7750556792872997E-2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F-4E7C-92C4-F8E5CD8D4E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76383583"/>
        <c:axId val="472363439"/>
      </c:lineChart>
      <c:dateAx>
        <c:axId val="4763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Transaction</a:t>
                </a:r>
                <a:r>
                  <a:rPr lang="en-IN" baseline="0"/>
                  <a:t> Month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63439"/>
        <c:crosses val="autoZero"/>
        <c:auto val="0"/>
        <c:lblOffset val="100"/>
        <c:baseTimeUnit val="months"/>
      </c:dateAx>
      <c:valAx>
        <c:axId val="472363439"/>
        <c:scaling>
          <c:orientation val="minMax"/>
          <c:min val="5.000000000000001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Overall Default</a:t>
                </a:r>
                <a:r>
                  <a:rPr lang="en-IN" baseline="0"/>
                  <a:t> Percent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4763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Entity</a:t>
            </a:r>
            <a:r>
              <a:rPr lang="en-IN" baseline="0"/>
              <a:t> Type and Payment Defaults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Number of clients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Australian Private Company</c:v>
                </c:pt>
                <c:pt idx="1">
                  <c:v>Australian Proprietary Company</c:v>
                </c:pt>
                <c:pt idx="2">
                  <c:v>Australian Public Company</c:v>
                </c:pt>
                <c:pt idx="3">
                  <c:v>Discretionary Investment Trust</c:v>
                </c:pt>
                <c:pt idx="4">
                  <c:v>Discretionary Trading Trust</c:v>
                </c:pt>
                <c:pt idx="5">
                  <c:v>Family Partnership</c:v>
                </c:pt>
                <c:pt idx="6">
                  <c:v>Fixed Unit Trust</c:v>
                </c:pt>
                <c:pt idx="7">
                  <c:v>Hybrid Trust</c:v>
                </c:pt>
                <c:pt idx="8">
                  <c:v>Individual / Sole Trader</c:v>
                </c:pt>
                <c:pt idx="9">
                  <c:v>Other Partnership</c:v>
                </c:pt>
              </c:strCache>
            </c:strRef>
          </c:cat>
          <c:val>
            <c:numRef>
              <c:f>Sheet2!$C$2:$C$11</c:f>
              <c:numCache>
                <c:formatCode>0.0%</c:formatCode>
                <c:ptCount val="10"/>
                <c:pt idx="0">
                  <c:v>0.58548009367681497</c:v>
                </c:pt>
                <c:pt idx="1">
                  <c:v>7.8064012490241998E-4</c:v>
                </c:pt>
                <c:pt idx="2">
                  <c:v>4.6838407494145199E-3</c:v>
                </c:pt>
                <c:pt idx="3">
                  <c:v>2.34192037470726E-3</c:v>
                </c:pt>
                <c:pt idx="4">
                  <c:v>9.3676814988290398E-3</c:v>
                </c:pt>
                <c:pt idx="5">
                  <c:v>3.0444964871194378E-2</c:v>
                </c:pt>
                <c:pt idx="6">
                  <c:v>3.1225604996096799E-3</c:v>
                </c:pt>
                <c:pt idx="7">
                  <c:v>7.8064012490241998E-4</c:v>
                </c:pt>
                <c:pt idx="8">
                  <c:v>0.3551912568306011</c:v>
                </c:pt>
                <c:pt idx="9">
                  <c:v>7.8064012490241998E-3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2-4F97-96B9-CA26E1613021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Default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Australian Private Company</c:v>
                </c:pt>
                <c:pt idx="1">
                  <c:v>Australian Proprietary Company</c:v>
                </c:pt>
                <c:pt idx="2">
                  <c:v>Australian Public Company</c:v>
                </c:pt>
                <c:pt idx="3">
                  <c:v>Discretionary Investment Trust</c:v>
                </c:pt>
                <c:pt idx="4">
                  <c:v>Discretionary Trading Trust</c:v>
                </c:pt>
                <c:pt idx="5">
                  <c:v>Family Partnership</c:v>
                </c:pt>
                <c:pt idx="6">
                  <c:v>Fixed Unit Trust</c:v>
                </c:pt>
                <c:pt idx="7">
                  <c:v>Hybrid Trust</c:v>
                </c:pt>
                <c:pt idx="8">
                  <c:v>Individual / Sole Trader</c:v>
                </c:pt>
                <c:pt idx="9">
                  <c:v>Other Partnership</c:v>
                </c:pt>
              </c:strCache>
            </c:strRef>
          </c:cat>
          <c:val>
            <c:numRef>
              <c:f>Sheet2!$D$2:$D$11</c:f>
              <c:numCache>
                <c:formatCode>0%</c:formatCode>
                <c:ptCount val="10"/>
                <c:pt idx="0">
                  <c:v>8.2085525428301595E-2</c:v>
                </c:pt>
                <c:pt idx="1">
                  <c:v>0</c:v>
                </c:pt>
                <c:pt idx="2">
                  <c:v>0.125</c:v>
                </c:pt>
                <c:pt idx="3">
                  <c:v>0.18548387096774099</c:v>
                </c:pt>
                <c:pt idx="4">
                  <c:v>0.11229946524064099</c:v>
                </c:pt>
                <c:pt idx="5">
                  <c:v>4.4836956521739101E-2</c:v>
                </c:pt>
                <c:pt idx="6">
                  <c:v>0</c:v>
                </c:pt>
                <c:pt idx="7">
                  <c:v>6.25E-2</c:v>
                </c:pt>
                <c:pt idx="8">
                  <c:v>9.6332727467122806E-2</c:v>
                </c:pt>
                <c:pt idx="9">
                  <c:v>4.4444444444444398E-2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2-4F97-96B9-CA26E161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243439"/>
        <c:axId val="524958655"/>
      </c:barChart>
      <c:catAx>
        <c:axId val="51924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8655"/>
        <c:crosses val="autoZero"/>
        <c:auto val="1"/>
        <c:lblAlgn val="ctr"/>
        <c:lblOffset val="100"/>
        <c:noMultiLvlLbl val="0"/>
      </c:catAx>
      <c:valAx>
        <c:axId val="5249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3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</a:t>
            </a:r>
            <a:r>
              <a:rPr lang="en-US" baseline="0"/>
              <a:t> Percentage of Clients by Year Established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Default Percentage</c:v>
                </c:pt>
              </c:strCache>
            </c:strRef>
          </c:tx>
          <c:spPr>
            <a:solidFill>
              <a:schemeClr val="accent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Sheet3!$B$2:$B$21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Sheet3!$C$2:$C$21</c:f>
              <c:numCache>
                <c:formatCode>0%</c:formatCode>
                <c:ptCount val="20"/>
                <c:pt idx="0">
                  <c:v>7.0977917981072502E-2</c:v>
                </c:pt>
                <c:pt idx="1">
                  <c:v>6.7095588235294101E-2</c:v>
                </c:pt>
                <c:pt idx="2">
                  <c:v>5.9221658206429703E-2</c:v>
                </c:pt>
                <c:pt idx="3">
                  <c:v>6.7024128686326997E-2</c:v>
                </c:pt>
                <c:pt idx="4">
                  <c:v>6.0802069857697198E-2</c:v>
                </c:pt>
                <c:pt idx="5">
                  <c:v>5.5900621118012403E-2</c:v>
                </c:pt>
                <c:pt idx="6">
                  <c:v>5.2631578947368397E-2</c:v>
                </c:pt>
                <c:pt idx="7">
                  <c:v>3.7252619324796198E-2</c:v>
                </c:pt>
                <c:pt idx="8">
                  <c:v>0.12479999999999999</c:v>
                </c:pt>
                <c:pt idx="9">
                  <c:v>8.7902523933855503E-2</c:v>
                </c:pt>
                <c:pt idx="10">
                  <c:v>9.3023255813953404E-2</c:v>
                </c:pt>
                <c:pt idx="11">
                  <c:v>6.0652009097801302E-2</c:v>
                </c:pt>
                <c:pt idx="12">
                  <c:v>8.5091899251191205E-2</c:v>
                </c:pt>
                <c:pt idx="13">
                  <c:v>8.3621683967704696E-2</c:v>
                </c:pt>
                <c:pt idx="14">
                  <c:v>0.11915367483296201</c:v>
                </c:pt>
                <c:pt idx="15">
                  <c:v>0.10727272727272701</c:v>
                </c:pt>
                <c:pt idx="16">
                  <c:v>0.124073351541162</c:v>
                </c:pt>
                <c:pt idx="17">
                  <c:v>8.3375442142496203E-2</c:v>
                </c:pt>
                <c:pt idx="18">
                  <c:v>8.6235489220563802E-2</c:v>
                </c:pt>
                <c:pt idx="19">
                  <c:v>6.4102564102564097E-2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1-4EFF-A6B3-C19980584F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0405439"/>
        <c:axId val="2066869439"/>
      </c:barChart>
      <c:catAx>
        <c:axId val="47040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Entity Established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69439"/>
        <c:crosses val="autoZero"/>
        <c:auto val="1"/>
        <c:lblAlgn val="ctr"/>
        <c:lblOffset val="100"/>
        <c:noMultiLvlLbl val="0"/>
      </c:catAx>
      <c:valAx>
        <c:axId val="2066869439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47040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Percentage of Clients from Year Established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Default Percentage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Sheet4!$B$2:$B$21</c:f>
              <c:numCache>
                <c:formatCode>0%</c:formatCode>
                <c:ptCount val="20"/>
                <c:pt idx="0">
                  <c:v>7.3170731707316999E-2</c:v>
                </c:pt>
                <c:pt idx="1">
                  <c:v>7.4295473953885499E-2</c:v>
                </c:pt>
                <c:pt idx="2">
                  <c:v>0.10972461273666</c:v>
                </c:pt>
                <c:pt idx="3">
                  <c:v>0.116388687454677</c:v>
                </c:pt>
                <c:pt idx="4">
                  <c:v>0.11483870967741901</c:v>
                </c:pt>
                <c:pt idx="5">
                  <c:v>0.101851851851851</c:v>
                </c:pt>
                <c:pt idx="6">
                  <c:v>7.55711775043936E-2</c:v>
                </c:pt>
                <c:pt idx="7">
                  <c:v>6.8396226415094297E-2</c:v>
                </c:pt>
                <c:pt idx="8">
                  <c:v>7.7777777777777696E-2</c:v>
                </c:pt>
                <c:pt idx="9">
                  <c:v>0.107721639656816</c:v>
                </c:pt>
                <c:pt idx="10">
                  <c:v>7.7253218884120095E-2</c:v>
                </c:pt>
                <c:pt idx="11">
                  <c:v>0.110704483074107</c:v>
                </c:pt>
                <c:pt idx="12">
                  <c:v>4.0509259259259203E-2</c:v>
                </c:pt>
                <c:pt idx="13">
                  <c:v>5.0062578222778403E-2</c:v>
                </c:pt>
                <c:pt idx="14">
                  <c:v>6.7493112947658404E-2</c:v>
                </c:pt>
                <c:pt idx="15">
                  <c:v>6.0553633217993001E-2</c:v>
                </c:pt>
                <c:pt idx="16">
                  <c:v>8.2547169811320695E-2</c:v>
                </c:pt>
                <c:pt idx="17">
                  <c:v>4.4642857142857102E-2</c:v>
                </c:pt>
                <c:pt idx="18">
                  <c:v>7.7782744747429494E-2</c:v>
                </c:pt>
                <c:pt idx="19">
                  <c:v>8.3333333333333301E-2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A-4F77-BA6A-1FD2DBA426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81973807"/>
        <c:axId val="469193871"/>
      </c:barChart>
      <c:catAx>
        <c:axId val="58197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3871"/>
        <c:crosses val="autoZero"/>
        <c:auto val="1"/>
        <c:lblAlgn val="ctr"/>
        <c:lblOffset val="100"/>
        <c:noMultiLvlLbl val="0"/>
      </c:catAx>
      <c:valAx>
        <c:axId val="469193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8197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</a:t>
            </a:r>
            <a:r>
              <a:rPr lang="en-IN" baseline="0"/>
              <a:t> Defaulted Per Entity Type (in thousands)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Payment Defaulted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Sheet5!$A$2:$A$11</c:f>
              <c:strCache>
                <c:ptCount val="10"/>
                <c:pt idx="0">
                  <c:v>Australian Private Company</c:v>
                </c:pt>
                <c:pt idx="1">
                  <c:v>Australian Proprietary Company</c:v>
                </c:pt>
                <c:pt idx="2">
                  <c:v>Australian Public Company</c:v>
                </c:pt>
                <c:pt idx="3">
                  <c:v>Discretionary Investment Trust</c:v>
                </c:pt>
                <c:pt idx="4">
                  <c:v>Discretionary Trading Trust</c:v>
                </c:pt>
                <c:pt idx="5">
                  <c:v>Family Partnership</c:v>
                </c:pt>
                <c:pt idx="6">
                  <c:v>Fixed Unit Trust</c:v>
                </c:pt>
                <c:pt idx="7">
                  <c:v>Hybrid Trust</c:v>
                </c:pt>
                <c:pt idx="8">
                  <c:v>Individual/Sole Trader</c:v>
                </c:pt>
                <c:pt idx="9">
                  <c:v>Other Partnership</c:v>
                </c:pt>
              </c:strCache>
            </c:strRef>
          </c:cat>
          <c:val>
            <c:numRef>
              <c:f>Sheet5!$B$2:$B$11</c:f>
            </c:numRef>
          </c:val>
          <c:extLst>
            <c:ext xmlns:c16="http://schemas.microsoft.com/office/drawing/2014/chart" uri="{C3380CC4-5D6E-409C-BE32-E72D297353CC}">
              <c16:uniqueId val="{00000000-9ECE-4BD5-88D3-C91BADC31722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Total Loan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Sheet5!$A$2:$A$11</c:f>
              <c:strCache>
                <c:ptCount val="10"/>
                <c:pt idx="0">
                  <c:v>Australian Private Company</c:v>
                </c:pt>
                <c:pt idx="1">
                  <c:v>Australian Proprietary Company</c:v>
                </c:pt>
                <c:pt idx="2">
                  <c:v>Australian Public Company</c:v>
                </c:pt>
                <c:pt idx="3">
                  <c:v>Discretionary Investment Trust</c:v>
                </c:pt>
                <c:pt idx="4">
                  <c:v>Discretionary Trading Trust</c:v>
                </c:pt>
                <c:pt idx="5">
                  <c:v>Family Partnership</c:v>
                </c:pt>
                <c:pt idx="6">
                  <c:v>Fixed Unit Trust</c:v>
                </c:pt>
                <c:pt idx="7">
                  <c:v>Hybrid Trust</c:v>
                </c:pt>
                <c:pt idx="8">
                  <c:v>Individual/Sole Trader</c:v>
                </c:pt>
                <c:pt idx="9">
                  <c:v>Other Partnership</c:v>
                </c:pt>
              </c:strCache>
            </c:strRef>
          </c:cat>
          <c:val>
            <c:numRef>
              <c:f>Sheet5!$C$2:$C$11</c:f>
            </c:numRef>
          </c:val>
          <c:extLst>
            <c:ext xmlns:c16="http://schemas.microsoft.com/office/drawing/2014/chart" uri="{C3380CC4-5D6E-409C-BE32-E72D297353CC}">
              <c16:uniqueId val="{00000001-9ECE-4BD5-88D3-C91BADC31722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Total Amount Paid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Sheet5!$A$2:$A$11</c:f>
              <c:strCache>
                <c:ptCount val="10"/>
                <c:pt idx="0">
                  <c:v>Australian Private Company</c:v>
                </c:pt>
                <c:pt idx="1">
                  <c:v>Australian Proprietary Company</c:v>
                </c:pt>
                <c:pt idx="2">
                  <c:v>Australian Public Company</c:v>
                </c:pt>
                <c:pt idx="3">
                  <c:v>Discretionary Investment Trust</c:v>
                </c:pt>
                <c:pt idx="4">
                  <c:v>Discretionary Trading Trust</c:v>
                </c:pt>
                <c:pt idx="5">
                  <c:v>Family Partnership</c:v>
                </c:pt>
                <c:pt idx="6">
                  <c:v>Fixed Unit Trust</c:v>
                </c:pt>
                <c:pt idx="7">
                  <c:v>Hybrid Trust</c:v>
                </c:pt>
                <c:pt idx="8">
                  <c:v>Individual/Sole Trader</c:v>
                </c:pt>
                <c:pt idx="9">
                  <c:v>Other Partnership</c:v>
                </c:pt>
              </c:strCache>
            </c:strRef>
          </c:cat>
          <c:val>
            <c:numRef>
              <c:f>Sheet5!$D$2:$D$11</c:f>
              <c:numCache>
                <c:formatCode>_-[$$-C09]* #,##0_-;\-[$$-C09]* #,##0_-;_-[$$-C09]* "-"??_-;_-@_-</c:formatCode>
                <c:ptCount val="10"/>
                <c:pt idx="0">
                  <c:v>21411.86347</c:v>
                </c:pt>
                <c:pt idx="1">
                  <c:v>44.016619999999904</c:v>
                </c:pt>
                <c:pt idx="2">
                  <c:v>110.51666</c:v>
                </c:pt>
                <c:pt idx="3">
                  <c:v>235.89123000000023</c:v>
                </c:pt>
                <c:pt idx="4">
                  <c:v>345.75645000000003</c:v>
                </c:pt>
                <c:pt idx="5">
                  <c:v>666.87317000000007</c:v>
                </c:pt>
                <c:pt idx="6">
                  <c:v>143.3486</c:v>
                </c:pt>
                <c:pt idx="7">
                  <c:v>20.474959999999999</c:v>
                </c:pt>
                <c:pt idx="8">
                  <c:v>6667.7051300000003</c:v>
                </c:pt>
                <c:pt idx="9">
                  <c:v>76.052390000000017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BD5-88D3-C91BADC31722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Total Amount Defaulted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1135857461024499E-2"/>
                  <c:y val="3.118178983473651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CE-4BD5-88D3-C91BADC31722}"/>
                </c:ext>
              </c:extLst>
            </c:dLbl>
            <c:dLbl>
              <c:idx val="5"/>
              <c:layout>
                <c:manualLayout>
                  <c:x val="-3.7119524870081661E-3"/>
                  <c:y val="-3.118178983473651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CE-4BD5-88D3-C91BADC31722}"/>
                </c:ext>
              </c:extLst>
            </c:dLbl>
            <c:dLbl>
              <c:idx val="8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CE-4BD5-88D3-C91BADC31722}"/>
                </c:ext>
              </c:extLst>
            </c:dLbl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CE-4BD5-88D3-C91BADC317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0" tIns="0" rIns="0" bIns="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2">
                        <a:lumMod val="50000"/>
                        <a:alpha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Sheet5!$A$2:$A$11</c:f>
              <c:strCache>
                <c:ptCount val="10"/>
                <c:pt idx="0">
                  <c:v>Australian Private Company</c:v>
                </c:pt>
                <c:pt idx="1">
                  <c:v>Australian Proprietary Company</c:v>
                </c:pt>
                <c:pt idx="2">
                  <c:v>Australian Public Company</c:v>
                </c:pt>
                <c:pt idx="3">
                  <c:v>Discretionary Investment Trust</c:v>
                </c:pt>
                <c:pt idx="4">
                  <c:v>Discretionary Trading Trust</c:v>
                </c:pt>
                <c:pt idx="5">
                  <c:v>Family Partnership</c:v>
                </c:pt>
                <c:pt idx="6">
                  <c:v>Fixed Unit Trust</c:v>
                </c:pt>
                <c:pt idx="7">
                  <c:v>Hybrid Trust</c:v>
                </c:pt>
                <c:pt idx="8">
                  <c:v>Individual/Sole Trader</c:v>
                </c:pt>
                <c:pt idx="9">
                  <c:v>Other Partnership</c:v>
                </c:pt>
              </c:strCache>
            </c:strRef>
          </c:cat>
          <c:val>
            <c:numRef>
              <c:f>Sheet5!$E$2:$E$11</c:f>
              <c:numCache>
                <c:formatCode>_-[$$-C09]* #,##0_-;\-[$$-C09]* #,##0_-;_-[$$-C09]* "-"??_-;_-@_-</c:formatCode>
                <c:ptCount val="10"/>
                <c:pt idx="0">
                  <c:v>956.49306999999976</c:v>
                </c:pt>
                <c:pt idx="1">
                  <c:v>0</c:v>
                </c:pt>
                <c:pt idx="2">
                  <c:v>7.7708199999999925</c:v>
                </c:pt>
                <c:pt idx="3">
                  <c:v>113.76356999999975</c:v>
                </c:pt>
                <c:pt idx="4">
                  <c:v>18.431109999999975</c:v>
                </c:pt>
                <c:pt idx="5">
                  <c:v>11.268339999999942</c:v>
                </c:pt>
                <c:pt idx="6">
                  <c:v>0</c:v>
                </c:pt>
                <c:pt idx="7">
                  <c:v>0.89999999999999991</c:v>
                </c:pt>
                <c:pt idx="8">
                  <c:v>385.72613999999948</c:v>
                </c:pt>
                <c:pt idx="9">
                  <c:v>2.5259299999999971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BD5-88D3-C91BADC317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28040127"/>
        <c:axId val="573941951"/>
      </c:barChart>
      <c:catAx>
        <c:axId val="6280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1951"/>
        <c:crosses val="autoZero"/>
        <c:auto val="1"/>
        <c:lblAlgn val="ctr"/>
        <c:lblOffset val="100"/>
        <c:noMultiLvlLbl val="0"/>
      </c:catAx>
      <c:valAx>
        <c:axId val="57394195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280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125730</xdr:rowOff>
    </xdr:from>
    <xdr:to>
      <xdr:col>17</xdr:col>
      <xdr:colOff>91440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2919E-E8E1-1B05-7892-AFC44ECD9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</xdr:row>
      <xdr:rowOff>68580</xdr:rowOff>
    </xdr:from>
    <xdr:to>
      <xdr:col>20</xdr:col>
      <xdr:colOff>30480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62917-3E1C-A884-2807-1ED34B61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95250</xdr:rowOff>
    </xdr:from>
    <xdr:to>
      <xdr:col>17</xdr:col>
      <xdr:colOff>60960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2A883-4ECE-E571-8D4C-27214EA04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137160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AD8D1-2B47-9DDA-01E8-71193A130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5</xdr:row>
      <xdr:rowOff>41910</xdr:rowOff>
    </xdr:from>
    <xdr:to>
      <xdr:col>23</xdr:col>
      <xdr:colOff>7620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32545-96C7-B28B-3CD9-43E73EA1E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0AD8-9571-4A1C-911A-3A2DAB9683B2}">
  <dimension ref="B1:D14"/>
  <sheetViews>
    <sheetView workbookViewId="0">
      <selection activeCell="B2" sqref="B2:B14"/>
    </sheetView>
  </sheetViews>
  <sheetFormatPr defaultColWidth="9" defaultRowHeight="14.4" x14ac:dyDescent="0.3"/>
  <cols>
    <col min="1" max="1" width="16.6640625" bestFit="1" customWidth="1"/>
    <col min="2" max="2" width="16.77734375" bestFit="1" customWidth="1"/>
    <col min="3" max="3" width="12" bestFit="1" customWidth="1"/>
  </cols>
  <sheetData>
    <row r="1" spans="2:4" x14ac:dyDescent="0.3">
      <c r="B1" t="s">
        <v>0</v>
      </c>
      <c r="C1" t="s">
        <v>1</v>
      </c>
    </row>
    <row r="2" spans="2:4" x14ac:dyDescent="0.3">
      <c r="B2" s="5">
        <v>42917</v>
      </c>
      <c r="C2" s="4">
        <f>D2/100</f>
        <v>8.8641188959660291E-2</v>
      </c>
      <c r="D2" s="1">
        <v>8.8641188959660298</v>
      </c>
    </row>
    <row r="3" spans="2:4" x14ac:dyDescent="0.3">
      <c r="B3" s="5">
        <v>42948</v>
      </c>
      <c r="C3" s="4">
        <f>D3/100</f>
        <v>0.10972143263217699</v>
      </c>
      <c r="D3" s="1">
        <v>10.972143263217699</v>
      </c>
    </row>
    <row r="4" spans="2:4" x14ac:dyDescent="0.3">
      <c r="B4" s="5">
        <v>42979</v>
      </c>
      <c r="C4" s="4">
        <f>D4/100</f>
        <v>8.4694494857834202E-2</v>
      </c>
      <c r="D4" s="1">
        <v>8.4694494857834197</v>
      </c>
    </row>
    <row r="5" spans="2:4" x14ac:dyDescent="0.3">
      <c r="B5" s="5">
        <v>43009</v>
      </c>
      <c r="C5" s="4">
        <f>D5/100</f>
        <v>8.4959816303099803E-2</v>
      </c>
      <c r="D5" s="1">
        <v>8.4959816303099807</v>
      </c>
    </row>
    <row r="6" spans="2:4" x14ac:dyDescent="0.3">
      <c r="B6" s="5">
        <v>43040</v>
      </c>
      <c r="C6" s="4">
        <f>D6/100</f>
        <v>7.1958880639634501E-2</v>
      </c>
      <c r="D6" s="1">
        <v>7.1958880639634497</v>
      </c>
    </row>
    <row r="7" spans="2:4" x14ac:dyDescent="0.3">
      <c r="B7" s="5">
        <v>43070</v>
      </c>
      <c r="C7" s="4">
        <f>D7/100</f>
        <v>5.9000602046959595E-2</v>
      </c>
      <c r="D7" s="1">
        <v>5.9000602046959596</v>
      </c>
    </row>
    <row r="8" spans="2:4" x14ac:dyDescent="0.3">
      <c r="B8" s="5">
        <v>43101</v>
      </c>
      <c r="C8" s="4">
        <f>D8/100</f>
        <v>8.8188134687332914E-2</v>
      </c>
      <c r="D8" s="1">
        <v>8.8188134687332909</v>
      </c>
    </row>
    <row r="9" spans="2:4" x14ac:dyDescent="0.3">
      <c r="B9" s="5">
        <v>43132</v>
      </c>
      <c r="C9" s="4">
        <f>D9/100</f>
        <v>9.8687664041994694E-2</v>
      </c>
      <c r="D9" s="1">
        <v>9.8687664041994694</v>
      </c>
    </row>
    <row r="10" spans="2:4" x14ac:dyDescent="0.3">
      <c r="B10" s="5">
        <v>43160</v>
      </c>
      <c r="C10" s="4">
        <f>D10/100</f>
        <v>8.5550339071465795E-2</v>
      </c>
      <c r="D10" s="1">
        <v>8.55503390714658</v>
      </c>
    </row>
    <row r="11" spans="2:4" x14ac:dyDescent="0.3">
      <c r="B11" s="5">
        <v>43191</v>
      </c>
      <c r="C11" s="4">
        <f>D11/100</f>
        <v>9.7754293262879696E-2</v>
      </c>
      <c r="D11" s="1">
        <v>9.7754293262879699</v>
      </c>
    </row>
    <row r="12" spans="2:4" x14ac:dyDescent="0.3">
      <c r="B12" s="5">
        <v>43221</v>
      </c>
      <c r="C12" s="4">
        <f>D12/100</f>
        <v>8.3161794977356915E-2</v>
      </c>
      <c r="D12" s="1">
        <v>8.3161794977356909</v>
      </c>
    </row>
    <row r="13" spans="2:4" x14ac:dyDescent="0.3">
      <c r="B13" s="5">
        <v>43252</v>
      </c>
      <c r="C13" s="4">
        <f>D13/100</f>
        <v>8.4649655731065199E-2</v>
      </c>
      <c r="D13" s="1">
        <v>8.4649655731065199</v>
      </c>
    </row>
    <row r="14" spans="2:4" x14ac:dyDescent="0.3">
      <c r="B14" s="5">
        <v>43282</v>
      </c>
      <c r="C14" s="4">
        <f>D14/100</f>
        <v>8.7750556792872997E-2</v>
      </c>
      <c r="D14" s="1">
        <v>8.7750556792873002</v>
      </c>
    </row>
  </sheetData>
  <autoFilter ref="B1:C15" xr:uid="{48670AD8-9571-4A1C-911A-3A2DAB9683B2}">
    <sortState xmlns:xlrd2="http://schemas.microsoft.com/office/spreadsheetml/2017/richdata2" ref="B2:C15">
      <sortCondition ref="B1:B15"/>
    </sortState>
  </autoFilter>
  <sortState xmlns:xlrd2="http://schemas.microsoft.com/office/spreadsheetml/2017/richdata2" ref="B2:D14">
    <sortCondition ref="B1:B14"/>
  </sortState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1CA-B34D-4873-B4FB-BEA6FC664B9B}">
  <dimension ref="A1:E24"/>
  <sheetViews>
    <sheetView topLeftCell="B1" workbookViewId="0">
      <selection activeCell="F18" sqref="F18"/>
    </sheetView>
  </sheetViews>
  <sheetFormatPr defaultRowHeight="14.4" x14ac:dyDescent="0.3"/>
  <cols>
    <col min="1" max="1" width="10.21875" bestFit="1" customWidth="1"/>
    <col min="2" max="2" width="27.21875" bestFit="1" customWidth="1"/>
    <col min="4" max="4" width="12" bestFit="1" customWidth="1"/>
  </cols>
  <sheetData>
    <row r="1" spans="1:5" x14ac:dyDescent="0.3">
      <c r="B1" t="s">
        <v>16</v>
      </c>
      <c r="C1" t="s">
        <v>17</v>
      </c>
      <c r="D1" t="s">
        <v>15</v>
      </c>
    </row>
    <row r="2" spans="1:5" x14ac:dyDescent="0.3">
      <c r="A2">
        <v>0</v>
      </c>
      <c r="B2" t="s">
        <v>3</v>
      </c>
      <c r="C2" s="3">
        <f>E2/SUM(E$2:E$11)</f>
        <v>0.58548009367681497</v>
      </c>
      <c r="D2" s="4">
        <v>8.2085525428301595E-2</v>
      </c>
      <c r="E2">
        <v>750</v>
      </c>
    </row>
    <row r="3" spans="1:5" x14ac:dyDescent="0.3">
      <c r="A3">
        <v>1</v>
      </c>
      <c r="B3" t="s">
        <v>4</v>
      </c>
      <c r="C3" s="3">
        <f>E3/SUM(E$2:E$11)</f>
        <v>7.8064012490241998E-4</v>
      </c>
      <c r="D3" s="4">
        <v>0</v>
      </c>
      <c r="E3">
        <v>1</v>
      </c>
    </row>
    <row r="4" spans="1:5" x14ac:dyDescent="0.3">
      <c r="A4">
        <v>2</v>
      </c>
      <c r="B4" t="s">
        <v>5</v>
      </c>
      <c r="C4" s="3">
        <f>E4/SUM(E$2:E$11)</f>
        <v>4.6838407494145199E-3</v>
      </c>
      <c r="D4" s="4">
        <v>0.125</v>
      </c>
      <c r="E4">
        <v>6</v>
      </c>
    </row>
    <row r="5" spans="1:5" x14ac:dyDescent="0.3">
      <c r="A5">
        <v>3</v>
      </c>
      <c r="B5" t="s">
        <v>6</v>
      </c>
      <c r="C5" s="3">
        <f>E5/SUM(E$2:E$11)</f>
        <v>2.34192037470726E-3</v>
      </c>
      <c r="D5" s="4">
        <v>0.18548387096774099</v>
      </c>
      <c r="E5">
        <v>3</v>
      </c>
    </row>
    <row r="6" spans="1:5" x14ac:dyDescent="0.3">
      <c r="A6">
        <v>4</v>
      </c>
      <c r="B6" t="s">
        <v>7</v>
      </c>
      <c r="C6" s="3">
        <f>E6/SUM(E$2:E$11)</f>
        <v>9.3676814988290398E-3</v>
      </c>
      <c r="D6" s="4">
        <v>0.11229946524064099</v>
      </c>
      <c r="E6">
        <v>12</v>
      </c>
    </row>
    <row r="7" spans="1:5" x14ac:dyDescent="0.3">
      <c r="A7">
        <v>5</v>
      </c>
      <c r="B7" t="s">
        <v>8</v>
      </c>
      <c r="C7" s="3">
        <f>E7/SUM(E$2:E$11)</f>
        <v>3.0444964871194378E-2</v>
      </c>
      <c r="D7" s="4">
        <v>4.4836956521739101E-2</v>
      </c>
      <c r="E7">
        <v>39</v>
      </c>
    </row>
    <row r="8" spans="1:5" x14ac:dyDescent="0.3">
      <c r="A8">
        <v>6</v>
      </c>
      <c r="B8" t="s">
        <v>9</v>
      </c>
      <c r="C8" s="3">
        <f>E8/SUM(E$2:E$11)</f>
        <v>3.1225604996096799E-3</v>
      </c>
      <c r="D8" s="4">
        <v>0</v>
      </c>
      <c r="E8">
        <v>4</v>
      </c>
    </row>
    <row r="9" spans="1:5" x14ac:dyDescent="0.3">
      <c r="A9">
        <v>7</v>
      </c>
      <c r="B9" t="s">
        <v>10</v>
      </c>
      <c r="C9" s="3">
        <f>E9/SUM(E$2:E$11)</f>
        <v>7.8064012490241998E-4</v>
      </c>
      <c r="D9" s="4">
        <v>6.25E-2</v>
      </c>
      <c r="E9">
        <v>1</v>
      </c>
    </row>
    <row r="10" spans="1:5" x14ac:dyDescent="0.3">
      <c r="A10">
        <v>8</v>
      </c>
      <c r="B10" t="s">
        <v>14</v>
      </c>
      <c r="C10" s="3">
        <f>E10/SUM(E$2:E$11)</f>
        <v>0.3551912568306011</v>
      </c>
      <c r="D10" s="4">
        <v>9.6332727467122806E-2</v>
      </c>
      <c r="E10">
        <v>455</v>
      </c>
    </row>
    <row r="11" spans="1:5" x14ac:dyDescent="0.3">
      <c r="A11">
        <v>9</v>
      </c>
      <c r="B11" t="s">
        <v>12</v>
      </c>
      <c r="C11" s="3">
        <f>E11/SUM(E$2:E$11)</f>
        <v>7.8064012490241998E-3</v>
      </c>
      <c r="D11" s="4">
        <v>4.4444444444444398E-2</v>
      </c>
      <c r="E11">
        <v>10</v>
      </c>
    </row>
    <row r="14" spans="1:5" x14ac:dyDescent="0.3">
      <c r="B14" t="s">
        <v>2</v>
      </c>
      <c r="D14" t="s">
        <v>13</v>
      </c>
    </row>
    <row r="15" spans="1:5" x14ac:dyDescent="0.3">
      <c r="B15" t="s">
        <v>3</v>
      </c>
      <c r="D15">
        <v>750</v>
      </c>
    </row>
    <row r="16" spans="1:5" x14ac:dyDescent="0.3">
      <c r="B16" t="s">
        <v>14</v>
      </c>
      <c r="D16">
        <v>455</v>
      </c>
    </row>
    <row r="17" spans="2:4" x14ac:dyDescent="0.3">
      <c r="B17" t="s">
        <v>8</v>
      </c>
      <c r="D17">
        <v>39</v>
      </c>
    </row>
    <row r="18" spans="2:4" x14ac:dyDescent="0.3">
      <c r="B18" t="s">
        <v>7</v>
      </c>
      <c r="D18">
        <v>12</v>
      </c>
    </row>
    <row r="19" spans="2:4" x14ac:dyDescent="0.3">
      <c r="B19" t="s">
        <v>12</v>
      </c>
      <c r="D19">
        <v>10</v>
      </c>
    </row>
    <row r="20" spans="2:4" x14ac:dyDescent="0.3">
      <c r="B20" t="s">
        <v>5</v>
      </c>
      <c r="D20">
        <v>6</v>
      </c>
    </row>
    <row r="21" spans="2:4" x14ac:dyDescent="0.3">
      <c r="B21" t="s">
        <v>9</v>
      </c>
      <c r="D21">
        <v>4</v>
      </c>
    </row>
    <row r="22" spans="2:4" x14ac:dyDescent="0.3">
      <c r="B22" t="s">
        <v>6</v>
      </c>
      <c r="D22">
        <v>3</v>
      </c>
    </row>
    <row r="23" spans="2:4" x14ac:dyDescent="0.3">
      <c r="B23" t="s">
        <v>4</v>
      </c>
      <c r="D23">
        <v>1</v>
      </c>
    </row>
    <row r="24" spans="2:4" x14ac:dyDescent="0.3">
      <c r="B24" t="s">
        <v>10</v>
      </c>
      <c r="D2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5277-262B-4AD4-B470-8CB1FF31F11A}">
  <dimension ref="B1:C21"/>
  <sheetViews>
    <sheetView topLeftCell="A2" workbookViewId="0">
      <selection activeCell="S14" sqref="S14"/>
    </sheetView>
  </sheetViews>
  <sheetFormatPr defaultRowHeight="14.4" x14ac:dyDescent="0.3"/>
  <sheetData>
    <row r="1" spans="2:3" x14ac:dyDescent="0.3">
      <c r="B1" t="s">
        <v>18</v>
      </c>
      <c r="C1" t="s">
        <v>15</v>
      </c>
    </row>
    <row r="2" spans="2:3" x14ac:dyDescent="0.3">
      <c r="B2">
        <v>1999</v>
      </c>
      <c r="C2" s="2">
        <v>7.0977917981072502E-2</v>
      </c>
    </row>
    <row r="3" spans="2:3" x14ac:dyDescent="0.3">
      <c r="B3">
        <v>2000</v>
      </c>
      <c r="C3" s="2">
        <v>6.7095588235294101E-2</v>
      </c>
    </row>
    <row r="4" spans="2:3" x14ac:dyDescent="0.3">
      <c r="B4">
        <v>2001</v>
      </c>
      <c r="C4" s="2">
        <v>5.9221658206429703E-2</v>
      </c>
    </row>
    <row r="5" spans="2:3" x14ac:dyDescent="0.3">
      <c r="B5">
        <v>2002</v>
      </c>
      <c r="C5" s="2">
        <v>6.7024128686326997E-2</v>
      </c>
    </row>
    <row r="6" spans="2:3" x14ac:dyDescent="0.3">
      <c r="B6">
        <v>2003</v>
      </c>
      <c r="C6" s="2">
        <v>6.0802069857697198E-2</v>
      </c>
    </row>
    <row r="7" spans="2:3" x14ac:dyDescent="0.3">
      <c r="B7">
        <v>2004</v>
      </c>
      <c r="C7" s="2">
        <v>5.5900621118012403E-2</v>
      </c>
    </row>
    <row r="8" spans="2:3" x14ac:dyDescent="0.3">
      <c r="B8">
        <v>2005</v>
      </c>
      <c r="C8" s="2">
        <v>5.2631578947368397E-2</v>
      </c>
    </row>
    <row r="9" spans="2:3" x14ac:dyDescent="0.3">
      <c r="B9">
        <v>2006</v>
      </c>
      <c r="C9" s="2">
        <v>3.7252619324796198E-2</v>
      </c>
    </row>
    <row r="10" spans="2:3" x14ac:dyDescent="0.3">
      <c r="B10">
        <v>2007</v>
      </c>
      <c r="C10" s="2">
        <v>0.12479999999999999</v>
      </c>
    </row>
    <row r="11" spans="2:3" x14ac:dyDescent="0.3">
      <c r="B11">
        <v>2008</v>
      </c>
      <c r="C11" s="2">
        <v>8.7902523933855503E-2</v>
      </c>
    </row>
    <row r="12" spans="2:3" x14ac:dyDescent="0.3">
      <c r="B12">
        <v>2009</v>
      </c>
      <c r="C12" s="2">
        <v>9.3023255813953404E-2</v>
      </c>
    </row>
    <row r="13" spans="2:3" x14ac:dyDescent="0.3">
      <c r="B13">
        <v>2010</v>
      </c>
      <c r="C13" s="2">
        <v>6.0652009097801302E-2</v>
      </c>
    </row>
    <row r="14" spans="2:3" x14ac:dyDescent="0.3">
      <c r="B14">
        <v>2011</v>
      </c>
      <c r="C14" s="2">
        <v>8.5091899251191205E-2</v>
      </c>
    </row>
    <row r="15" spans="2:3" x14ac:dyDescent="0.3">
      <c r="B15">
        <v>2012</v>
      </c>
      <c r="C15" s="2">
        <v>8.3621683967704696E-2</v>
      </c>
    </row>
    <row r="16" spans="2:3" x14ac:dyDescent="0.3">
      <c r="B16">
        <v>2013</v>
      </c>
      <c r="C16" s="2">
        <v>0.11915367483296201</v>
      </c>
    </row>
    <row r="17" spans="2:3" x14ac:dyDescent="0.3">
      <c r="B17">
        <v>2014</v>
      </c>
      <c r="C17" s="2">
        <v>0.10727272727272701</v>
      </c>
    </row>
    <row r="18" spans="2:3" x14ac:dyDescent="0.3">
      <c r="B18">
        <v>2015</v>
      </c>
      <c r="C18" s="2">
        <v>0.124073351541162</v>
      </c>
    </row>
    <row r="19" spans="2:3" x14ac:dyDescent="0.3">
      <c r="B19">
        <v>2016</v>
      </c>
      <c r="C19" s="2">
        <v>8.3375442142496203E-2</v>
      </c>
    </row>
    <row r="20" spans="2:3" x14ac:dyDescent="0.3">
      <c r="B20">
        <v>2017</v>
      </c>
      <c r="C20" s="2">
        <v>8.6235489220563802E-2</v>
      </c>
    </row>
    <row r="21" spans="2:3" x14ac:dyDescent="0.3">
      <c r="B21">
        <v>2018</v>
      </c>
      <c r="C21" s="2">
        <v>6.4102564102564097E-2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3E3E-CDD0-42F7-ACEE-55019062B760}">
  <dimension ref="A1:B21"/>
  <sheetViews>
    <sheetView workbookViewId="0">
      <selection activeCell="R17" sqref="R17"/>
    </sheetView>
  </sheetViews>
  <sheetFormatPr defaultRowHeight="14.4" x14ac:dyDescent="0.3"/>
  <sheetData>
    <row r="1" spans="1:2" x14ac:dyDescent="0.3">
      <c r="A1" t="s">
        <v>19</v>
      </c>
      <c r="B1" t="s">
        <v>15</v>
      </c>
    </row>
    <row r="2" spans="1:2" x14ac:dyDescent="0.3">
      <c r="A2">
        <v>0</v>
      </c>
      <c r="B2" s="2">
        <v>7.3170731707316999E-2</v>
      </c>
    </row>
    <row r="3" spans="1:2" x14ac:dyDescent="0.3">
      <c r="A3">
        <v>1</v>
      </c>
      <c r="B3" s="2">
        <v>7.4295473953885499E-2</v>
      </c>
    </row>
    <row r="4" spans="1:2" x14ac:dyDescent="0.3">
      <c r="A4">
        <v>2</v>
      </c>
      <c r="B4" s="2">
        <v>0.10972461273666</v>
      </c>
    </row>
    <row r="5" spans="1:2" x14ac:dyDescent="0.3">
      <c r="A5">
        <v>3</v>
      </c>
      <c r="B5" s="2">
        <v>0.116388687454677</v>
      </c>
    </row>
    <row r="6" spans="1:2" x14ac:dyDescent="0.3">
      <c r="A6">
        <v>4</v>
      </c>
      <c r="B6" s="2">
        <v>0.11483870967741901</v>
      </c>
    </row>
    <row r="7" spans="1:2" x14ac:dyDescent="0.3">
      <c r="A7">
        <v>5</v>
      </c>
      <c r="B7" s="2">
        <v>0.101851851851851</v>
      </c>
    </row>
    <row r="8" spans="1:2" x14ac:dyDescent="0.3">
      <c r="A8">
        <v>6</v>
      </c>
      <c r="B8" s="2">
        <v>7.55711775043936E-2</v>
      </c>
    </row>
    <row r="9" spans="1:2" x14ac:dyDescent="0.3">
      <c r="A9">
        <v>7</v>
      </c>
      <c r="B9" s="2">
        <v>6.8396226415094297E-2</v>
      </c>
    </row>
    <row r="10" spans="1:2" x14ac:dyDescent="0.3">
      <c r="A10">
        <v>8</v>
      </c>
      <c r="B10" s="2">
        <v>7.7777777777777696E-2</v>
      </c>
    </row>
    <row r="11" spans="1:2" x14ac:dyDescent="0.3">
      <c r="A11">
        <v>9</v>
      </c>
      <c r="B11" s="2">
        <v>0.107721639656816</v>
      </c>
    </row>
    <row r="12" spans="1:2" x14ac:dyDescent="0.3">
      <c r="A12">
        <v>10</v>
      </c>
      <c r="B12" s="2">
        <v>7.7253218884120095E-2</v>
      </c>
    </row>
    <row r="13" spans="1:2" x14ac:dyDescent="0.3">
      <c r="A13">
        <v>11</v>
      </c>
      <c r="B13" s="2">
        <v>0.110704483074107</v>
      </c>
    </row>
    <row r="14" spans="1:2" x14ac:dyDescent="0.3">
      <c r="A14">
        <v>12</v>
      </c>
      <c r="B14" s="2">
        <v>4.0509259259259203E-2</v>
      </c>
    </row>
    <row r="15" spans="1:2" x14ac:dyDescent="0.3">
      <c r="A15">
        <v>13</v>
      </c>
      <c r="B15" s="2">
        <v>5.0062578222778403E-2</v>
      </c>
    </row>
    <row r="16" spans="1:2" x14ac:dyDescent="0.3">
      <c r="A16">
        <v>14</v>
      </c>
      <c r="B16" s="2">
        <v>6.7493112947658404E-2</v>
      </c>
    </row>
    <row r="17" spans="1:2" x14ac:dyDescent="0.3">
      <c r="A17">
        <v>15</v>
      </c>
      <c r="B17" s="2">
        <v>6.0553633217993001E-2</v>
      </c>
    </row>
    <row r="18" spans="1:2" x14ac:dyDescent="0.3">
      <c r="A18">
        <v>16</v>
      </c>
      <c r="B18" s="2">
        <v>8.2547169811320695E-2</v>
      </c>
    </row>
    <row r="19" spans="1:2" x14ac:dyDescent="0.3">
      <c r="A19">
        <v>17</v>
      </c>
      <c r="B19" s="2">
        <v>4.4642857142857102E-2</v>
      </c>
    </row>
    <row r="20" spans="1:2" x14ac:dyDescent="0.3">
      <c r="A20">
        <v>18</v>
      </c>
      <c r="B20" s="2">
        <v>7.7782744747429494E-2</v>
      </c>
    </row>
    <row r="21" spans="1:2" x14ac:dyDescent="0.3">
      <c r="A21">
        <v>19</v>
      </c>
      <c r="B21" s="2">
        <v>8.3333333333333301E-2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AA41-30FB-4360-BAAA-ADCFA90F7B41}">
  <dimension ref="A1:E26"/>
  <sheetViews>
    <sheetView tabSelected="1" topLeftCell="E4" workbookViewId="0">
      <selection activeCell="X26" sqref="X26"/>
    </sheetView>
  </sheetViews>
  <sheetFormatPr defaultRowHeight="14.4" x14ac:dyDescent="0.3"/>
  <cols>
    <col min="1" max="1" width="27.21875" bestFit="1" customWidth="1"/>
    <col min="2" max="3" width="16.6640625" hidden="1" customWidth="1"/>
    <col min="4" max="4" width="16.6640625" customWidth="1"/>
    <col min="5" max="5" width="15.33203125" bestFit="1" customWidth="1"/>
  </cols>
  <sheetData>
    <row r="1" spans="1:5" x14ac:dyDescent="0.3">
      <c r="A1" t="s">
        <v>16</v>
      </c>
      <c r="B1" t="s">
        <v>20</v>
      </c>
      <c r="C1" t="s">
        <v>21</v>
      </c>
      <c r="D1" t="s">
        <v>23</v>
      </c>
      <c r="E1" t="s">
        <v>22</v>
      </c>
    </row>
    <row r="2" spans="1:5" x14ac:dyDescent="0.3">
      <c r="A2" t="s">
        <v>3</v>
      </c>
      <c r="B2" s="2">
        <v>4.2760989985543202E-2</v>
      </c>
      <c r="C2" s="6">
        <v>22368356.539999999</v>
      </c>
      <c r="D2" s="7">
        <f>D17/1000</f>
        <v>21411.86347</v>
      </c>
      <c r="E2" s="7">
        <f>E17/1000</f>
        <v>956.49306999999976</v>
      </c>
    </row>
    <row r="3" spans="1:5" x14ac:dyDescent="0.3">
      <c r="A3" t="s">
        <v>4</v>
      </c>
      <c r="B3" s="2">
        <v>0</v>
      </c>
      <c r="C3" s="6">
        <v>44016.619999999901</v>
      </c>
      <c r="D3" s="7">
        <f t="shared" ref="D3:E11" si="0">D18/1000</f>
        <v>44.016619999999904</v>
      </c>
      <c r="E3" s="7">
        <f t="shared" si="0"/>
        <v>0</v>
      </c>
    </row>
    <row r="4" spans="1:5" x14ac:dyDescent="0.3">
      <c r="A4" t="s">
        <v>5</v>
      </c>
      <c r="B4" s="2">
        <v>6.5694357509349197E-2</v>
      </c>
      <c r="C4" s="6">
        <v>118287.48</v>
      </c>
      <c r="D4" s="7">
        <f t="shared" si="0"/>
        <v>110.51666</v>
      </c>
      <c r="E4" s="7">
        <f t="shared" si="0"/>
        <v>7.7708199999999925</v>
      </c>
    </row>
    <row r="5" spans="1:5" x14ac:dyDescent="0.3">
      <c r="A5" t="s">
        <v>6</v>
      </c>
      <c r="B5" s="2">
        <v>0.32535966902213198</v>
      </c>
      <c r="C5" s="6">
        <v>349654.8</v>
      </c>
      <c r="D5" s="7">
        <f t="shared" si="0"/>
        <v>235.89123000000023</v>
      </c>
      <c r="E5" s="7">
        <f t="shared" si="0"/>
        <v>113.76356999999975</v>
      </c>
    </row>
    <row r="6" spans="1:5" x14ac:dyDescent="0.3">
      <c r="A6" t="s">
        <v>7</v>
      </c>
      <c r="B6" s="2">
        <v>5.0608840126224998E-2</v>
      </c>
      <c r="C6" s="6">
        <v>364187.56</v>
      </c>
      <c r="D6" s="7">
        <f t="shared" si="0"/>
        <v>345.75645000000003</v>
      </c>
      <c r="E6" s="7">
        <f t="shared" si="0"/>
        <v>18.431109999999975</v>
      </c>
    </row>
    <row r="7" spans="1:5" x14ac:dyDescent="0.3">
      <c r="A7" t="s">
        <v>8</v>
      </c>
      <c r="B7" s="2">
        <v>1.66165023580402E-2</v>
      </c>
      <c r="C7" s="6">
        <v>678141.51</v>
      </c>
      <c r="D7" s="7">
        <f t="shared" si="0"/>
        <v>666.87317000000007</v>
      </c>
      <c r="E7" s="7">
        <f t="shared" si="0"/>
        <v>11.268339999999942</v>
      </c>
    </row>
    <row r="8" spans="1:5" x14ac:dyDescent="0.3">
      <c r="A8" t="s">
        <v>9</v>
      </c>
      <c r="B8" s="2">
        <v>0</v>
      </c>
      <c r="C8" s="6">
        <v>143348.6</v>
      </c>
      <c r="D8" s="7">
        <f t="shared" si="0"/>
        <v>143.3486</v>
      </c>
      <c r="E8" s="7">
        <f t="shared" si="0"/>
        <v>0</v>
      </c>
    </row>
    <row r="9" spans="1:5" x14ac:dyDescent="0.3">
      <c r="A9" t="s">
        <v>10</v>
      </c>
      <c r="B9" s="2">
        <v>4.2105341951517099E-2</v>
      </c>
      <c r="C9" s="6">
        <v>21374.959999999999</v>
      </c>
      <c r="D9" s="7">
        <f t="shared" si="0"/>
        <v>20.474959999999999</v>
      </c>
      <c r="E9" s="7">
        <f t="shared" si="0"/>
        <v>0.89999999999999991</v>
      </c>
    </row>
    <row r="10" spans="1:5" x14ac:dyDescent="0.3">
      <c r="A10" t="s">
        <v>11</v>
      </c>
      <c r="B10" s="2">
        <v>5.4686311560245698E-2</v>
      </c>
      <c r="C10" s="6">
        <v>7053431.2699999996</v>
      </c>
      <c r="D10" s="7">
        <f t="shared" si="0"/>
        <v>6667.7051300000003</v>
      </c>
      <c r="E10" s="7">
        <f t="shared" si="0"/>
        <v>385.72613999999948</v>
      </c>
    </row>
    <row r="11" spans="1:5" x14ac:dyDescent="0.3">
      <c r="A11" t="s">
        <v>12</v>
      </c>
      <c r="B11" s="2">
        <v>3.2145380557894301E-2</v>
      </c>
      <c r="C11" s="6">
        <v>78578.320000000007</v>
      </c>
      <c r="D11" s="7">
        <f t="shared" si="0"/>
        <v>76.052390000000017</v>
      </c>
      <c r="E11" s="7">
        <f t="shared" si="0"/>
        <v>2.5259299999999971</v>
      </c>
    </row>
    <row r="16" spans="1:5" x14ac:dyDescent="0.3">
      <c r="A16" t="s">
        <v>16</v>
      </c>
      <c r="B16" t="s">
        <v>20</v>
      </c>
      <c r="C16" t="s">
        <v>21</v>
      </c>
      <c r="D16" t="s">
        <v>23</v>
      </c>
      <c r="E16" t="s">
        <v>22</v>
      </c>
    </row>
    <row r="17" spans="1:5" x14ac:dyDescent="0.3">
      <c r="A17" t="s">
        <v>3</v>
      </c>
      <c r="B17" s="2">
        <v>4.2760989985543202E-2</v>
      </c>
      <c r="C17" s="6">
        <v>22368356.539999999</v>
      </c>
      <c r="D17" s="7">
        <f>C17-E17</f>
        <v>21411863.469999999</v>
      </c>
      <c r="E17" s="7">
        <f>C17*B17</f>
        <v>956493.06999999972</v>
      </c>
    </row>
    <row r="18" spans="1:5" x14ac:dyDescent="0.3">
      <c r="A18" t="s">
        <v>4</v>
      </c>
      <c r="B18" s="2">
        <v>0</v>
      </c>
      <c r="C18" s="6">
        <v>44016.619999999901</v>
      </c>
      <c r="D18" s="7">
        <f t="shared" ref="D18:D26" si="1">C18-E18</f>
        <v>44016.619999999901</v>
      </c>
      <c r="E18" s="7">
        <f t="shared" ref="E18:E19" si="2">C18*B18</f>
        <v>0</v>
      </c>
    </row>
    <row r="19" spans="1:5" x14ac:dyDescent="0.3">
      <c r="A19" t="s">
        <v>5</v>
      </c>
      <c r="B19" s="2">
        <v>6.5694357509349197E-2</v>
      </c>
      <c r="C19" s="6">
        <v>118287.48</v>
      </c>
      <c r="D19" s="7">
        <f t="shared" si="1"/>
        <v>110516.66</v>
      </c>
      <c r="E19" s="7">
        <f t="shared" si="2"/>
        <v>7770.8199999999924</v>
      </c>
    </row>
    <row r="20" spans="1:5" x14ac:dyDescent="0.3">
      <c r="A20" t="s">
        <v>6</v>
      </c>
      <c r="B20" s="2">
        <v>0.32535966902213198</v>
      </c>
      <c r="C20" s="6">
        <v>349654.8</v>
      </c>
      <c r="D20" s="7">
        <f t="shared" si="1"/>
        <v>235891.23000000024</v>
      </c>
      <c r="E20" s="7">
        <f>C20*B20</f>
        <v>113763.56999999975</v>
      </c>
    </row>
    <row r="21" spans="1:5" x14ac:dyDescent="0.3">
      <c r="A21" t="s">
        <v>7</v>
      </c>
      <c r="B21" s="2">
        <v>5.0608840126224998E-2</v>
      </c>
      <c r="C21" s="6">
        <v>364187.56</v>
      </c>
      <c r="D21" s="7">
        <f t="shared" si="1"/>
        <v>345756.45</v>
      </c>
      <c r="E21" s="7">
        <f t="shared" ref="E21:E26" si="3">C21*B21</f>
        <v>18431.109999999975</v>
      </c>
    </row>
    <row r="22" spans="1:5" x14ac:dyDescent="0.3">
      <c r="A22" t="s">
        <v>8</v>
      </c>
      <c r="B22" s="2">
        <v>1.66165023580402E-2</v>
      </c>
      <c r="C22" s="6">
        <v>678141.51</v>
      </c>
      <c r="D22" s="7">
        <f t="shared" si="1"/>
        <v>666873.17000000004</v>
      </c>
      <c r="E22" s="7">
        <f t="shared" si="3"/>
        <v>11268.339999999942</v>
      </c>
    </row>
    <row r="23" spans="1:5" x14ac:dyDescent="0.3">
      <c r="A23" t="s">
        <v>9</v>
      </c>
      <c r="B23" s="2">
        <v>0</v>
      </c>
      <c r="C23" s="6">
        <v>143348.6</v>
      </c>
      <c r="D23" s="7">
        <f t="shared" si="1"/>
        <v>143348.6</v>
      </c>
      <c r="E23" s="7">
        <f t="shared" si="3"/>
        <v>0</v>
      </c>
    </row>
    <row r="24" spans="1:5" x14ac:dyDescent="0.3">
      <c r="A24" t="s">
        <v>10</v>
      </c>
      <c r="B24" s="2">
        <v>4.2105341951517099E-2</v>
      </c>
      <c r="C24" s="6">
        <v>21374.959999999999</v>
      </c>
      <c r="D24" s="7">
        <f t="shared" si="1"/>
        <v>20474.96</v>
      </c>
      <c r="E24" s="7">
        <f t="shared" si="3"/>
        <v>899.99999999999989</v>
      </c>
    </row>
    <row r="25" spans="1:5" x14ac:dyDescent="0.3">
      <c r="A25" t="s">
        <v>11</v>
      </c>
      <c r="B25" s="2">
        <v>5.4686311560245698E-2</v>
      </c>
      <c r="C25" s="6">
        <v>7053431.2699999996</v>
      </c>
      <c r="D25" s="7">
        <f t="shared" si="1"/>
        <v>6667705.1299999999</v>
      </c>
      <c r="E25" s="7">
        <f t="shared" si="3"/>
        <v>385726.13999999949</v>
      </c>
    </row>
    <row r="26" spans="1:5" x14ac:dyDescent="0.3">
      <c r="A26" t="s">
        <v>12</v>
      </c>
      <c r="B26" s="2">
        <v>3.2145380557894301E-2</v>
      </c>
      <c r="C26" s="6">
        <v>78578.320000000007</v>
      </c>
      <c r="D26" s="7">
        <f t="shared" si="1"/>
        <v>76052.390000000014</v>
      </c>
      <c r="E26" s="7">
        <f t="shared" si="3"/>
        <v>2525.9299999999971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Malla</dc:creator>
  <cp:lastModifiedBy>Kavya Malla</cp:lastModifiedBy>
  <dcterms:created xsi:type="dcterms:W3CDTF">2023-03-23T18:07:55Z</dcterms:created>
  <dcterms:modified xsi:type="dcterms:W3CDTF">2023-03-23T19:45:48Z</dcterms:modified>
</cp:coreProperties>
</file>