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newhaven-my.sharepoint.com/personal/mgana4_unh_newhaven_edu/Documents/Desktop/PORT  AUTHORITY PROJECT/"/>
    </mc:Choice>
  </mc:AlternateContent>
  <xr:revisionPtr revIDLastSave="64" documentId="13_ncr:1_{30313916-F367-4E55-BAF0-6C9F0FA8C7F0}" xr6:coauthVersionLast="47" xr6:coauthVersionMax="47" xr10:uidLastSave="{99F28FBB-F01E-444B-9F6C-DBB79729179C}"/>
  <bookViews>
    <workbookView xWindow="-98" yWindow="-98" windowWidth="21795" windowHeight="12975" firstSheet="1" activeTab="4" xr2:uid="{F76DC41F-2BDC-482C-86EE-E6B3250D8C10}"/>
  </bookViews>
  <sheets>
    <sheet name="Bus&amp;Passengers Departures data" sheetId="1" r:id="rId1"/>
    <sheet name="Bus Departure" sheetId="2" r:id="rId2"/>
    <sheet name="Forcasted Bus Departure" sheetId="3" r:id="rId3"/>
    <sheet name="Passenger Departure" sheetId="4" r:id="rId4"/>
    <sheet name="Forcasted Passenger Departure" sheetId="5" r:id="rId5"/>
  </sheets>
  <externalReferences>
    <externalReference r:id="rId6"/>
  </externalReferences>
  <definedNames>
    <definedName name="_xlnm._FilterDatabase" localSheetId="1" hidden="1">'Bus Departure'!$A$1:$R$107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1" i="4" l="1"/>
  <c r="Q109" i="4"/>
  <c r="Q106" i="4"/>
  <c r="Q104" i="4"/>
  <c r="Q102" i="4"/>
  <c r="Q100" i="4"/>
  <c r="Q98" i="4"/>
  <c r="Q95" i="4"/>
  <c r="Q93" i="4"/>
  <c r="Q91" i="4"/>
  <c r="Q89" i="4"/>
  <c r="Q87" i="4"/>
  <c r="Q83" i="4"/>
  <c r="Q81" i="4"/>
  <c r="Q77" i="4"/>
  <c r="Q72" i="4"/>
  <c r="Q69" i="4"/>
  <c r="Q63" i="4"/>
  <c r="Q59" i="4"/>
  <c r="Q55" i="4"/>
  <c r="Q52" i="4"/>
  <c r="Q49" i="4"/>
  <c r="Q45" i="4"/>
  <c r="Q41" i="4"/>
  <c r="Q36" i="4"/>
  <c r="Q32" i="4"/>
  <c r="Q28" i="4"/>
  <c r="Q27" i="4"/>
  <c r="Q22" i="4"/>
  <c r="Q18" i="4"/>
  <c r="Q13" i="4"/>
  <c r="Q9" i="4"/>
  <c r="P6" i="4"/>
  <c r="P2" i="4"/>
  <c r="Q5" i="4" s="1"/>
  <c r="C10" i="5"/>
  <c r="C9" i="5"/>
  <c r="C7" i="5"/>
  <c r="C12" i="5"/>
  <c r="C6" i="5"/>
  <c r="C11" i="5"/>
  <c r="C12" i="3"/>
  <c r="C11" i="3"/>
  <c r="C10" i="3"/>
  <c r="C9" i="3"/>
  <c r="H8" i="3"/>
  <c r="C8" i="3"/>
  <c r="H7" i="3"/>
  <c r="C7" i="3"/>
  <c r="H6" i="3"/>
  <c r="C6" i="3"/>
  <c r="H5" i="3"/>
  <c r="H4" i="3"/>
  <c r="H3" i="3"/>
  <c r="H2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C8" i="5"/>
  <c r="P107" i="2" l="1"/>
  <c r="P106" i="2"/>
  <c r="P105" i="2"/>
  <c r="Q107" i="2" s="1"/>
  <c r="P104" i="2"/>
  <c r="P103" i="2"/>
  <c r="Q104" i="2" s="1"/>
  <c r="P102" i="2"/>
  <c r="P101" i="2"/>
  <c r="P100" i="2"/>
  <c r="P99" i="2"/>
  <c r="Q100" i="2" s="1"/>
  <c r="P98" i="2"/>
  <c r="P97" i="2"/>
  <c r="P96" i="2"/>
  <c r="P95" i="2"/>
  <c r="P94" i="2"/>
  <c r="P93" i="2"/>
  <c r="Q94" i="2" s="1"/>
  <c r="P92" i="2"/>
  <c r="P91" i="2"/>
  <c r="P90" i="2"/>
  <c r="P89" i="2"/>
  <c r="Q90" i="2" s="1"/>
  <c r="P88" i="2"/>
  <c r="P87" i="2"/>
  <c r="Q88" i="2" s="1"/>
  <c r="P86" i="2"/>
  <c r="P85" i="2"/>
  <c r="P84" i="2"/>
  <c r="P83" i="2"/>
  <c r="P82" i="2"/>
  <c r="P81" i="2"/>
  <c r="Q84" i="2" s="1"/>
  <c r="P80" i="2"/>
  <c r="P79" i="2"/>
  <c r="P78" i="2"/>
  <c r="P77" i="2"/>
  <c r="P76" i="2"/>
  <c r="P75" i="2"/>
  <c r="P74" i="2"/>
  <c r="P73" i="2"/>
  <c r="P72" i="2"/>
  <c r="Q75" i="2" s="1"/>
  <c r="P71" i="2"/>
  <c r="P70" i="2"/>
  <c r="P69" i="2"/>
  <c r="P68" i="2"/>
  <c r="P67" i="2"/>
  <c r="P66" i="2"/>
  <c r="P65" i="2"/>
  <c r="P64" i="2"/>
  <c r="P63" i="2"/>
  <c r="Q67" i="2" s="1"/>
  <c r="P62" i="2"/>
  <c r="P61" i="2"/>
  <c r="P60" i="2"/>
  <c r="P59" i="2"/>
  <c r="P58" i="2"/>
  <c r="P57" i="2"/>
  <c r="P56" i="2"/>
  <c r="Q58" i="2" s="1"/>
  <c r="P55" i="2"/>
  <c r="P54" i="2"/>
  <c r="P53" i="2"/>
  <c r="P52" i="2"/>
  <c r="P51" i="2"/>
  <c r="P50" i="2"/>
  <c r="P49" i="2"/>
  <c r="Q51" i="2" s="1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Q26" i="2" s="1"/>
  <c r="P22" i="2"/>
  <c r="P21" i="2"/>
  <c r="P20" i="2"/>
  <c r="P19" i="2"/>
  <c r="P18" i="2"/>
  <c r="P17" i="2"/>
  <c r="P16" i="2"/>
  <c r="P15" i="2"/>
  <c r="P14" i="2"/>
  <c r="Q17" i="2" s="1"/>
  <c r="P13" i="2"/>
  <c r="P12" i="2"/>
  <c r="P11" i="2"/>
  <c r="P10" i="2"/>
  <c r="P9" i="2"/>
  <c r="P8" i="2"/>
  <c r="P7" i="2"/>
  <c r="P6" i="2"/>
  <c r="P5" i="2"/>
  <c r="P4" i="2"/>
  <c r="P3" i="2"/>
  <c r="P2" i="2"/>
  <c r="Q5" i="2" s="1"/>
  <c r="B3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E7" i="5"/>
  <c r="D7" i="5"/>
  <c r="E9" i="5"/>
  <c r="D9" i="5"/>
  <c r="E10" i="5"/>
  <c r="D10" i="5"/>
  <c r="E11" i="5"/>
  <c r="D11" i="5"/>
  <c r="E6" i="5"/>
  <c r="D6" i="5"/>
  <c r="E12" i="5"/>
  <c r="D12" i="5"/>
  <c r="E8" i="5"/>
  <c r="D8" i="5"/>
  <c r="Q39" i="2" l="1"/>
  <c r="Q55" i="2"/>
  <c r="Q71" i="2"/>
  <c r="Q86" i="2"/>
  <c r="Q102" i="2"/>
  <c r="Q44" i="2"/>
  <c r="Q92" i="2"/>
  <c r="Q35" i="2"/>
  <c r="Q22" i="2"/>
  <c r="Q48" i="2"/>
  <c r="Q98" i="2"/>
  <c r="Q13" i="2"/>
  <c r="Q30" i="2"/>
  <c r="Q62" i="2"/>
  <c r="Q9" i="2"/>
  <c r="Q80" i="2"/>
</calcChain>
</file>

<file path=xl/sharedStrings.xml><?xml version="1.0" encoding="utf-8"?>
<sst xmlns="http://schemas.openxmlformats.org/spreadsheetml/2006/main" count="733" uniqueCount="161">
  <si>
    <t>Bus Departures</t>
  </si>
  <si>
    <t>Week</t>
  </si>
  <si>
    <t>Carrier</t>
  </si>
  <si>
    <t xml:space="preserve">Academy </t>
  </si>
  <si>
    <t xml:space="preserve">Greyhound </t>
  </si>
  <si>
    <t>Martz</t>
  </si>
  <si>
    <t>NJ Transit</t>
  </si>
  <si>
    <t xml:space="preserve">Lakeland </t>
  </si>
  <si>
    <t>Trailways</t>
  </si>
  <si>
    <t>Coach USA</t>
  </si>
  <si>
    <t xml:space="preserve">TransBridge </t>
  </si>
  <si>
    <t>Peter Pan/Bonanza</t>
  </si>
  <si>
    <t>HCEE - Community</t>
  </si>
  <si>
    <t>C &amp; J Bus Lines</t>
  </si>
  <si>
    <t>DeCamp</t>
  </si>
  <si>
    <t>Total</t>
  </si>
  <si>
    <t>Passenger Departures</t>
  </si>
  <si>
    <t>Date</t>
  </si>
  <si>
    <t>Month</t>
  </si>
  <si>
    <t>Year</t>
  </si>
  <si>
    <t>Monthly Thresholds</t>
  </si>
  <si>
    <t>Departure Type</t>
  </si>
  <si>
    <t>Dec 7-11</t>
  </si>
  <si>
    <t>December</t>
  </si>
  <si>
    <t>BUS</t>
  </si>
  <si>
    <t>Dec 14-18*</t>
  </si>
  <si>
    <t>Dec 21-25*</t>
  </si>
  <si>
    <t>Dec 28-31*</t>
  </si>
  <si>
    <t>Jan 4-8</t>
  </si>
  <si>
    <t>January</t>
  </si>
  <si>
    <t>Jan 11-15</t>
  </si>
  <si>
    <t>Jan 18-22</t>
  </si>
  <si>
    <t>Jan 25-29</t>
  </si>
  <si>
    <t>Feb 1-5</t>
  </si>
  <si>
    <t>February</t>
  </si>
  <si>
    <t>Feb 8-12</t>
  </si>
  <si>
    <t>Feb 15-19</t>
  </si>
  <si>
    <t>Feb 22-26</t>
  </si>
  <si>
    <t>March 2-5</t>
  </si>
  <si>
    <t>March</t>
  </si>
  <si>
    <t>March 8-12</t>
  </si>
  <si>
    <t>March 15-19</t>
  </si>
  <si>
    <t>March 22-26</t>
  </si>
  <si>
    <t>March 29-April 2</t>
  </si>
  <si>
    <t>April 5-9</t>
  </si>
  <si>
    <t>April</t>
  </si>
  <si>
    <t>April 12-16</t>
  </si>
  <si>
    <t>April 19-23</t>
  </si>
  <si>
    <t>April 26-30</t>
  </si>
  <si>
    <t>May 3-7</t>
  </si>
  <si>
    <t>May</t>
  </si>
  <si>
    <t>May 10-14</t>
  </si>
  <si>
    <t>May 17-21</t>
  </si>
  <si>
    <t>May 24-28</t>
  </si>
  <si>
    <t>May 31-June 4</t>
  </si>
  <si>
    <t>June 7-11</t>
  </si>
  <si>
    <t>June</t>
  </si>
  <si>
    <t>June 14-18</t>
  </si>
  <si>
    <t>June 21-25</t>
  </si>
  <si>
    <t>June 28-July2</t>
  </si>
  <si>
    <t>July 5-9</t>
  </si>
  <si>
    <t>July</t>
  </si>
  <si>
    <t>July 12-16</t>
  </si>
  <si>
    <t>July 19-23</t>
  </si>
  <si>
    <t>July 26-30</t>
  </si>
  <si>
    <t>August 2-6</t>
  </si>
  <si>
    <t>August</t>
  </si>
  <si>
    <t>August 9-13</t>
  </si>
  <si>
    <t>August 16-20</t>
  </si>
  <si>
    <t>August 23-27</t>
  </si>
  <si>
    <t>August 30 - Sept 3</t>
  </si>
  <si>
    <t>September 6-10</t>
  </si>
  <si>
    <t>September</t>
  </si>
  <si>
    <t>September 13-17</t>
  </si>
  <si>
    <t>September 20-24</t>
  </si>
  <si>
    <t>Sept 27 - Oct 1</t>
  </si>
  <si>
    <t>October 4-8</t>
  </si>
  <si>
    <t>October</t>
  </si>
  <si>
    <t>October 11-15</t>
  </si>
  <si>
    <t>October 18-22</t>
  </si>
  <si>
    <t>October 25-29</t>
  </si>
  <si>
    <t>November 1-5</t>
  </si>
  <si>
    <t>November</t>
  </si>
  <si>
    <t>November 8-12</t>
  </si>
  <si>
    <t>November 15-19</t>
  </si>
  <si>
    <t>Nov 29 - Dec 3</t>
  </si>
  <si>
    <t>December 6-10</t>
  </si>
  <si>
    <t>December 13-17</t>
  </si>
  <si>
    <t>December 20-24</t>
  </si>
  <si>
    <t>January 10-14</t>
  </si>
  <si>
    <t>January 17-21</t>
  </si>
  <si>
    <t>January 24-28</t>
  </si>
  <si>
    <t>Jan 31 - Feb 4</t>
  </si>
  <si>
    <t>February 7-11</t>
  </si>
  <si>
    <t>February 14-18</t>
  </si>
  <si>
    <t>February 21-25</t>
  </si>
  <si>
    <t>Feb 28 - March 4</t>
  </si>
  <si>
    <t>March 7-11</t>
  </si>
  <si>
    <t>March 14-18</t>
  </si>
  <si>
    <t>March 21-25</t>
  </si>
  <si>
    <t>April 4-8</t>
  </si>
  <si>
    <t>April 11-15</t>
  </si>
  <si>
    <t>April 18-22</t>
  </si>
  <si>
    <t>April 25-29</t>
  </si>
  <si>
    <t>May 2-6</t>
  </si>
  <si>
    <t>May 9-13</t>
  </si>
  <si>
    <t>May 16-20</t>
  </si>
  <si>
    <t>May 23-27</t>
  </si>
  <si>
    <t>May 30 - June 3</t>
  </si>
  <si>
    <t>June 6-10</t>
  </si>
  <si>
    <t>June 13-17</t>
  </si>
  <si>
    <t>June 20-24</t>
  </si>
  <si>
    <t>June 27 - July 1</t>
  </si>
  <si>
    <t>July 4-8</t>
  </si>
  <si>
    <t>July 11-15</t>
  </si>
  <si>
    <t>July 18-22</t>
  </si>
  <si>
    <t>July 25-29</t>
  </si>
  <si>
    <t>August 8-12</t>
  </si>
  <si>
    <t>August 22-26</t>
  </si>
  <si>
    <t>September 5-9</t>
  </si>
  <si>
    <t>September 19-23</t>
  </si>
  <si>
    <t>October 3-7</t>
  </si>
  <si>
    <t>October 17-21</t>
  </si>
  <si>
    <t>Oct 31 - Nov 4</t>
  </si>
  <si>
    <t>November 14-18</t>
  </si>
  <si>
    <t>December 5-9</t>
  </si>
  <si>
    <t>December 19-23</t>
  </si>
  <si>
    <t>April 10-14</t>
  </si>
  <si>
    <t>April 24-28</t>
  </si>
  <si>
    <t>May 8-12</t>
  </si>
  <si>
    <t>May 22-26</t>
  </si>
  <si>
    <t>June 5-9</t>
  </si>
  <si>
    <t>June 19-23</t>
  </si>
  <si>
    <t>July 3-7</t>
  </si>
  <si>
    <t>July 17 - 21</t>
  </si>
  <si>
    <t>July 31 - Aug 4</t>
  </si>
  <si>
    <t xml:space="preserve">August 14 - 18 </t>
  </si>
  <si>
    <t xml:space="preserve">August 28 - Sept. 1 </t>
  </si>
  <si>
    <t>Sept. 11 - 15</t>
  </si>
  <si>
    <t>Sept. 25-29</t>
  </si>
  <si>
    <t>Forecast(Monthly Thresholds)</t>
  </si>
  <si>
    <t>Lower Confidence Bound(Monthly Thresholds)</t>
  </si>
  <si>
    <t>Upper Confidence Bound(Monthly Thresholds)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</si>
  <si>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</si>
  <si>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</si>
  <si>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</si>
  <si>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</si>
  <si>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</si>
  <si>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</si>
  <si>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</si>
  <si>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</si>
  <si>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</si>
  <si>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March 28 - April 1</t>
  </si>
  <si>
    <t>January 2-6</t>
  </si>
  <si>
    <t>January 16-20</t>
  </si>
  <si>
    <t>Jan 30 - Feb 3</t>
  </si>
  <si>
    <t>February 13-17</t>
  </si>
  <si>
    <t>Feb 27 - Mar 3</t>
  </si>
  <si>
    <t>March 13-17</t>
  </si>
  <si>
    <t>March 27-31</t>
  </si>
  <si>
    <t>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</si>
</sst>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4" borderId="1" xfId="0" applyFont="1" applyFill="1" applyBorder="1"/>
    <xf numFmtId="0" fontId="3" fillId="4" borderId="5" xfId="0" applyFont="1" applyFill="1" applyBorder="1"/>
    <xf numFmtId="0" fontId="2" fillId="5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3" fillId="6" borderId="8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0" xfId="0" applyFont="1" applyFill="1"/>
    <xf numFmtId="1" fontId="2" fillId="7" borderId="1" xfId="0" applyNumberFormat="1" applyFont="1" applyFill="1" applyBorder="1" applyAlignment="1">
      <alignment horizontal="center"/>
    </xf>
    <xf numFmtId="1" fontId="2" fillId="7" borderId="6" xfId="0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49" fontId="7" fillId="8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7" borderId="8" xfId="0" applyFont="1" applyFill="1" applyBorder="1" applyAlignment="1">
      <alignment horizontal="center" vertical="center"/>
    </xf>
    <xf numFmtId="49" fontId="9" fillId="7" borderId="8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/>
    </xf>
    <xf numFmtId="49" fontId="9" fillId="7" borderId="8" xfId="0" applyNumberFormat="1" applyFont="1" applyFill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 vertical="center"/>
    </xf>
    <xf numFmtId="1" fontId="11" fillId="7" borderId="8" xfId="0" applyNumberFormat="1" applyFont="1" applyFill="1" applyBorder="1" applyAlignment="1">
      <alignment horizontal="center"/>
    </xf>
    <xf numFmtId="1" fontId="12" fillId="0" borderId="8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/>
    </xf>
    <xf numFmtId="0" fontId="0" fillId="7" borderId="8" xfId="0" applyFill="1" applyBorder="1" applyAlignment="1">
      <alignment horizontal="center"/>
    </xf>
    <xf numFmtId="1" fontId="5" fillId="7" borderId="8" xfId="0" applyNumberFormat="1" applyFont="1" applyFill="1" applyBorder="1" applyAlignment="1">
      <alignment horizont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55556642376226E-2"/>
          <c:y val="6.0606060606060608E-2"/>
          <c:w val="0.90871814936176454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'[1]Forecasted Bus Departure'!$B$1</c:f>
              <c:strCache>
                <c:ptCount val="1"/>
                <c:pt idx="0">
                  <c:v>Monthly Thresholds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'[1]Forecasted Bus Departure'!$B$2:$B$12</c:f>
              <c:numCache>
                <c:formatCode>General</c:formatCode>
                <c:ptCount val="11"/>
                <c:pt idx="0">
                  <c:v>2349.5</c:v>
                </c:pt>
                <c:pt idx="1">
                  <c:v>2370.348</c:v>
                </c:pt>
                <c:pt idx="2">
                  <c:v>2579.3076923076924</c:v>
                </c:pt>
                <c:pt idx="3">
                  <c:v>2816.1538461538462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9BD-B51A-A0329235AD90}"/>
            </c:ext>
          </c:extLst>
        </c:ser>
        <c:ser>
          <c:idx val="1"/>
          <c:order val="1"/>
          <c:tx>
            <c:strRef>
              <c:f>'[1]Forecasted Bus Departure'!$C$1</c:f>
              <c:strCache>
                <c:ptCount val="1"/>
                <c:pt idx="0">
                  <c:v>Forecast(Monthly Thresholds)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'[1]Forecasted Bus Departure'!$A$2:$A$12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'[1]Forecasted Bus Departure'!$C$2:$C$12</c:f>
              <c:numCache>
                <c:formatCode>General</c:formatCode>
                <c:ptCount val="11"/>
                <c:pt idx="3">
                  <c:v>2816.1538461538498</c:v>
                </c:pt>
                <c:pt idx="4">
                  <c:v>2960.6906381405001</c:v>
                </c:pt>
                <c:pt idx="5">
                  <c:v>3124.6876854188645</c:v>
                </c:pt>
                <c:pt idx="6">
                  <c:v>3288.6847326972284</c:v>
                </c:pt>
                <c:pt idx="7">
                  <c:v>3452.6817799755927</c:v>
                </c:pt>
                <c:pt idx="8">
                  <c:v>3616.6788272539566</c:v>
                </c:pt>
                <c:pt idx="9">
                  <c:v>3780.6758745323204</c:v>
                </c:pt>
                <c:pt idx="10">
                  <c:v>3944.6729218106848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E-49BD-B51A-A0329235AD90}"/>
            </c:ext>
          </c:extLst>
        </c:ser>
        <c:ser>
          <c:idx val="2"/>
          <c:order val="2"/>
          <c:tx>
            <c:strRef>
              <c:f>'[1]Forecasted Bus Departure'!$D$1</c:f>
              <c:strCache>
                <c:ptCount val="1"/>
                <c:pt idx="0">
                  <c:v>Lower Confidence Bound(Monthly Thresholds)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'[1]Forecasted Bus Departure'!$A$2:$A$12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'[1]Forecasted Bus Departure'!$D$2:$D$12</c:f>
              <c:numCache>
                <c:formatCode>General</c:formatCode>
                <c:ptCount val="11"/>
                <c:pt idx="3">
                  <c:v>2816.1538461538462</c:v>
                </c:pt>
                <c:pt idx="4">
                  <c:v>2805.3347586583059</c:v>
                </c:pt>
                <c:pt idx="5">
                  <c:v>2964.51276000797</c:v>
                </c:pt>
                <c:pt idx="6">
                  <c:v>3123.7947563430612</c:v>
                </c:pt>
                <c:pt idx="7">
                  <c:v>3283.1719269414361</c:v>
                </c:pt>
                <c:pt idx="8">
                  <c:v>3442.6365538775299</c:v>
                </c:pt>
                <c:pt idx="9">
                  <c:v>3602.1818395840996</c:v>
                </c:pt>
                <c:pt idx="10">
                  <c:v>3761.8017613814213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E-49BD-B51A-A0329235AD90}"/>
            </c:ext>
          </c:extLst>
        </c:ser>
        <c:ser>
          <c:idx val="3"/>
          <c:order val="3"/>
          <c:tx>
            <c:strRef>
              <c:f>'[1]Forecasted Bus Departure'!$E$1</c:f>
              <c:strCache>
                <c:ptCount val="1"/>
                <c:pt idx="0">
                  <c:v>Upper Confidence Bound(Monthly Thresholds)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'[1]Forecasted Bus Departure'!$A$2:$A$12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'[1]Forecasted Bus Departure'!$E$2:$E$12</c:f>
              <c:numCache>
                <c:formatCode>General</c:formatCode>
                <c:ptCount val="11"/>
                <c:pt idx="3">
                  <c:v>2816.1538461538462</c:v>
                </c:pt>
                <c:pt idx="4">
                  <c:v>3116.0465176226944</c:v>
                </c:pt>
                <c:pt idx="5">
                  <c:v>3284.862610829759</c:v>
                </c:pt>
                <c:pt idx="6">
                  <c:v>3453.5747090513955</c:v>
                </c:pt>
                <c:pt idx="7">
                  <c:v>3622.1916330097492</c:v>
                </c:pt>
                <c:pt idx="8">
                  <c:v>3790.7211006303833</c:v>
                </c:pt>
                <c:pt idx="9">
                  <c:v>3959.1699094805413</c:v>
                </c:pt>
                <c:pt idx="10">
                  <c:v>4127.5440822399487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E-49BD-B51A-A0329235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2311727"/>
        <c:axId val="508737343"/>
      </c:lineChart>
      <c:catAx>
        <c:axId val="31231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37343"/>
        <c:crosses val="autoZero"/>
        <c:auto val="1"/>
        <c:lblAlgn val="ctr"/>
        <c:lblOffset val="100"/>
        <c:noMultiLvlLbl val="0"/>
      </c:catAx>
      <c:valAx>
        <c:axId val="50873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11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10963590218802"/>
          <c:y val="0.82746372223732401"/>
          <c:w val="0.78865544455084025"/>
          <c:h val="0.13810749125540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'[1]Forecasted Passenger Departure'!$B$1</c:f>
              <c:strCache>
                <c:ptCount val="1"/>
                <c:pt idx="0">
                  <c:v>Monthly Thresholds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'[1]Forecasted Passenger Departure'!$B$2:$B$12</c:f>
              <c:numCache>
                <c:formatCode>General</c:formatCode>
                <c:ptCount val="11"/>
                <c:pt idx="0">
                  <c:v>30464.75</c:v>
                </c:pt>
                <c:pt idx="1">
                  <c:v>45814.851063829788</c:v>
                </c:pt>
                <c:pt idx="2">
                  <c:v>66520.441025641034</c:v>
                </c:pt>
                <c:pt idx="3">
                  <c:v>85257.600000000006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3-487A-AB68-398C182A96A9}"/>
            </c:ext>
          </c:extLst>
        </c:ser>
        <c:ser>
          <c:idx val="1"/>
          <c:order val="1"/>
          <c:tx>
            <c:strRef>
              <c:f>'[1]Forecasted Passenger Departure'!$C$1</c:f>
              <c:strCache>
                <c:ptCount val="1"/>
                <c:pt idx="0">
                  <c:v>Forecast(Monthly Thresholds)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'[1]Forecasted Passenger Departure'!$A$2:$A$12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'[1]Forecasted Passenger Departure'!$C$2:$C$12</c:f>
              <c:numCache>
                <c:formatCode>General</c:formatCode>
                <c:ptCount val="11"/>
                <c:pt idx="3">
                  <c:v>85257.600000000006</c:v>
                </c:pt>
                <c:pt idx="4">
                  <c:v>103289.39793500425</c:v>
                </c:pt>
                <c:pt idx="5">
                  <c:v>121496.27464552844</c:v>
                </c:pt>
                <c:pt idx="6">
                  <c:v>139703.15135605261</c:v>
                </c:pt>
                <c:pt idx="7">
                  <c:v>157910.02806657681</c:v>
                </c:pt>
                <c:pt idx="8">
                  <c:v>176116.90477710101</c:v>
                </c:pt>
                <c:pt idx="9">
                  <c:v>194323.78148762518</c:v>
                </c:pt>
                <c:pt idx="10">
                  <c:v>212530.65819814935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3-487A-AB68-398C182A96A9}"/>
            </c:ext>
          </c:extLst>
        </c:ser>
        <c:ser>
          <c:idx val="2"/>
          <c:order val="2"/>
          <c:tx>
            <c:strRef>
              <c:f>'[1]Forecasted Passenger Departure'!$D$1</c:f>
              <c:strCache>
                <c:ptCount val="1"/>
                <c:pt idx="0">
                  <c:v>Lower Confidence Bound(Monthly Thresholds)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'[1]Forecasted Passenger Departure'!$A$2:$A$12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'[1]Forecasted Passenger Departure'!$D$2:$D$12</c:f>
              <c:numCache>
                <c:formatCode>General</c:formatCode>
                <c:ptCount val="11"/>
                <c:pt idx="3">
                  <c:v>85257.600000000006</c:v>
                </c:pt>
                <c:pt idx="4">
                  <c:v>100131.1207101177</c:v>
                </c:pt>
                <c:pt idx="5">
                  <c:v>118276.06910564285</c:v>
                </c:pt>
                <c:pt idx="6">
                  <c:v>136348.22686918764</c:v>
                </c:pt>
                <c:pt idx="7">
                  <c:v>154328.46092723554</c:v>
                </c:pt>
                <c:pt idx="8">
                  <c:v>172207.7408426718</c:v>
                </c:pt>
                <c:pt idx="9">
                  <c:v>189986.40196140573</c:v>
                </c:pt>
                <c:pt idx="10">
                  <c:v>207670.92127087753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3-487A-AB68-398C182A96A9}"/>
            </c:ext>
          </c:extLst>
        </c:ser>
        <c:ser>
          <c:idx val="3"/>
          <c:order val="3"/>
          <c:tx>
            <c:strRef>
              <c:f>'[1]Forecasted Passenger Departure'!$E$1</c:f>
              <c:strCache>
                <c:ptCount val="1"/>
                <c:pt idx="0">
                  <c:v>Upper Confidence Bound(Monthly Thresholds)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'[1]Forecasted Passenger Departure'!$A$2:$A$12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'[1]Forecasted Passenger Departure'!$E$2:$E$12</c:f>
              <c:numCache>
                <c:formatCode>General</c:formatCode>
                <c:ptCount val="11"/>
                <c:pt idx="3">
                  <c:v>85257.600000000006</c:v>
                </c:pt>
                <c:pt idx="4">
                  <c:v>106447.6751598908</c:v>
                </c:pt>
                <c:pt idx="5">
                  <c:v>124716.48018541402</c:v>
                </c:pt>
                <c:pt idx="6">
                  <c:v>143058.07584291758</c:v>
                </c:pt>
                <c:pt idx="7">
                  <c:v>161491.59520591807</c:v>
                </c:pt>
                <c:pt idx="8">
                  <c:v>180026.06871153021</c:v>
                </c:pt>
                <c:pt idx="9">
                  <c:v>198661.16101384463</c:v>
                </c:pt>
                <c:pt idx="10">
                  <c:v>217390.39512542117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3-487A-AB68-398C182A9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2310767"/>
        <c:axId val="478300927"/>
      </c:lineChart>
      <c:catAx>
        <c:axId val="3123107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00927"/>
        <c:crosses val="autoZero"/>
        <c:auto val="1"/>
        <c:lblAlgn val="ctr"/>
        <c:lblOffset val="100"/>
        <c:noMultiLvlLbl val="0"/>
      </c:catAx>
      <c:valAx>
        <c:axId val="47830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10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147636</xdr:rowOff>
    </xdr:from>
    <xdr:to>
      <xdr:col>4</xdr:col>
      <xdr:colOff>542925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D33B3-F3B6-4905-A019-4A6947D42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176212</xdr:rowOff>
    </xdr:from>
    <xdr:to>
      <xdr:col>4</xdr:col>
      <xdr:colOff>138112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ECB9C-796F-4DF6-B592-8D741971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dhulika\AppData\Local\Temp\2df58e4b-b055-4fdf-9515-fd70e0e06329_PORT_%20AUTHORITY_FINAL.zip.329\PORT_%20AUTHORITY_FINAL\PORT%20AUTHORITY%20PROJECT_GROUP%201.xlsx" TargetMode="External"/><Relationship Id="rId1" Type="http://schemas.openxmlformats.org/officeDocument/2006/relationships/externalLinkPath" Target="file:///C:\Users\Madhulika\AppData\Local\Temp\2df58e4b-b055-4fdf-9515-fd70e0e06329_PORT_%20AUTHORITY_FINAL.zip.329\PORT_%20AUTHORITY_FINAL\PORT%20AUTHORITY%20PROJECT_GROUP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ecasted Bus Departure"/>
      <sheetName val="BUS DEPART"/>
      <sheetName val="Forecasted Passenger Departure"/>
      <sheetName val="PASS DEPART"/>
      <sheetName val="Extra Events"/>
    </sheetNames>
    <sheetDataSet>
      <sheetData sheetId="0">
        <row r="1">
          <cell r="B1" t="str">
            <v>Monthly Thresholds</v>
          </cell>
          <cell r="C1" t="str">
            <v>Forecast(Monthly Thresholds)</v>
          </cell>
          <cell r="D1" t="str">
            <v>Lower Confidence Bound(Monthly Thresholds)</v>
          </cell>
          <cell r="E1" t="str">
            <v>Upper Confidence Bound(Monthly Thresholds)</v>
          </cell>
        </row>
        <row r="2">
          <cell r="A2">
            <v>2020</v>
          </cell>
          <cell r="B2">
            <v>2349.5</v>
          </cell>
        </row>
        <row r="3">
          <cell r="A3">
            <v>2021</v>
          </cell>
          <cell r="B3">
            <v>2370.348</v>
          </cell>
        </row>
        <row r="4">
          <cell r="A4">
            <v>2022</v>
          </cell>
          <cell r="B4">
            <v>2579.3076923076924</v>
          </cell>
        </row>
        <row r="5">
          <cell r="A5">
            <v>2023</v>
          </cell>
          <cell r="B5">
            <v>2816.1538461538462</v>
          </cell>
          <cell r="C5">
            <v>2816.1538461538498</v>
          </cell>
          <cell r="D5">
            <v>2816.1538461538462</v>
          </cell>
          <cell r="E5">
            <v>2816.1538461538462</v>
          </cell>
        </row>
        <row r="6">
          <cell r="A6">
            <v>2024</v>
          </cell>
          <cell r="C6">
            <v>2960.6906381405001</v>
          </cell>
          <cell r="D6">
            <v>2805.3347586583059</v>
          </cell>
          <cell r="E6">
            <v>3116.0465176226944</v>
          </cell>
        </row>
        <row r="7">
          <cell r="A7">
            <v>2025</v>
          </cell>
          <cell r="C7">
            <v>3124.6876854188645</v>
          </cell>
          <cell r="D7">
            <v>2964.51276000797</v>
          </cell>
          <cell r="E7">
            <v>3284.862610829759</v>
          </cell>
        </row>
        <row r="8">
          <cell r="A8">
            <v>2026</v>
          </cell>
          <cell r="C8">
            <v>3288.6847326972284</v>
          </cell>
          <cell r="D8">
            <v>3123.7947563430612</v>
          </cell>
          <cell r="E8">
            <v>3453.5747090513955</v>
          </cell>
        </row>
        <row r="9">
          <cell r="A9">
            <v>2027</v>
          </cell>
          <cell r="C9">
            <v>3452.6817799755927</v>
          </cell>
          <cell r="D9">
            <v>3283.1719269414361</v>
          </cell>
          <cell r="E9">
            <v>3622.1916330097492</v>
          </cell>
        </row>
        <row r="10">
          <cell r="A10">
            <v>2028</v>
          </cell>
          <cell r="C10">
            <v>3616.6788272539566</v>
          </cell>
          <cell r="D10">
            <v>3442.6365538775299</v>
          </cell>
          <cell r="E10">
            <v>3790.7211006303833</v>
          </cell>
        </row>
        <row r="11">
          <cell r="A11">
            <v>2029</v>
          </cell>
          <cell r="C11">
            <v>3780.6758745323204</v>
          </cell>
          <cell r="D11">
            <v>3602.1818395840996</v>
          </cell>
          <cell r="E11">
            <v>3959.1699094805413</v>
          </cell>
        </row>
        <row r="12">
          <cell r="A12">
            <v>2030</v>
          </cell>
          <cell r="C12">
            <v>3944.6729218106848</v>
          </cell>
          <cell r="D12">
            <v>3761.8017613814213</v>
          </cell>
          <cell r="E12">
            <v>4127.5440822399487</v>
          </cell>
        </row>
      </sheetData>
      <sheetData sheetId="1"/>
      <sheetData sheetId="2">
        <row r="1">
          <cell r="B1" t="str">
            <v>Monthly Thresholds</v>
          </cell>
          <cell r="C1" t="str">
            <v>Forecast(Monthly Thresholds)</v>
          </cell>
          <cell r="D1" t="str">
            <v>Lower Confidence Bound(Monthly Thresholds)</v>
          </cell>
          <cell r="E1" t="str">
            <v>Upper Confidence Bound(Monthly Thresholds)</v>
          </cell>
        </row>
        <row r="2">
          <cell r="A2">
            <v>2020</v>
          </cell>
          <cell r="B2">
            <v>30464.75</v>
          </cell>
        </row>
        <row r="3">
          <cell r="A3">
            <v>2021</v>
          </cell>
          <cell r="B3">
            <v>45814.851063829788</v>
          </cell>
        </row>
        <row r="4">
          <cell r="A4">
            <v>2022</v>
          </cell>
          <cell r="B4">
            <v>66520.441025641034</v>
          </cell>
        </row>
        <row r="5">
          <cell r="A5">
            <v>2023</v>
          </cell>
          <cell r="B5">
            <v>85257.600000000006</v>
          </cell>
          <cell r="C5">
            <v>85257.600000000006</v>
          </cell>
          <cell r="D5">
            <v>85257.600000000006</v>
          </cell>
          <cell r="E5">
            <v>85257.600000000006</v>
          </cell>
        </row>
        <row r="6">
          <cell r="A6">
            <v>2024</v>
          </cell>
          <cell r="C6">
            <v>103289.39793500425</v>
          </cell>
          <cell r="D6">
            <v>100131.1207101177</v>
          </cell>
          <cell r="E6">
            <v>106447.6751598908</v>
          </cell>
        </row>
        <row r="7">
          <cell r="A7">
            <v>2025</v>
          </cell>
          <cell r="C7">
            <v>121496.27464552844</v>
          </cell>
          <cell r="D7">
            <v>118276.06910564285</v>
          </cell>
          <cell r="E7">
            <v>124716.48018541402</v>
          </cell>
        </row>
        <row r="8">
          <cell r="A8">
            <v>2026</v>
          </cell>
          <cell r="C8">
            <v>139703.15135605261</v>
          </cell>
          <cell r="D8">
            <v>136348.22686918764</v>
          </cell>
          <cell r="E8">
            <v>143058.07584291758</v>
          </cell>
        </row>
        <row r="9">
          <cell r="A9">
            <v>2027</v>
          </cell>
          <cell r="C9">
            <v>157910.02806657681</v>
          </cell>
          <cell r="D9">
            <v>154328.46092723554</v>
          </cell>
          <cell r="E9">
            <v>161491.59520591807</v>
          </cell>
        </row>
        <row r="10">
          <cell r="A10">
            <v>2028</v>
          </cell>
          <cell r="C10">
            <v>176116.90477710101</v>
          </cell>
          <cell r="D10">
            <v>172207.7408426718</v>
          </cell>
          <cell r="E10">
            <v>180026.06871153021</v>
          </cell>
        </row>
        <row r="11">
          <cell r="A11">
            <v>2029</v>
          </cell>
          <cell r="C11">
            <v>194323.78148762518</v>
          </cell>
          <cell r="D11">
            <v>189986.40196140573</v>
          </cell>
          <cell r="E11">
            <v>198661.16101384463</v>
          </cell>
        </row>
        <row r="12">
          <cell r="A12">
            <v>2030</v>
          </cell>
          <cell r="C12">
            <v>212530.65819814935</v>
          </cell>
          <cell r="D12">
            <v>207670.92127087753</v>
          </cell>
          <cell r="E12">
            <v>217390.39512542117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5B9A0-44FC-4F3D-92D5-B94A165BD298}" name="Table3" displayName="Table3" ref="A1:E12" totalsRowShown="0">
  <autoFilter ref="A1:E12" xr:uid="{9F45B9A0-44FC-4F3D-92D5-B94A165BD298}"/>
  <tableColumns count="5">
    <tableColumn id="1" xr3:uid="{3789EEED-369D-41CC-9D29-A236E8AE6839}" name="Year"/>
    <tableColumn id="2" xr3:uid="{3EACCDD2-5E94-4D26-BAA6-C1A80ABCE562}" name="Monthly Thresholds"/>
    <tableColumn id="3" xr3:uid="{30D21556-517B-459C-BB2B-9489F0523B49}" name="Forecast(Monthly Thresholds)">
      <calculatedColumnFormula>_xlfn.FORECAST.ETS(A2,$B$2:$B$5,$A$2:$A$5,1,1)</calculatedColumnFormula>
    </tableColumn>
    <tableColumn id="4" xr3:uid="{DEA00789-1BFD-4AFD-856B-86F1F61E7DA7}" name="Lower Confidence Bound(Monthly Thresholds)" dataDxfId="4">
      <calculatedColumnFormula>C2-_xlfn.FORECAST.ETS.CONFINT(A2,$B$2:$B$5,$A$2:$A$5,0.95,1,1)</calculatedColumnFormula>
    </tableColumn>
    <tableColumn id="5" xr3:uid="{B8C67467-075C-406B-A072-DEAF7D99556B}" name="Upper Confidence Bound(Monthly Thresholds)" dataDxfId="3">
      <calculatedColumnFormula>C2+_xlfn.FORECAST.ETS.CONFINT(A2,$B$2:$B$5,$A$2:$A$5,0.95,1,1)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8A3C3-1BD6-4A7E-B57C-A85FB8C1558D}" name="Table4" displayName="Table4" ref="G1:H8" totalsRowShown="0">
  <autoFilter ref="G1:H8" xr:uid="{9648A3C3-1BD6-4A7E-B57C-A85FB8C1558D}"/>
  <tableColumns count="2">
    <tableColumn id="1" xr3:uid="{3E1D0A23-47EC-4347-9333-9DFE4AC7D261}" name="Statistic"/>
    <tableColumn id="2" xr3:uid="{FD29BDED-9E10-484C-8693-0027C09C915E}" name="Value" dataDxfId="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99B98-65C9-416E-A6AD-00FA3FBCDAB3}" name="Table5" displayName="Table5" ref="A1:E12" totalsRowShown="0">
  <autoFilter ref="A1:E12" xr:uid="{6DD99B98-65C9-416E-A6AD-00FA3FBCDAB3}"/>
  <tableColumns count="5">
    <tableColumn id="1" xr3:uid="{9FE49539-DA5B-4A54-9577-B7900B63CB57}" name="Year"/>
    <tableColumn id="2" xr3:uid="{10FC4EFE-CB38-4662-9180-9E0A6303E7AE}" name="Monthly Thresholds"/>
    <tableColumn id="3" xr3:uid="{921B15B0-0FC3-4722-BFF1-348F46CEECD8}" name="Forecast(Monthly Thresholds)">
      <calculatedColumnFormula>_xlfn.FORECAST.ETS(A2,$B$2:$B$5,$A$2:$A$5,1,1)</calculatedColumnFormula>
    </tableColumn>
    <tableColumn id="4" xr3:uid="{1E294156-1752-4887-B231-605256F79BA5}" name="Lower Confidence Bound(Monthly Thresholds)" dataDxfId="1">
      <calculatedColumnFormula>C2-_xlfn.FORECAST.ETS.CONFINT(A2,$B$2:$B$5,$A$2:$A$5,0.95,1,1)</calculatedColumnFormula>
    </tableColumn>
    <tableColumn id="5" xr3:uid="{4ACDA05A-ECA4-4442-9F52-4CF41C5FF779}" name="Upper Confidence Bound(Monthly Thresholds)" dataDxfId="0">
      <calculatedColumnFormula>C2+_xlfn.FORECAST.ETS.CONFINT(A2,$B$2:$B$5,$A$2:$A$5,0.95,1,1)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FC80-744A-42EB-8A29-BD8DACEBCD4E}">
  <dimension ref="A1:ES35"/>
  <sheetViews>
    <sheetView topLeftCell="BE1" workbookViewId="0">
      <selection activeCell="CI16" sqref="CI16"/>
    </sheetView>
  </sheetViews>
  <sheetFormatPr defaultColWidth="8.73046875" defaultRowHeight="15.75" x14ac:dyDescent="0.5"/>
  <cols>
    <col min="1" max="1" width="18.265625" style="2" bestFit="1" customWidth="1"/>
    <col min="2" max="2" width="10.59765625" style="2" bestFit="1" customWidth="1"/>
    <col min="3" max="5" width="11.33203125" style="2" bestFit="1" customWidth="1"/>
    <col min="6" max="6" width="9.19921875" style="2" bestFit="1" customWidth="1"/>
    <col min="7" max="9" width="10.265625" style="2" bestFit="1" customWidth="1"/>
    <col min="10" max="11" width="9.19921875" style="2" bestFit="1" customWidth="1"/>
    <col min="12" max="13" width="10.265625" style="2" bestFit="1" customWidth="1"/>
    <col min="14" max="15" width="9.19921875" style="2" bestFit="1" customWidth="1"/>
    <col min="16" max="18" width="10.265625" style="2" bestFit="1" customWidth="1"/>
    <col min="19" max="19" width="9.19921875" style="2" bestFit="1" customWidth="1"/>
    <col min="20" max="22" width="10.265625" style="2" bestFit="1" customWidth="1"/>
    <col min="23" max="23" width="9.19921875" style="2" bestFit="1" customWidth="1"/>
    <col min="24" max="27" width="10.265625" style="2" bestFit="1" customWidth="1"/>
    <col min="28" max="28" width="9.19921875" style="2" bestFit="1" customWidth="1"/>
    <col min="29" max="31" width="10.265625" style="2" bestFit="1" customWidth="1"/>
    <col min="32" max="32" width="9.19921875" style="2" bestFit="1" customWidth="1"/>
    <col min="33" max="35" width="10.265625" style="2" bestFit="1" customWidth="1"/>
    <col min="36" max="37" width="9.19921875" style="2" bestFit="1" customWidth="1"/>
    <col min="38" max="40" width="10.265625" style="2" bestFit="1" customWidth="1"/>
    <col min="41" max="41" width="9.19921875" style="2" bestFit="1" customWidth="1"/>
    <col min="42" max="45" width="10.265625" style="2" bestFit="1" customWidth="1"/>
    <col min="46" max="48" width="11.33203125" style="2" bestFit="1" customWidth="1"/>
    <col min="49" max="50" width="10.265625" style="2" bestFit="1" customWidth="1"/>
    <col min="51" max="53" width="11.33203125" style="2" bestFit="1" customWidth="1"/>
    <col min="54" max="54" width="10.265625" style="2" bestFit="1" customWidth="1"/>
    <col min="55" max="57" width="11.33203125" style="2" bestFit="1" customWidth="1"/>
    <col min="58" max="58" width="9.19921875" style="2" bestFit="1" customWidth="1"/>
    <col min="59" max="62" width="10.265625" style="2" bestFit="1" customWidth="1"/>
    <col min="63" max="63" width="9.19921875" style="2" bestFit="1" customWidth="1"/>
    <col min="64" max="66" width="10.265625" style="2" bestFit="1" customWidth="1"/>
    <col min="67" max="67" width="9.19921875" style="2" bestFit="1" customWidth="1"/>
    <col min="68" max="70" width="10.265625" style="2" bestFit="1" customWidth="1"/>
    <col min="71" max="71" width="9.19921875" style="2" bestFit="1" customWidth="1"/>
    <col min="72" max="74" width="10.265625" style="2" bestFit="1" customWidth="1"/>
    <col min="75" max="76" width="9.19921875" style="2" bestFit="1" customWidth="1"/>
    <col min="77" max="79" width="10.265625" style="2" bestFit="1" customWidth="1"/>
    <col min="80" max="80" width="9.19921875" style="2" bestFit="1" customWidth="1"/>
    <col min="81" max="83" width="10.265625" style="2" bestFit="1" customWidth="1"/>
    <col min="84" max="84" width="9.19921875" style="2" bestFit="1" customWidth="1"/>
    <col min="85" max="87" width="10.265625" style="2" bestFit="1" customWidth="1"/>
    <col min="88" max="89" width="9.19921875" style="2" bestFit="1" customWidth="1"/>
    <col min="90" max="92" width="10.265625" style="2" bestFit="1" customWidth="1"/>
    <col min="93" max="93" width="9.19921875" style="2" bestFit="1" customWidth="1"/>
    <col min="94" max="97" width="10.265625" style="2" bestFit="1" customWidth="1"/>
    <col min="98" max="101" width="11.33203125" style="2" bestFit="1" customWidth="1"/>
    <col min="102" max="102" width="10.265625" style="2" bestFit="1" customWidth="1"/>
    <col min="103" max="105" width="11.33203125" style="2" bestFit="1" customWidth="1"/>
    <col min="106" max="106" width="10.265625" style="2" bestFit="1" customWidth="1"/>
    <col min="107" max="109" width="11.33203125" style="2" bestFit="1" customWidth="1"/>
    <col min="110" max="111" width="9.19921875" style="2" bestFit="1" customWidth="1"/>
    <col min="112" max="114" width="10.265625" style="2" bestFit="1" customWidth="1"/>
    <col min="115" max="115" width="9.19921875" style="2" bestFit="1" customWidth="1"/>
    <col min="116" max="118" width="10.265625" style="2" bestFit="1" customWidth="1"/>
    <col min="119" max="119" width="9.19921875" style="2" bestFit="1" customWidth="1"/>
    <col min="120" max="122" width="10.265625" style="2" bestFit="1" customWidth="1"/>
    <col min="123" max="123" width="9.19921875" style="2" bestFit="1" customWidth="1"/>
    <col min="124" max="126" width="10.265625" style="2" bestFit="1" customWidth="1"/>
    <col min="127" max="128" width="9.19921875" style="2" bestFit="1" customWidth="1"/>
    <col min="129" max="131" width="10.265625" style="2" bestFit="1" customWidth="1"/>
    <col min="132" max="132" width="9.19921875" style="2" bestFit="1" customWidth="1"/>
    <col min="133" max="135" width="10.265625" style="2" bestFit="1" customWidth="1"/>
    <col min="136" max="136" width="9.19921875" style="2" bestFit="1" customWidth="1"/>
    <col min="137" max="140" width="10.265625" style="2" bestFit="1" customWidth="1"/>
    <col min="141" max="141" width="9.19921875" style="2" bestFit="1" customWidth="1"/>
    <col min="142" max="144" width="10.265625" style="2" bestFit="1" customWidth="1"/>
    <col min="145" max="145" width="9.19921875" style="2" bestFit="1" customWidth="1"/>
    <col min="146" max="148" width="10.265625" style="2" bestFit="1" customWidth="1"/>
    <col min="149" max="16384" width="8.73046875" style="2"/>
  </cols>
  <sheetData>
    <row r="1" spans="1:149" x14ac:dyDescent="0.5">
      <c r="A1" s="1" t="s">
        <v>0</v>
      </c>
    </row>
    <row r="3" spans="1:149" x14ac:dyDescent="0.5">
      <c r="A3" s="16" t="s">
        <v>1</v>
      </c>
      <c r="B3" s="16">
        <f>WEEKNUM(B4)</f>
        <v>50</v>
      </c>
      <c r="C3" s="16">
        <f>WEEKNUM(C4)</f>
        <v>51</v>
      </c>
      <c r="D3" s="16">
        <f t="shared" ref="D3:BO3" si="0">WEEKNUM(D4)</f>
        <v>52</v>
      </c>
      <c r="E3" s="16">
        <f t="shared" si="0"/>
        <v>53</v>
      </c>
      <c r="F3" s="16">
        <f t="shared" si="0"/>
        <v>2</v>
      </c>
      <c r="G3" s="16">
        <f t="shared" si="0"/>
        <v>3</v>
      </c>
      <c r="H3" s="16">
        <f t="shared" si="0"/>
        <v>4</v>
      </c>
      <c r="I3" s="16">
        <f t="shared" si="0"/>
        <v>5</v>
      </c>
      <c r="J3" s="16">
        <f t="shared" si="0"/>
        <v>6</v>
      </c>
      <c r="K3" s="16">
        <f t="shared" si="0"/>
        <v>7</v>
      </c>
      <c r="L3" s="16">
        <f t="shared" si="0"/>
        <v>8</v>
      </c>
      <c r="M3" s="16">
        <f t="shared" si="0"/>
        <v>9</v>
      </c>
      <c r="N3" s="16">
        <f t="shared" si="0"/>
        <v>10</v>
      </c>
      <c r="O3" s="16">
        <f t="shared" si="0"/>
        <v>11</v>
      </c>
      <c r="P3" s="16">
        <f t="shared" si="0"/>
        <v>12</v>
      </c>
      <c r="Q3" s="16">
        <f t="shared" si="0"/>
        <v>13</v>
      </c>
      <c r="R3" s="16">
        <f t="shared" si="0"/>
        <v>14</v>
      </c>
      <c r="S3" s="16">
        <f t="shared" si="0"/>
        <v>15</v>
      </c>
      <c r="T3" s="16">
        <f t="shared" si="0"/>
        <v>16</v>
      </c>
      <c r="U3" s="16">
        <f t="shared" si="0"/>
        <v>17</v>
      </c>
      <c r="V3" s="16">
        <f t="shared" si="0"/>
        <v>18</v>
      </c>
      <c r="W3" s="16">
        <f t="shared" si="0"/>
        <v>19</v>
      </c>
      <c r="X3" s="16">
        <f t="shared" si="0"/>
        <v>20</v>
      </c>
      <c r="Y3" s="16">
        <f t="shared" si="0"/>
        <v>21</v>
      </c>
      <c r="Z3" s="16">
        <f t="shared" si="0"/>
        <v>22</v>
      </c>
      <c r="AA3" s="16">
        <f t="shared" si="0"/>
        <v>23</v>
      </c>
      <c r="AB3" s="16">
        <f t="shared" si="0"/>
        <v>24</v>
      </c>
      <c r="AC3" s="16">
        <f t="shared" si="0"/>
        <v>25</v>
      </c>
      <c r="AD3" s="16">
        <f t="shared" si="0"/>
        <v>26</v>
      </c>
      <c r="AE3" s="16">
        <f t="shared" si="0"/>
        <v>27</v>
      </c>
      <c r="AF3" s="16">
        <f t="shared" si="0"/>
        <v>28</v>
      </c>
      <c r="AG3" s="16">
        <f t="shared" si="0"/>
        <v>29</v>
      </c>
      <c r="AH3" s="16">
        <f t="shared" si="0"/>
        <v>30</v>
      </c>
      <c r="AI3" s="16">
        <f t="shared" si="0"/>
        <v>31</v>
      </c>
      <c r="AJ3" s="16">
        <f t="shared" si="0"/>
        <v>32</v>
      </c>
      <c r="AK3" s="16">
        <f t="shared" si="0"/>
        <v>33</v>
      </c>
      <c r="AL3" s="16">
        <f t="shared" si="0"/>
        <v>34</v>
      </c>
      <c r="AM3" s="16">
        <f t="shared" si="0"/>
        <v>35</v>
      </c>
      <c r="AN3" s="16">
        <f t="shared" si="0"/>
        <v>36</v>
      </c>
      <c r="AO3" s="16">
        <f t="shared" si="0"/>
        <v>37</v>
      </c>
      <c r="AP3" s="16">
        <f t="shared" si="0"/>
        <v>38</v>
      </c>
      <c r="AQ3" s="16">
        <f t="shared" si="0"/>
        <v>39</v>
      </c>
      <c r="AR3" s="16">
        <f t="shared" si="0"/>
        <v>40</v>
      </c>
      <c r="AS3" s="16">
        <f t="shared" si="0"/>
        <v>41</v>
      </c>
      <c r="AT3" s="16">
        <f t="shared" si="0"/>
        <v>42</v>
      </c>
      <c r="AU3" s="16">
        <f t="shared" si="0"/>
        <v>43</v>
      </c>
      <c r="AV3" s="16">
        <f t="shared" si="0"/>
        <v>44</v>
      </c>
      <c r="AW3" s="16">
        <f t="shared" si="0"/>
        <v>45</v>
      </c>
      <c r="AX3" s="16">
        <f t="shared" si="0"/>
        <v>46</v>
      </c>
      <c r="AY3" s="16">
        <f t="shared" si="0"/>
        <v>47</v>
      </c>
      <c r="AZ3" s="16">
        <f t="shared" si="0"/>
        <v>48</v>
      </c>
      <c r="BA3" s="16">
        <f t="shared" si="0"/>
        <v>49</v>
      </c>
      <c r="BB3" s="16">
        <f t="shared" si="0"/>
        <v>50</v>
      </c>
      <c r="BC3" s="16">
        <f t="shared" si="0"/>
        <v>51</v>
      </c>
      <c r="BD3" s="16">
        <f t="shared" si="0"/>
        <v>52</v>
      </c>
      <c r="BE3" s="16">
        <f t="shared" si="0"/>
        <v>53</v>
      </c>
      <c r="BF3" s="16">
        <f t="shared" si="0"/>
        <v>2</v>
      </c>
      <c r="BG3" s="16">
        <f t="shared" si="0"/>
        <v>3</v>
      </c>
      <c r="BH3" s="16">
        <f t="shared" si="0"/>
        <v>4</v>
      </c>
      <c r="BI3" s="16">
        <f t="shared" si="0"/>
        <v>5</v>
      </c>
      <c r="BJ3" s="16">
        <f t="shared" si="0"/>
        <v>6</v>
      </c>
      <c r="BK3" s="16">
        <f t="shared" si="0"/>
        <v>7</v>
      </c>
      <c r="BL3" s="16">
        <f t="shared" si="0"/>
        <v>8</v>
      </c>
      <c r="BM3" s="16">
        <f t="shared" si="0"/>
        <v>9</v>
      </c>
      <c r="BN3" s="16">
        <f t="shared" si="0"/>
        <v>10</v>
      </c>
      <c r="BO3" s="16">
        <f t="shared" si="0"/>
        <v>11</v>
      </c>
      <c r="BP3" s="16">
        <f t="shared" ref="BP3:EA3" si="1">WEEKNUM(BP4)</f>
        <v>12</v>
      </c>
      <c r="BQ3" s="16">
        <f t="shared" si="1"/>
        <v>13</v>
      </c>
      <c r="BR3" s="16">
        <f t="shared" si="1"/>
        <v>14</v>
      </c>
      <c r="BS3" s="16">
        <f t="shared" si="1"/>
        <v>15</v>
      </c>
      <c r="BT3" s="16">
        <f t="shared" si="1"/>
        <v>16</v>
      </c>
      <c r="BU3" s="16">
        <f t="shared" si="1"/>
        <v>17</v>
      </c>
      <c r="BV3" s="16">
        <f t="shared" si="1"/>
        <v>18</v>
      </c>
      <c r="BW3" s="16">
        <f t="shared" si="1"/>
        <v>19</v>
      </c>
      <c r="BX3" s="16">
        <f t="shared" si="1"/>
        <v>20</v>
      </c>
      <c r="BY3" s="16">
        <f t="shared" si="1"/>
        <v>21</v>
      </c>
      <c r="BZ3" s="16">
        <f t="shared" si="1"/>
        <v>22</v>
      </c>
      <c r="CA3" s="16">
        <f t="shared" si="1"/>
        <v>23</v>
      </c>
      <c r="CB3" s="16">
        <f t="shared" si="1"/>
        <v>24</v>
      </c>
      <c r="CC3" s="16">
        <f t="shared" si="1"/>
        <v>25</v>
      </c>
      <c r="CD3" s="16">
        <f t="shared" si="1"/>
        <v>26</v>
      </c>
      <c r="CE3" s="16">
        <f t="shared" si="1"/>
        <v>27</v>
      </c>
      <c r="CF3" s="16">
        <f t="shared" si="1"/>
        <v>28</v>
      </c>
      <c r="CG3" s="16">
        <f t="shared" si="1"/>
        <v>29</v>
      </c>
      <c r="CH3" s="16">
        <f t="shared" si="1"/>
        <v>30</v>
      </c>
      <c r="CI3" s="16">
        <f t="shared" si="1"/>
        <v>31</v>
      </c>
      <c r="CJ3" s="16">
        <f t="shared" si="1"/>
        <v>32</v>
      </c>
      <c r="CK3" s="16">
        <f t="shared" si="1"/>
        <v>33</v>
      </c>
      <c r="CL3" s="16">
        <f t="shared" si="1"/>
        <v>34</v>
      </c>
      <c r="CM3" s="16">
        <f t="shared" si="1"/>
        <v>35</v>
      </c>
      <c r="CN3" s="16">
        <f t="shared" si="1"/>
        <v>36</v>
      </c>
      <c r="CO3" s="16">
        <f t="shared" si="1"/>
        <v>37</v>
      </c>
      <c r="CP3" s="16">
        <f t="shared" si="1"/>
        <v>38</v>
      </c>
      <c r="CQ3" s="16">
        <f t="shared" si="1"/>
        <v>39</v>
      </c>
      <c r="CR3" s="16">
        <f t="shared" si="1"/>
        <v>40</v>
      </c>
      <c r="CS3" s="16">
        <f t="shared" si="1"/>
        <v>41</v>
      </c>
      <c r="CT3" s="16">
        <f t="shared" si="1"/>
        <v>42</v>
      </c>
      <c r="CU3" s="16">
        <f t="shared" si="1"/>
        <v>43</v>
      </c>
      <c r="CV3" s="16">
        <f t="shared" si="1"/>
        <v>44</v>
      </c>
      <c r="CW3" s="16">
        <f t="shared" si="1"/>
        <v>45</v>
      </c>
      <c r="CX3" s="16">
        <f t="shared" si="1"/>
        <v>46</v>
      </c>
      <c r="CY3" s="16">
        <f t="shared" si="1"/>
        <v>47</v>
      </c>
      <c r="CZ3" s="16">
        <f t="shared" si="1"/>
        <v>48</v>
      </c>
      <c r="DA3" s="16">
        <f t="shared" si="1"/>
        <v>49</v>
      </c>
      <c r="DB3" s="16">
        <f t="shared" si="1"/>
        <v>50</v>
      </c>
      <c r="DC3" s="16">
        <f t="shared" si="1"/>
        <v>51</v>
      </c>
      <c r="DD3" s="16">
        <f t="shared" si="1"/>
        <v>52</v>
      </c>
      <c r="DE3" s="16">
        <f t="shared" si="1"/>
        <v>53</v>
      </c>
      <c r="DF3" s="16">
        <f t="shared" si="1"/>
        <v>1</v>
      </c>
      <c r="DG3" s="16">
        <f t="shared" si="1"/>
        <v>2</v>
      </c>
      <c r="DH3" s="16">
        <f t="shared" si="1"/>
        <v>3</v>
      </c>
      <c r="DI3" s="16">
        <f t="shared" si="1"/>
        <v>4</v>
      </c>
      <c r="DJ3" s="16">
        <f t="shared" si="1"/>
        <v>5</v>
      </c>
      <c r="DK3" s="16">
        <f t="shared" si="1"/>
        <v>6</v>
      </c>
      <c r="DL3" s="16">
        <f t="shared" si="1"/>
        <v>7</v>
      </c>
      <c r="DM3" s="16">
        <f t="shared" si="1"/>
        <v>8</v>
      </c>
      <c r="DN3" s="16">
        <f t="shared" si="1"/>
        <v>9</v>
      </c>
      <c r="DO3" s="16">
        <f t="shared" si="1"/>
        <v>10</v>
      </c>
      <c r="DP3" s="16">
        <f t="shared" si="1"/>
        <v>11</v>
      </c>
      <c r="DQ3" s="16">
        <f t="shared" si="1"/>
        <v>12</v>
      </c>
      <c r="DR3" s="16">
        <f t="shared" si="1"/>
        <v>13</v>
      </c>
      <c r="DS3" s="16">
        <f t="shared" si="1"/>
        <v>14</v>
      </c>
      <c r="DT3" s="16">
        <f t="shared" si="1"/>
        <v>15</v>
      </c>
      <c r="DU3" s="16">
        <f t="shared" si="1"/>
        <v>16</v>
      </c>
      <c r="DV3" s="16">
        <f t="shared" si="1"/>
        <v>17</v>
      </c>
      <c r="DW3" s="16">
        <f t="shared" si="1"/>
        <v>18</v>
      </c>
      <c r="DX3" s="16">
        <f t="shared" si="1"/>
        <v>19</v>
      </c>
      <c r="DY3" s="16">
        <f t="shared" si="1"/>
        <v>20</v>
      </c>
      <c r="DZ3" s="16">
        <f t="shared" si="1"/>
        <v>21</v>
      </c>
      <c r="EA3" s="16">
        <f t="shared" si="1"/>
        <v>22</v>
      </c>
      <c r="EB3" s="16">
        <f t="shared" ref="EB3:ER3" si="2">WEEKNUM(EB4)</f>
        <v>23</v>
      </c>
      <c r="EC3" s="16">
        <f t="shared" si="2"/>
        <v>24</v>
      </c>
      <c r="ED3" s="16">
        <f t="shared" si="2"/>
        <v>25</v>
      </c>
      <c r="EE3" s="16">
        <f t="shared" si="2"/>
        <v>26</v>
      </c>
      <c r="EF3" s="16">
        <f t="shared" si="2"/>
        <v>27</v>
      </c>
      <c r="EG3" s="16">
        <f t="shared" si="2"/>
        <v>28</v>
      </c>
      <c r="EH3" s="16">
        <f t="shared" si="2"/>
        <v>29</v>
      </c>
      <c r="EI3" s="16">
        <f t="shared" si="2"/>
        <v>30</v>
      </c>
      <c r="EJ3" s="16">
        <f t="shared" si="2"/>
        <v>31</v>
      </c>
      <c r="EK3" s="16">
        <f t="shared" si="2"/>
        <v>32</v>
      </c>
      <c r="EL3" s="16">
        <f t="shared" si="2"/>
        <v>33</v>
      </c>
      <c r="EM3" s="16">
        <f t="shared" si="2"/>
        <v>34</v>
      </c>
      <c r="EN3" s="16">
        <f t="shared" si="2"/>
        <v>35</v>
      </c>
      <c r="EO3" s="16">
        <f t="shared" si="2"/>
        <v>36</v>
      </c>
      <c r="EP3" s="16">
        <f t="shared" si="2"/>
        <v>37</v>
      </c>
      <c r="EQ3" s="16">
        <f t="shared" si="2"/>
        <v>38</v>
      </c>
      <c r="ER3" s="16">
        <f t="shared" si="2"/>
        <v>39</v>
      </c>
    </row>
    <row r="4" spans="1:149" s="3" customFormat="1" ht="16.149999999999999" thickBot="1" x14ac:dyDescent="0.55000000000000004">
      <c r="A4" s="14" t="s">
        <v>2</v>
      </c>
      <c r="B4" s="15">
        <v>44172</v>
      </c>
      <c r="C4" s="15">
        <v>44179</v>
      </c>
      <c r="D4" s="15">
        <v>44186</v>
      </c>
      <c r="E4" s="15">
        <v>44193</v>
      </c>
      <c r="F4" s="15">
        <v>44200</v>
      </c>
      <c r="G4" s="15">
        <v>44207</v>
      </c>
      <c r="H4" s="15">
        <v>44214</v>
      </c>
      <c r="I4" s="15">
        <v>44221</v>
      </c>
      <c r="J4" s="15">
        <v>44228</v>
      </c>
      <c r="K4" s="15">
        <v>44235</v>
      </c>
      <c r="L4" s="15">
        <v>44242</v>
      </c>
      <c r="M4" s="15">
        <v>44249</v>
      </c>
      <c r="N4" s="15">
        <v>44256</v>
      </c>
      <c r="O4" s="15">
        <v>44263</v>
      </c>
      <c r="P4" s="15">
        <v>44270</v>
      </c>
      <c r="Q4" s="15">
        <v>44277</v>
      </c>
      <c r="R4" s="15">
        <v>44284</v>
      </c>
      <c r="S4" s="15">
        <v>44291</v>
      </c>
      <c r="T4" s="15">
        <v>44298</v>
      </c>
      <c r="U4" s="15">
        <v>44305</v>
      </c>
      <c r="V4" s="15">
        <v>44312</v>
      </c>
      <c r="W4" s="15">
        <v>44319</v>
      </c>
      <c r="X4" s="15">
        <v>44326</v>
      </c>
      <c r="Y4" s="15">
        <v>44333</v>
      </c>
      <c r="Z4" s="15">
        <v>44340</v>
      </c>
      <c r="AA4" s="15">
        <v>44347</v>
      </c>
      <c r="AB4" s="15">
        <v>44354</v>
      </c>
      <c r="AC4" s="15">
        <v>44361</v>
      </c>
      <c r="AD4" s="15">
        <v>44368</v>
      </c>
      <c r="AE4" s="15">
        <v>44375</v>
      </c>
      <c r="AF4" s="15">
        <v>44382</v>
      </c>
      <c r="AG4" s="15">
        <v>44389</v>
      </c>
      <c r="AH4" s="15">
        <v>44396</v>
      </c>
      <c r="AI4" s="15">
        <v>44403</v>
      </c>
      <c r="AJ4" s="15">
        <v>44410</v>
      </c>
      <c r="AK4" s="15">
        <v>44417</v>
      </c>
      <c r="AL4" s="15">
        <v>44424</v>
      </c>
      <c r="AM4" s="15">
        <v>44431</v>
      </c>
      <c r="AN4" s="15">
        <v>44438</v>
      </c>
      <c r="AO4" s="15">
        <v>44445</v>
      </c>
      <c r="AP4" s="15">
        <v>44452</v>
      </c>
      <c r="AQ4" s="15">
        <v>44459</v>
      </c>
      <c r="AR4" s="15">
        <v>44466</v>
      </c>
      <c r="AS4" s="15">
        <v>44473</v>
      </c>
      <c r="AT4" s="15">
        <v>44480</v>
      </c>
      <c r="AU4" s="15">
        <v>44487</v>
      </c>
      <c r="AV4" s="15">
        <v>44494</v>
      </c>
      <c r="AW4" s="15">
        <v>44501</v>
      </c>
      <c r="AX4" s="15">
        <v>44508</v>
      </c>
      <c r="AY4" s="15">
        <v>44515</v>
      </c>
      <c r="AZ4" s="15">
        <v>44522</v>
      </c>
      <c r="BA4" s="15">
        <v>44529</v>
      </c>
      <c r="BB4" s="15">
        <v>44536</v>
      </c>
      <c r="BC4" s="15">
        <v>44543</v>
      </c>
      <c r="BD4" s="15">
        <v>44550</v>
      </c>
      <c r="BE4" s="15">
        <v>44557</v>
      </c>
      <c r="BF4" s="15">
        <v>44564</v>
      </c>
      <c r="BG4" s="15">
        <v>44571</v>
      </c>
      <c r="BH4" s="15">
        <v>44578</v>
      </c>
      <c r="BI4" s="15">
        <v>44585</v>
      </c>
      <c r="BJ4" s="15">
        <v>44592</v>
      </c>
      <c r="BK4" s="15">
        <v>44599</v>
      </c>
      <c r="BL4" s="15">
        <v>44606</v>
      </c>
      <c r="BM4" s="15">
        <v>44613</v>
      </c>
      <c r="BN4" s="15">
        <v>44620</v>
      </c>
      <c r="BO4" s="15">
        <v>44627</v>
      </c>
      <c r="BP4" s="15">
        <v>44634</v>
      </c>
      <c r="BQ4" s="15">
        <v>44641</v>
      </c>
      <c r="BR4" s="15">
        <v>44648</v>
      </c>
      <c r="BS4" s="15">
        <v>44655</v>
      </c>
      <c r="BT4" s="15">
        <v>44662</v>
      </c>
      <c r="BU4" s="15">
        <v>44669</v>
      </c>
      <c r="BV4" s="15">
        <v>44676</v>
      </c>
      <c r="BW4" s="15">
        <v>44683</v>
      </c>
      <c r="BX4" s="15">
        <v>44690</v>
      </c>
      <c r="BY4" s="15">
        <v>44697</v>
      </c>
      <c r="BZ4" s="15">
        <v>44704</v>
      </c>
      <c r="CA4" s="15">
        <v>44711</v>
      </c>
      <c r="CB4" s="15">
        <v>44718</v>
      </c>
      <c r="CC4" s="15">
        <v>44725</v>
      </c>
      <c r="CD4" s="15">
        <v>44732</v>
      </c>
      <c r="CE4" s="15">
        <v>44739</v>
      </c>
      <c r="CF4" s="15">
        <v>44746</v>
      </c>
      <c r="CG4" s="15">
        <v>44753</v>
      </c>
      <c r="CH4" s="15">
        <v>44760</v>
      </c>
      <c r="CI4" s="15">
        <v>44767</v>
      </c>
      <c r="CJ4" s="15">
        <v>44774</v>
      </c>
      <c r="CK4" s="15">
        <v>44781</v>
      </c>
      <c r="CL4" s="15">
        <v>44788</v>
      </c>
      <c r="CM4" s="15">
        <v>44795</v>
      </c>
      <c r="CN4" s="15">
        <v>44802</v>
      </c>
      <c r="CO4" s="15">
        <v>44809</v>
      </c>
      <c r="CP4" s="15">
        <v>44816</v>
      </c>
      <c r="CQ4" s="15">
        <v>44823</v>
      </c>
      <c r="CR4" s="15">
        <v>44830</v>
      </c>
      <c r="CS4" s="15">
        <v>44837</v>
      </c>
      <c r="CT4" s="15">
        <v>44844</v>
      </c>
      <c r="CU4" s="15">
        <v>44851</v>
      </c>
      <c r="CV4" s="15">
        <v>44858</v>
      </c>
      <c r="CW4" s="15">
        <v>44865</v>
      </c>
      <c r="CX4" s="15">
        <v>44872</v>
      </c>
      <c r="CY4" s="15">
        <v>44879</v>
      </c>
      <c r="CZ4" s="15">
        <v>44886</v>
      </c>
      <c r="DA4" s="15">
        <v>44893</v>
      </c>
      <c r="DB4" s="15">
        <v>44900</v>
      </c>
      <c r="DC4" s="15">
        <v>44907</v>
      </c>
      <c r="DD4" s="15">
        <v>44914</v>
      </c>
      <c r="DE4" s="15">
        <v>44921</v>
      </c>
      <c r="DF4" s="15">
        <v>44928</v>
      </c>
      <c r="DG4" s="15">
        <v>44935</v>
      </c>
      <c r="DH4" s="15">
        <v>44942</v>
      </c>
      <c r="DI4" s="15">
        <v>44949</v>
      </c>
      <c r="DJ4" s="15">
        <v>44956</v>
      </c>
      <c r="DK4" s="15">
        <v>44963</v>
      </c>
      <c r="DL4" s="15">
        <v>44970</v>
      </c>
      <c r="DM4" s="15">
        <v>44977</v>
      </c>
      <c r="DN4" s="15">
        <v>44984</v>
      </c>
      <c r="DO4" s="15">
        <v>44991</v>
      </c>
      <c r="DP4" s="15">
        <v>44998</v>
      </c>
      <c r="DQ4" s="15">
        <v>45005</v>
      </c>
      <c r="DR4" s="15">
        <v>45012</v>
      </c>
      <c r="DS4" s="15">
        <v>45019</v>
      </c>
      <c r="DT4" s="15">
        <v>45026</v>
      </c>
      <c r="DU4" s="15">
        <v>45033</v>
      </c>
      <c r="DV4" s="15">
        <v>45040</v>
      </c>
      <c r="DW4" s="15">
        <v>45047</v>
      </c>
      <c r="DX4" s="15">
        <v>45054</v>
      </c>
      <c r="DY4" s="15">
        <v>45061</v>
      </c>
      <c r="DZ4" s="15">
        <v>45068</v>
      </c>
      <c r="EA4" s="15">
        <v>45075</v>
      </c>
      <c r="EB4" s="15">
        <v>45082</v>
      </c>
      <c r="EC4" s="15">
        <v>45089</v>
      </c>
      <c r="ED4" s="15">
        <v>45096</v>
      </c>
      <c r="EE4" s="15">
        <v>45103</v>
      </c>
      <c r="EF4" s="15">
        <v>45110</v>
      </c>
      <c r="EG4" s="15">
        <v>45117</v>
      </c>
      <c r="EH4" s="15">
        <v>45124</v>
      </c>
      <c r="EI4" s="15">
        <v>45131</v>
      </c>
      <c r="EJ4" s="15">
        <v>45138</v>
      </c>
      <c r="EK4" s="15">
        <v>45145</v>
      </c>
      <c r="EL4" s="15">
        <v>45152</v>
      </c>
      <c r="EM4" s="15">
        <v>45159</v>
      </c>
      <c r="EN4" s="15">
        <v>45166</v>
      </c>
      <c r="EO4" s="15">
        <v>45173</v>
      </c>
      <c r="EP4" s="15">
        <v>45180</v>
      </c>
      <c r="EQ4" s="15">
        <v>45187</v>
      </c>
      <c r="ER4" s="15">
        <v>45194</v>
      </c>
    </row>
    <row r="5" spans="1:149" ht="16.149999999999999" thickBot="1" x14ac:dyDescent="0.55000000000000004">
      <c r="A5" s="4" t="s">
        <v>3</v>
      </c>
      <c r="B5" s="17">
        <v>37</v>
      </c>
      <c r="C5" s="17">
        <v>37</v>
      </c>
      <c r="D5" s="17">
        <v>31</v>
      </c>
      <c r="E5" s="17"/>
      <c r="F5" s="17">
        <v>37</v>
      </c>
      <c r="G5" s="17">
        <v>37</v>
      </c>
      <c r="H5" s="17">
        <v>36</v>
      </c>
      <c r="I5" s="17">
        <v>35</v>
      </c>
      <c r="J5" s="17">
        <v>35</v>
      </c>
      <c r="K5" s="17">
        <v>35</v>
      </c>
      <c r="L5" s="17">
        <v>35</v>
      </c>
      <c r="M5" s="17">
        <v>32</v>
      </c>
      <c r="N5" s="17">
        <v>32</v>
      </c>
      <c r="O5" s="17">
        <v>36</v>
      </c>
      <c r="P5" s="17">
        <v>36</v>
      </c>
      <c r="Q5" s="17">
        <v>36</v>
      </c>
      <c r="R5" s="17">
        <v>36</v>
      </c>
      <c r="S5" s="17">
        <v>36</v>
      </c>
      <c r="T5" s="17">
        <v>36</v>
      </c>
      <c r="U5" s="17">
        <v>36</v>
      </c>
      <c r="V5" s="17">
        <v>36</v>
      </c>
      <c r="W5" s="17">
        <v>36</v>
      </c>
      <c r="X5" s="17">
        <v>36</v>
      </c>
      <c r="Y5" s="17">
        <v>36</v>
      </c>
      <c r="Z5" s="17">
        <v>36</v>
      </c>
      <c r="AA5" s="17">
        <v>36</v>
      </c>
      <c r="AB5" s="17">
        <v>36</v>
      </c>
      <c r="AC5" s="17">
        <v>36</v>
      </c>
      <c r="AD5" s="17">
        <v>36</v>
      </c>
      <c r="AE5" s="17">
        <v>36</v>
      </c>
      <c r="AF5" s="17">
        <v>35</v>
      </c>
      <c r="AG5" s="17">
        <v>35</v>
      </c>
      <c r="AH5" s="17">
        <v>35</v>
      </c>
      <c r="AI5" s="17">
        <v>35</v>
      </c>
      <c r="AJ5" s="17">
        <v>36</v>
      </c>
      <c r="AK5" s="17">
        <v>35</v>
      </c>
      <c r="AL5" s="17">
        <v>35</v>
      </c>
      <c r="AM5" s="17">
        <v>35</v>
      </c>
      <c r="AN5" s="17">
        <v>35</v>
      </c>
      <c r="AO5" s="17">
        <v>34</v>
      </c>
      <c r="AP5" s="17">
        <v>34</v>
      </c>
      <c r="AQ5" s="17">
        <v>33</v>
      </c>
      <c r="AR5" s="17">
        <v>34</v>
      </c>
      <c r="AS5" s="17">
        <v>34</v>
      </c>
      <c r="AT5" s="17">
        <v>34</v>
      </c>
      <c r="AU5" s="17">
        <v>33</v>
      </c>
      <c r="AV5" s="17">
        <v>33</v>
      </c>
      <c r="AW5" s="17">
        <v>35</v>
      </c>
      <c r="AX5" s="17">
        <v>35</v>
      </c>
      <c r="AY5" s="17">
        <v>33</v>
      </c>
      <c r="AZ5" s="17"/>
      <c r="BA5" s="17">
        <v>36</v>
      </c>
      <c r="BB5" s="17">
        <v>35</v>
      </c>
      <c r="BC5" s="17">
        <v>35</v>
      </c>
      <c r="BD5" s="17"/>
      <c r="BE5" s="17"/>
      <c r="BF5" s="17">
        <v>36</v>
      </c>
      <c r="BG5" s="17">
        <v>35</v>
      </c>
      <c r="BH5" s="17">
        <v>34</v>
      </c>
      <c r="BI5" s="17">
        <v>35</v>
      </c>
      <c r="BJ5" s="17">
        <v>35</v>
      </c>
      <c r="BK5" s="17">
        <v>35</v>
      </c>
      <c r="BL5" s="17">
        <v>34</v>
      </c>
      <c r="BM5" s="17">
        <v>34</v>
      </c>
      <c r="BN5" s="17">
        <v>35</v>
      </c>
      <c r="BO5" s="17">
        <v>35</v>
      </c>
      <c r="BP5" s="17">
        <v>35</v>
      </c>
      <c r="BQ5" s="17">
        <v>35</v>
      </c>
      <c r="BR5" s="17">
        <v>35</v>
      </c>
      <c r="BS5" s="17">
        <v>35</v>
      </c>
      <c r="BT5" s="17">
        <v>35</v>
      </c>
      <c r="BU5" s="17">
        <v>33</v>
      </c>
      <c r="BV5" s="17">
        <v>34</v>
      </c>
      <c r="BW5" s="17">
        <v>35</v>
      </c>
      <c r="BX5" s="17">
        <v>35</v>
      </c>
      <c r="BY5" s="17">
        <v>35</v>
      </c>
      <c r="BZ5" s="17">
        <v>35</v>
      </c>
      <c r="CA5" s="17">
        <v>34</v>
      </c>
      <c r="CB5" s="17">
        <v>35</v>
      </c>
      <c r="CC5" s="17">
        <v>35</v>
      </c>
      <c r="CD5" s="17">
        <v>34</v>
      </c>
      <c r="CE5" s="17">
        <v>34</v>
      </c>
      <c r="CF5" s="17">
        <v>33</v>
      </c>
      <c r="CG5" s="17">
        <v>34</v>
      </c>
      <c r="CH5" s="17">
        <v>35</v>
      </c>
      <c r="CI5" s="17">
        <v>34</v>
      </c>
      <c r="CJ5" s="17"/>
      <c r="CK5" s="17">
        <v>34</v>
      </c>
      <c r="CL5" s="17"/>
      <c r="CM5" s="17">
        <v>35</v>
      </c>
      <c r="CN5" s="17"/>
      <c r="CO5" s="17">
        <v>33</v>
      </c>
      <c r="CP5" s="17"/>
      <c r="CQ5" s="17">
        <v>35</v>
      </c>
      <c r="CR5" s="17"/>
      <c r="CS5" s="17">
        <v>35</v>
      </c>
      <c r="CT5" s="17"/>
      <c r="CU5" s="17">
        <v>34</v>
      </c>
      <c r="CV5" s="17"/>
      <c r="CW5" s="17">
        <v>35</v>
      </c>
      <c r="CX5" s="17"/>
      <c r="CY5" s="17">
        <v>34</v>
      </c>
      <c r="CZ5" s="17"/>
      <c r="DA5" s="17"/>
      <c r="DB5" s="17">
        <v>35</v>
      </c>
      <c r="DC5" s="17"/>
      <c r="DD5" s="17">
        <v>35</v>
      </c>
      <c r="DE5" s="17"/>
      <c r="DF5" s="17">
        <v>32</v>
      </c>
      <c r="DG5" s="17"/>
      <c r="DH5" s="17">
        <v>35</v>
      </c>
      <c r="DI5" s="17"/>
      <c r="DJ5" s="17">
        <v>35</v>
      </c>
      <c r="DK5" s="17"/>
      <c r="DL5" s="17">
        <v>35</v>
      </c>
      <c r="DM5" s="17"/>
      <c r="DN5" s="17">
        <v>31</v>
      </c>
      <c r="DO5" s="17"/>
      <c r="DP5" s="17">
        <v>35</v>
      </c>
      <c r="DQ5" s="17"/>
      <c r="DR5" s="17">
        <v>35</v>
      </c>
      <c r="DS5" s="17"/>
      <c r="DT5" s="17">
        <v>36</v>
      </c>
      <c r="DU5" s="17"/>
      <c r="DV5" s="17">
        <v>37</v>
      </c>
      <c r="DW5" s="17"/>
      <c r="DX5" s="17">
        <v>37</v>
      </c>
      <c r="DY5" s="17"/>
      <c r="DZ5" s="17">
        <v>37</v>
      </c>
      <c r="EA5" s="17"/>
      <c r="EB5" s="17">
        <v>35</v>
      </c>
      <c r="EC5" s="17"/>
      <c r="ED5" s="17">
        <v>34</v>
      </c>
      <c r="EE5" s="17"/>
      <c r="EF5" s="17">
        <v>32</v>
      </c>
      <c r="EG5" s="17"/>
      <c r="EH5" s="17">
        <v>38</v>
      </c>
      <c r="EI5" s="17"/>
      <c r="EJ5" s="17">
        <v>38</v>
      </c>
      <c r="EK5" s="17"/>
      <c r="EL5" s="17">
        <v>38</v>
      </c>
      <c r="EM5" s="17"/>
      <c r="EN5" s="17">
        <v>38</v>
      </c>
      <c r="EO5" s="17"/>
      <c r="EP5" s="17">
        <v>38</v>
      </c>
      <c r="EQ5" s="17"/>
      <c r="ER5" s="17">
        <v>44</v>
      </c>
      <c r="ES5" s="18"/>
    </row>
    <row r="6" spans="1:149" ht="16.149999999999999" thickBot="1" x14ac:dyDescent="0.55000000000000004">
      <c r="A6" s="5" t="s">
        <v>4</v>
      </c>
      <c r="B6" s="17">
        <v>33</v>
      </c>
      <c r="C6" s="17">
        <v>34</v>
      </c>
      <c r="D6" s="17">
        <v>40</v>
      </c>
      <c r="E6" s="17">
        <v>36</v>
      </c>
      <c r="F6" s="17">
        <v>34</v>
      </c>
      <c r="G6" s="17">
        <v>32</v>
      </c>
      <c r="H6" s="17">
        <v>34</v>
      </c>
      <c r="I6" s="17">
        <v>33</v>
      </c>
      <c r="J6" s="17">
        <v>36</v>
      </c>
      <c r="K6" s="17">
        <v>34</v>
      </c>
      <c r="L6" s="17">
        <v>34</v>
      </c>
      <c r="M6" s="17">
        <v>33</v>
      </c>
      <c r="N6" s="17">
        <v>35</v>
      </c>
      <c r="O6" s="17">
        <v>35</v>
      </c>
      <c r="P6" s="17">
        <v>36</v>
      </c>
      <c r="Q6" s="17">
        <v>37</v>
      </c>
      <c r="R6" s="17">
        <v>40</v>
      </c>
      <c r="S6" s="17">
        <v>44</v>
      </c>
      <c r="T6" s="17">
        <v>43</v>
      </c>
      <c r="U6" s="17">
        <v>46</v>
      </c>
      <c r="V6" s="17">
        <v>41</v>
      </c>
      <c r="W6" s="17">
        <v>40</v>
      </c>
      <c r="X6" s="17">
        <v>41</v>
      </c>
      <c r="Y6" s="17">
        <v>43</v>
      </c>
      <c r="Z6" s="17">
        <v>51</v>
      </c>
      <c r="AA6" s="17">
        <v>54</v>
      </c>
      <c r="AB6" s="17">
        <v>51</v>
      </c>
      <c r="AC6" s="17">
        <v>52</v>
      </c>
      <c r="AD6" s="17">
        <v>55</v>
      </c>
      <c r="AE6" s="17">
        <v>60</v>
      </c>
      <c r="AF6" s="17">
        <v>61</v>
      </c>
      <c r="AG6" s="17">
        <v>61</v>
      </c>
      <c r="AH6" s="17">
        <v>58</v>
      </c>
      <c r="AI6" s="17">
        <v>59</v>
      </c>
      <c r="AJ6" s="17">
        <v>60</v>
      </c>
      <c r="AK6" s="17">
        <v>58</v>
      </c>
      <c r="AL6" s="17">
        <v>58</v>
      </c>
      <c r="AM6" s="17">
        <v>59</v>
      </c>
      <c r="AN6" s="17">
        <v>58</v>
      </c>
      <c r="AO6" s="17">
        <v>61</v>
      </c>
      <c r="AP6" s="17">
        <v>59</v>
      </c>
      <c r="AQ6" s="17">
        <v>56</v>
      </c>
      <c r="AR6" s="17">
        <v>55</v>
      </c>
      <c r="AS6" s="17">
        <v>55</v>
      </c>
      <c r="AT6" s="17">
        <v>59</v>
      </c>
      <c r="AU6" s="17">
        <v>54</v>
      </c>
      <c r="AV6" s="17">
        <v>53</v>
      </c>
      <c r="AW6" s="17">
        <v>54</v>
      </c>
      <c r="AX6" s="17">
        <v>54</v>
      </c>
      <c r="AY6" s="17">
        <v>54</v>
      </c>
      <c r="AZ6" s="17"/>
      <c r="BA6" s="17">
        <v>55</v>
      </c>
      <c r="BB6" s="17">
        <v>54</v>
      </c>
      <c r="BC6" s="17">
        <v>55</v>
      </c>
      <c r="BD6" s="17"/>
      <c r="BE6" s="17"/>
      <c r="BF6" s="17">
        <v>55</v>
      </c>
      <c r="BG6" s="17">
        <v>42</v>
      </c>
      <c r="BH6" s="17">
        <v>42</v>
      </c>
      <c r="BI6" s="17">
        <v>45</v>
      </c>
      <c r="BJ6" s="17">
        <v>40</v>
      </c>
      <c r="BK6" s="17">
        <v>42</v>
      </c>
      <c r="BL6" s="17">
        <v>44</v>
      </c>
      <c r="BM6" s="17">
        <v>43</v>
      </c>
      <c r="BN6" s="17">
        <v>40</v>
      </c>
      <c r="BO6" s="17">
        <v>44</v>
      </c>
      <c r="BP6" s="17">
        <v>45</v>
      </c>
      <c r="BQ6" s="17">
        <v>45</v>
      </c>
      <c r="BR6" s="17">
        <v>46</v>
      </c>
      <c r="BS6" s="17">
        <v>46</v>
      </c>
      <c r="BT6" s="17">
        <v>47</v>
      </c>
      <c r="BU6" s="17">
        <v>48</v>
      </c>
      <c r="BV6" s="17">
        <v>47</v>
      </c>
      <c r="BW6" s="17">
        <v>46</v>
      </c>
      <c r="BX6" s="17">
        <v>46</v>
      </c>
      <c r="BY6" s="17">
        <v>46</v>
      </c>
      <c r="BZ6" s="17">
        <v>47</v>
      </c>
      <c r="CA6" s="17">
        <v>49</v>
      </c>
      <c r="CB6" s="17">
        <v>50</v>
      </c>
      <c r="CC6" s="17">
        <v>49</v>
      </c>
      <c r="CD6" s="17">
        <v>51</v>
      </c>
      <c r="CE6" s="17">
        <v>53</v>
      </c>
      <c r="CF6" s="17">
        <v>52</v>
      </c>
      <c r="CG6" s="17">
        <v>52</v>
      </c>
      <c r="CH6" s="17">
        <v>52</v>
      </c>
      <c r="CI6" s="17">
        <v>53</v>
      </c>
      <c r="CJ6" s="17"/>
      <c r="CK6" s="17">
        <v>53</v>
      </c>
      <c r="CL6" s="17"/>
      <c r="CM6" s="17">
        <v>52</v>
      </c>
      <c r="CN6" s="17"/>
      <c r="CO6" s="17">
        <v>50</v>
      </c>
      <c r="CP6" s="17"/>
      <c r="CQ6" s="17">
        <v>51</v>
      </c>
      <c r="CR6" s="17"/>
      <c r="CS6" s="17">
        <v>51</v>
      </c>
      <c r="CT6" s="17"/>
      <c r="CU6" s="17">
        <v>51</v>
      </c>
      <c r="CV6" s="17"/>
      <c r="CW6" s="17">
        <v>52</v>
      </c>
      <c r="CX6" s="17"/>
      <c r="CY6" s="17">
        <v>50</v>
      </c>
      <c r="CZ6" s="17"/>
      <c r="DA6" s="17"/>
      <c r="DB6" s="17">
        <v>52</v>
      </c>
      <c r="DC6" s="17"/>
      <c r="DD6" s="17">
        <v>51</v>
      </c>
      <c r="DE6" s="17"/>
      <c r="DF6" s="17">
        <v>52</v>
      </c>
      <c r="DG6" s="17"/>
      <c r="DH6" s="17">
        <v>51</v>
      </c>
      <c r="DI6" s="17"/>
      <c r="DJ6" s="17">
        <v>48</v>
      </c>
      <c r="DK6" s="17"/>
      <c r="DL6" s="17">
        <v>47</v>
      </c>
      <c r="DM6" s="17"/>
      <c r="DN6" s="17">
        <v>44</v>
      </c>
      <c r="DO6" s="17"/>
      <c r="DP6" s="17">
        <v>43</v>
      </c>
      <c r="DQ6" s="17"/>
      <c r="DR6" s="17">
        <v>50</v>
      </c>
      <c r="DS6" s="17"/>
      <c r="DT6" s="17">
        <v>50</v>
      </c>
      <c r="DU6" s="17"/>
      <c r="DV6" s="17">
        <v>49</v>
      </c>
      <c r="DW6" s="17"/>
      <c r="DX6" s="17">
        <v>50</v>
      </c>
      <c r="DY6" s="17"/>
      <c r="DZ6" s="17">
        <v>53</v>
      </c>
      <c r="EA6" s="17"/>
      <c r="EB6" s="17">
        <v>54</v>
      </c>
      <c r="EC6" s="17"/>
      <c r="ED6" s="17">
        <v>61</v>
      </c>
      <c r="EE6" s="17"/>
      <c r="EF6" s="17">
        <v>63</v>
      </c>
      <c r="EG6" s="17"/>
      <c r="EH6" s="17">
        <v>62</v>
      </c>
      <c r="EI6" s="17"/>
      <c r="EJ6" s="17">
        <v>64</v>
      </c>
      <c r="EK6" s="17"/>
      <c r="EL6" s="17">
        <v>62</v>
      </c>
      <c r="EM6" s="17"/>
      <c r="EN6" s="17">
        <v>62</v>
      </c>
      <c r="EO6" s="17"/>
      <c r="EP6" s="17">
        <v>63</v>
      </c>
      <c r="EQ6" s="17"/>
      <c r="ER6" s="17">
        <v>61</v>
      </c>
      <c r="ES6" s="18"/>
    </row>
    <row r="7" spans="1:149" ht="16.149999999999999" thickBot="1" x14ac:dyDescent="0.55000000000000004">
      <c r="A7" s="6" t="s">
        <v>5</v>
      </c>
      <c r="B7" s="17">
        <v>14</v>
      </c>
      <c r="C7" s="17">
        <v>13</v>
      </c>
      <c r="D7" s="17">
        <v>13</v>
      </c>
      <c r="E7" s="17">
        <v>13</v>
      </c>
      <c r="F7" s="17">
        <v>13</v>
      </c>
      <c r="G7" s="17">
        <v>13</v>
      </c>
      <c r="H7" s="17">
        <v>13</v>
      </c>
      <c r="I7" s="17">
        <v>13</v>
      </c>
      <c r="J7" s="17">
        <v>13</v>
      </c>
      <c r="K7" s="17">
        <v>13</v>
      </c>
      <c r="L7" s="17">
        <v>13</v>
      </c>
      <c r="M7" s="17">
        <v>13</v>
      </c>
      <c r="N7" s="17">
        <v>13</v>
      </c>
      <c r="O7" s="17">
        <v>14</v>
      </c>
      <c r="P7" s="17">
        <v>14</v>
      </c>
      <c r="Q7" s="17">
        <v>14</v>
      </c>
      <c r="R7" s="17">
        <v>14</v>
      </c>
      <c r="S7" s="17">
        <v>14</v>
      </c>
      <c r="T7" s="17">
        <v>14</v>
      </c>
      <c r="U7" s="17">
        <v>14</v>
      </c>
      <c r="V7" s="17">
        <v>14</v>
      </c>
      <c r="W7" s="17">
        <v>14</v>
      </c>
      <c r="X7" s="17">
        <v>14</v>
      </c>
      <c r="Y7" s="17">
        <v>14</v>
      </c>
      <c r="Z7" s="17">
        <v>15</v>
      </c>
      <c r="AA7" s="17">
        <v>15</v>
      </c>
      <c r="AB7" s="17">
        <v>15</v>
      </c>
      <c r="AC7" s="17">
        <v>15</v>
      </c>
      <c r="AD7" s="17">
        <v>16</v>
      </c>
      <c r="AE7" s="17">
        <v>17</v>
      </c>
      <c r="AF7" s="17">
        <v>18</v>
      </c>
      <c r="AG7" s="17">
        <v>17</v>
      </c>
      <c r="AH7" s="17">
        <v>17</v>
      </c>
      <c r="AI7" s="17">
        <v>17</v>
      </c>
      <c r="AJ7" s="17">
        <v>17</v>
      </c>
      <c r="AK7" s="17">
        <v>17</v>
      </c>
      <c r="AL7" s="17">
        <v>17</v>
      </c>
      <c r="AM7" s="17">
        <v>17</v>
      </c>
      <c r="AN7" s="17">
        <v>17</v>
      </c>
      <c r="AO7" s="17">
        <v>17</v>
      </c>
      <c r="AP7" s="17">
        <v>17</v>
      </c>
      <c r="AQ7" s="17">
        <v>17</v>
      </c>
      <c r="AR7" s="17">
        <v>17</v>
      </c>
      <c r="AS7" s="17">
        <v>17</v>
      </c>
      <c r="AT7" s="17">
        <v>17</v>
      </c>
      <c r="AU7" s="17">
        <v>18</v>
      </c>
      <c r="AV7" s="17">
        <v>18</v>
      </c>
      <c r="AW7" s="17">
        <v>18</v>
      </c>
      <c r="AX7" s="17">
        <v>18</v>
      </c>
      <c r="AY7" s="17">
        <v>18</v>
      </c>
      <c r="AZ7" s="17"/>
      <c r="BA7" s="17">
        <v>18</v>
      </c>
      <c r="BB7" s="17">
        <v>18</v>
      </c>
      <c r="BC7" s="17">
        <v>18</v>
      </c>
      <c r="BD7" s="17"/>
      <c r="BE7" s="17"/>
      <c r="BF7" s="17">
        <v>17</v>
      </c>
      <c r="BG7" s="17">
        <v>17</v>
      </c>
      <c r="BH7" s="17">
        <v>17</v>
      </c>
      <c r="BI7" s="17">
        <v>17</v>
      </c>
      <c r="BJ7" s="17">
        <v>17</v>
      </c>
      <c r="BK7" s="17">
        <v>17</v>
      </c>
      <c r="BL7" s="17">
        <v>17</v>
      </c>
      <c r="BM7" s="17">
        <v>17</v>
      </c>
      <c r="BN7" s="17">
        <v>16</v>
      </c>
      <c r="BO7" s="17">
        <v>17</v>
      </c>
      <c r="BP7" s="17">
        <v>17</v>
      </c>
      <c r="BQ7" s="17">
        <v>18</v>
      </c>
      <c r="BR7" s="17">
        <v>18</v>
      </c>
      <c r="BS7" s="17">
        <v>18</v>
      </c>
      <c r="BT7" s="17">
        <v>18</v>
      </c>
      <c r="BU7" s="17">
        <v>18</v>
      </c>
      <c r="BV7" s="17">
        <v>18</v>
      </c>
      <c r="BW7" s="17">
        <v>17</v>
      </c>
      <c r="BX7" s="17">
        <v>18</v>
      </c>
      <c r="BY7" s="17">
        <v>18</v>
      </c>
      <c r="BZ7" s="17">
        <v>18</v>
      </c>
      <c r="CA7" s="17">
        <v>20</v>
      </c>
      <c r="CB7" s="17">
        <v>19</v>
      </c>
      <c r="CC7" s="17">
        <v>19</v>
      </c>
      <c r="CD7" s="17">
        <v>19</v>
      </c>
      <c r="CE7" s="17">
        <v>19</v>
      </c>
      <c r="CF7" s="17">
        <v>20</v>
      </c>
      <c r="CG7" s="17">
        <v>19</v>
      </c>
      <c r="CH7" s="17">
        <v>19</v>
      </c>
      <c r="CI7" s="17">
        <v>19</v>
      </c>
      <c r="CJ7" s="17"/>
      <c r="CK7" s="17">
        <v>19</v>
      </c>
      <c r="CL7" s="17"/>
      <c r="CM7" s="17">
        <v>19</v>
      </c>
      <c r="CN7" s="17"/>
      <c r="CO7" s="17">
        <v>20</v>
      </c>
      <c r="CP7" s="17"/>
      <c r="CQ7" s="17">
        <v>21</v>
      </c>
      <c r="CR7" s="17"/>
      <c r="CS7" s="17">
        <v>21</v>
      </c>
      <c r="CT7" s="17"/>
      <c r="CU7" s="17">
        <v>21</v>
      </c>
      <c r="CV7" s="17"/>
      <c r="CW7" s="17">
        <v>21</v>
      </c>
      <c r="CX7" s="17"/>
      <c r="CY7" s="17">
        <v>20</v>
      </c>
      <c r="CZ7" s="17"/>
      <c r="DA7" s="17"/>
      <c r="DB7" s="17">
        <v>20</v>
      </c>
      <c r="DC7" s="17"/>
      <c r="DD7" s="17">
        <v>19</v>
      </c>
      <c r="DE7" s="17"/>
      <c r="DF7" s="17">
        <v>19</v>
      </c>
      <c r="DG7" s="17"/>
      <c r="DH7" s="17">
        <v>20</v>
      </c>
      <c r="DI7" s="17"/>
      <c r="DJ7" s="17">
        <v>20</v>
      </c>
      <c r="DK7" s="17"/>
      <c r="DL7" s="17">
        <v>20</v>
      </c>
      <c r="DM7" s="17"/>
      <c r="DN7" s="17">
        <v>18</v>
      </c>
      <c r="DO7" s="17"/>
      <c r="DP7" s="17">
        <v>17</v>
      </c>
      <c r="DQ7" s="17"/>
      <c r="DR7" s="17">
        <v>20</v>
      </c>
      <c r="DS7" s="17"/>
      <c r="DT7" s="17">
        <v>20</v>
      </c>
      <c r="DU7" s="17"/>
      <c r="DV7" s="17">
        <v>19</v>
      </c>
      <c r="DW7" s="17"/>
      <c r="DX7" s="17">
        <v>20</v>
      </c>
      <c r="DY7" s="17"/>
      <c r="DZ7" s="17">
        <v>20</v>
      </c>
      <c r="EA7" s="17"/>
      <c r="EB7" s="17">
        <v>20</v>
      </c>
      <c r="EC7" s="17"/>
      <c r="ED7" s="17">
        <v>19</v>
      </c>
      <c r="EE7" s="17"/>
      <c r="EF7" s="17">
        <v>16</v>
      </c>
      <c r="EG7" s="17"/>
      <c r="EH7" s="17">
        <v>18</v>
      </c>
      <c r="EI7" s="17"/>
      <c r="EJ7" s="17">
        <v>19</v>
      </c>
      <c r="EK7" s="17"/>
      <c r="EL7" s="17">
        <v>19</v>
      </c>
      <c r="EM7" s="17"/>
      <c r="EN7" s="17">
        <v>18</v>
      </c>
      <c r="EO7" s="17"/>
      <c r="EP7" s="17">
        <v>18</v>
      </c>
      <c r="EQ7" s="17"/>
      <c r="ER7" s="17">
        <v>19</v>
      </c>
      <c r="ES7" s="18"/>
    </row>
    <row r="8" spans="1:149" ht="16.149999999999999" thickBot="1" x14ac:dyDescent="0.55000000000000004">
      <c r="A8" s="7" t="s">
        <v>6</v>
      </c>
      <c r="B8" s="17">
        <v>2199</v>
      </c>
      <c r="C8" s="17">
        <v>2039</v>
      </c>
      <c r="D8" s="17">
        <v>2125</v>
      </c>
      <c r="E8" s="17">
        <v>2001</v>
      </c>
      <c r="F8" s="17">
        <v>2146</v>
      </c>
      <c r="G8" s="17">
        <v>2078</v>
      </c>
      <c r="H8" s="17">
        <v>2033</v>
      </c>
      <c r="I8" s="17">
        <v>2052</v>
      </c>
      <c r="J8" s="17">
        <v>2071</v>
      </c>
      <c r="K8" s="17">
        <v>2043</v>
      </c>
      <c r="L8" s="17">
        <v>2281</v>
      </c>
      <c r="M8" s="17">
        <v>2077</v>
      </c>
      <c r="N8" s="17">
        <v>2095</v>
      </c>
      <c r="O8" s="17">
        <v>2089</v>
      </c>
      <c r="P8" s="17">
        <v>2124</v>
      </c>
      <c r="Q8" s="17">
        <v>2031</v>
      </c>
      <c r="R8" s="17">
        <v>2120</v>
      </c>
      <c r="S8" s="17">
        <v>2226</v>
      </c>
      <c r="T8" s="17">
        <v>2247</v>
      </c>
      <c r="U8" s="17">
        <v>2123</v>
      </c>
      <c r="V8" s="17">
        <v>2263</v>
      </c>
      <c r="W8" s="17">
        <v>2234</v>
      </c>
      <c r="X8" s="17">
        <v>2227</v>
      </c>
      <c r="Y8" s="17">
        <v>2118</v>
      </c>
      <c r="Z8" s="17">
        <v>2245</v>
      </c>
      <c r="AA8" s="17">
        <v>2238</v>
      </c>
      <c r="AB8" s="17">
        <v>2261</v>
      </c>
      <c r="AC8" s="17">
        <v>2188</v>
      </c>
      <c r="AD8" s="17">
        <v>2215</v>
      </c>
      <c r="AE8" s="17">
        <v>2126</v>
      </c>
      <c r="AF8" s="17">
        <v>2126</v>
      </c>
      <c r="AG8" s="17">
        <v>2135</v>
      </c>
      <c r="AH8" s="17">
        <v>2097</v>
      </c>
      <c r="AI8" s="17">
        <v>2080</v>
      </c>
      <c r="AJ8" s="17">
        <v>2116</v>
      </c>
      <c r="AK8" s="17">
        <v>2140</v>
      </c>
      <c r="AL8" s="17">
        <v>2133</v>
      </c>
      <c r="AM8" s="17">
        <v>2141</v>
      </c>
      <c r="AN8" s="17">
        <v>2019</v>
      </c>
      <c r="AO8" s="17">
        <v>2132</v>
      </c>
      <c r="AP8" s="17">
        <v>2120</v>
      </c>
      <c r="AQ8" s="17">
        <v>2138</v>
      </c>
      <c r="AR8" s="17">
        <v>2146</v>
      </c>
      <c r="AS8" s="17">
        <v>2153</v>
      </c>
      <c r="AT8" s="17">
        <v>2147</v>
      </c>
      <c r="AU8" s="17">
        <v>2139</v>
      </c>
      <c r="AV8" s="17">
        <v>2137</v>
      </c>
      <c r="AW8" s="17">
        <v>2131</v>
      </c>
      <c r="AX8" s="17">
        <v>2120</v>
      </c>
      <c r="AY8" s="17">
        <v>2127</v>
      </c>
      <c r="AZ8" s="17"/>
      <c r="BA8" s="17">
        <v>2155</v>
      </c>
      <c r="BB8" s="17">
        <v>2149</v>
      </c>
      <c r="BC8" s="17">
        <v>2154</v>
      </c>
      <c r="BD8" s="17">
        <v>2138</v>
      </c>
      <c r="BE8" s="17"/>
      <c r="BF8" s="17">
        <v>1977</v>
      </c>
      <c r="BG8" s="17">
        <v>2140</v>
      </c>
      <c r="BH8" s="17">
        <v>2151</v>
      </c>
      <c r="BI8" s="17">
        <v>2158</v>
      </c>
      <c r="BJ8" s="17">
        <v>2153</v>
      </c>
      <c r="BK8" s="17">
        <v>2154</v>
      </c>
      <c r="BL8" s="17">
        <v>2144</v>
      </c>
      <c r="BM8" s="17">
        <v>2147</v>
      </c>
      <c r="BN8" s="17">
        <v>2160</v>
      </c>
      <c r="BO8" s="17">
        <v>2158</v>
      </c>
      <c r="BP8" s="17">
        <v>2156</v>
      </c>
      <c r="BQ8" s="17">
        <v>2157</v>
      </c>
      <c r="BR8" s="17">
        <v>2141</v>
      </c>
      <c r="BS8" s="17">
        <v>2142</v>
      </c>
      <c r="BT8" s="17">
        <v>2156</v>
      </c>
      <c r="BU8" s="17">
        <v>2165</v>
      </c>
      <c r="BV8" s="17">
        <v>2148</v>
      </c>
      <c r="BW8" s="17">
        <v>2146</v>
      </c>
      <c r="BX8" s="17">
        <v>2148</v>
      </c>
      <c r="BY8" s="17">
        <v>2136</v>
      </c>
      <c r="BZ8" s="17">
        <v>2156</v>
      </c>
      <c r="CA8" s="17">
        <v>2155</v>
      </c>
      <c r="CB8" s="17">
        <v>2150</v>
      </c>
      <c r="CC8" s="17">
        <v>2144</v>
      </c>
      <c r="CD8" s="17">
        <v>2150</v>
      </c>
      <c r="CE8" s="17">
        <v>2154</v>
      </c>
      <c r="CF8" s="17">
        <v>2162</v>
      </c>
      <c r="CG8" s="17">
        <v>2169</v>
      </c>
      <c r="CH8" s="17">
        <v>2172</v>
      </c>
      <c r="CI8" s="17">
        <v>2183</v>
      </c>
      <c r="CJ8" s="17"/>
      <c r="CK8" s="17">
        <v>2186</v>
      </c>
      <c r="CL8" s="17"/>
      <c r="CM8" s="17">
        <v>2187</v>
      </c>
      <c r="CN8" s="17"/>
      <c r="CO8" s="17">
        <v>2185</v>
      </c>
      <c r="CP8" s="17"/>
      <c r="CQ8" s="17">
        <v>2165</v>
      </c>
      <c r="CR8" s="17"/>
      <c r="CS8" s="17">
        <v>2213</v>
      </c>
      <c r="CT8" s="17"/>
      <c r="CU8" s="17">
        <v>2211</v>
      </c>
      <c r="CV8" s="17"/>
      <c r="CW8" s="17">
        <v>2213</v>
      </c>
      <c r="CX8" s="17"/>
      <c r="CY8" s="17">
        <v>2205</v>
      </c>
      <c r="CZ8" s="17"/>
      <c r="DA8" s="17"/>
      <c r="DB8" s="17">
        <v>2191</v>
      </c>
      <c r="DC8" s="17"/>
      <c r="DD8" s="17">
        <v>2189</v>
      </c>
      <c r="DE8" s="17"/>
      <c r="DF8" s="17">
        <v>2197</v>
      </c>
      <c r="DG8" s="17"/>
      <c r="DH8" s="17">
        <v>2213</v>
      </c>
      <c r="DI8" s="17"/>
      <c r="DJ8" s="17">
        <v>2218</v>
      </c>
      <c r="DK8" s="17"/>
      <c r="DL8" s="17">
        <v>2268</v>
      </c>
      <c r="DM8" s="17"/>
      <c r="DN8" s="17">
        <v>2261</v>
      </c>
      <c r="DO8" s="17"/>
      <c r="DP8" s="17">
        <v>2257</v>
      </c>
      <c r="DQ8" s="17"/>
      <c r="DR8" s="17">
        <v>2257</v>
      </c>
      <c r="DS8" s="17"/>
      <c r="DT8" s="17">
        <v>2314</v>
      </c>
      <c r="DU8" s="17"/>
      <c r="DV8" s="17">
        <v>2349</v>
      </c>
      <c r="DW8" s="17"/>
      <c r="DX8" s="17">
        <v>2331</v>
      </c>
      <c r="DY8" s="17"/>
      <c r="DZ8" s="17">
        <v>2344</v>
      </c>
      <c r="EA8" s="17"/>
      <c r="EB8" s="17">
        <v>2336</v>
      </c>
      <c r="EC8" s="17"/>
      <c r="ED8" s="17">
        <v>2325</v>
      </c>
      <c r="EE8" s="17"/>
      <c r="EF8" s="17">
        <v>2361</v>
      </c>
      <c r="EG8" s="17"/>
      <c r="EH8" s="17">
        <v>2359</v>
      </c>
      <c r="EI8" s="17"/>
      <c r="EJ8" s="17">
        <v>2368</v>
      </c>
      <c r="EK8" s="17"/>
      <c r="EL8" s="17">
        <v>2357</v>
      </c>
      <c r="EM8" s="17"/>
      <c r="EN8" s="17">
        <v>2362</v>
      </c>
      <c r="EO8" s="17"/>
      <c r="EP8" s="17">
        <v>2426</v>
      </c>
      <c r="EQ8" s="17"/>
      <c r="ER8" s="17">
        <v>2413</v>
      </c>
      <c r="ES8" s="18"/>
    </row>
    <row r="9" spans="1:149" ht="16.149999999999999" thickBot="1" x14ac:dyDescent="0.55000000000000004">
      <c r="A9" s="8" t="s">
        <v>7</v>
      </c>
      <c r="B9" s="17">
        <v>13</v>
      </c>
      <c r="C9" s="17">
        <v>12</v>
      </c>
      <c r="D9" s="17">
        <v>13</v>
      </c>
      <c r="E9" s="17">
        <v>12</v>
      </c>
      <c r="F9" s="17">
        <v>12</v>
      </c>
      <c r="G9" s="17">
        <v>12</v>
      </c>
      <c r="H9" s="17">
        <v>12</v>
      </c>
      <c r="I9" s="17">
        <v>12</v>
      </c>
      <c r="J9" s="17">
        <v>12</v>
      </c>
      <c r="K9" s="17">
        <v>12</v>
      </c>
      <c r="L9" s="17">
        <v>12</v>
      </c>
      <c r="M9" s="17">
        <v>12</v>
      </c>
      <c r="N9" s="17">
        <v>12</v>
      </c>
      <c r="O9" s="17">
        <v>12</v>
      </c>
      <c r="P9" s="17">
        <v>12</v>
      </c>
      <c r="Q9" s="17">
        <v>13</v>
      </c>
      <c r="R9" s="17">
        <v>13</v>
      </c>
      <c r="S9" s="17">
        <v>14</v>
      </c>
      <c r="T9" s="17">
        <v>14</v>
      </c>
      <c r="U9" s="17">
        <v>14</v>
      </c>
      <c r="V9" s="17">
        <v>14</v>
      </c>
      <c r="W9" s="17">
        <v>14</v>
      </c>
      <c r="X9" s="17">
        <v>14</v>
      </c>
      <c r="Y9" s="17">
        <v>14</v>
      </c>
      <c r="Z9" s="17">
        <v>14</v>
      </c>
      <c r="AA9" s="17">
        <v>14</v>
      </c>
      <c r="AB9" s="17">
        <v>19</v>
      </c>
      <c r="AC9" s="17">
        <v>19</v>
      </c>
      <c r="AD9" s="17">
        <v>19</v>
      </c>
      <c r="AE9" s="17">
        <v>20</v>
      </c>
      <c r="AF9" s="17">
        <v>20</v>
      </c>
      <c r="AG9" s="17">
        <v>20</v>
      </c>
      <c r="AH9" s="17">
        <v>20</v>
      </c>
      <c r="AI9" s="17">
        <v>20</v>
      </c>
      <c r="AJ9" s="17">
        <v>20</v>
      </c>
      <c r="AK9" s="17">
        <v>20</v>
      </c>
      <c r="AL9" s="17">
        <v>20</v>
      </c>
      <c r="AM9" s="17">
        <v>20</v>
      </c>
      <c r="AN9" s="17">
        <v>20</v>
      </c>
      <c r="AO9" s="17">
        <v>25</v>
      </c>
      <c r="AP9" s="17">
        <v>25</v>
      </c>
      <c r="AQ9" s="17">
        <v>25</v>
      </c>
      <c r="AR9" s="17">
        <v>25</v>
      </c>
      <c r="AS9" s="17">
        <v>25</v>
      </c>
      <c r="AT9" s="17">
        <v>25</v>
      </c>
      <c r="AU9" s="17">
        <v>25</v>
      </c>
      <c r="AV9" s="17">
        <v>25</v>
      </c>
      <c r="AW9" s="17">
        <v>29</v>
      </c>
      <c r="AX9" s="17">
        <v>29</v>
      </c>
      <c r="AY9" s="17">
        <v>29</v>
      </c>
      <c r="AZ9" s="17"/>
      <c r="BA9" s="17">
        <v>29</v>
      </c>
      <c r="BB9" s="17">
        <v>29</v>
      </c>
      <c r="BC9" s="17">
        <v>29</v>
      </c>
      <c r="BD9" s="17"/>
      <c r="BE9" s="17"/>
      <c r="BF9" s="17">
        <v>25</v>
      </c>
      <c r="BG9" s="17">
        <v>25</v>
      </c>
      <c r="BH9" s="17">
        <v>25</v>
      </c>
      <c r="BI9" s="17">
        <v>25</v>
      </c>
      <c r="BJ9" s="17">
        <v>25</v>
      </c>
      <c r="BK9" s="17">
        <v>25</v>
      </c>
      <c r="BL9" s="17">
        <v>25</v>
      </c>
      <c r="BM9" s="17">
        <v>25</v>
      </c>
      <c r="BN9" s="17">
        <v>25</v>
      </c>
      <c r="BO9" s="17">
        <v>27</v>
      </c>
      <c r="BP9" s="17">
        <v>30</v>
      </c>
      <c r="BQ9" s="17">
        <v>29</v>
      </c>
      <c r="BR9" s="17">
        <v>28</v>
      </c>
      <c r="BS9" s="17">
        <v>28</v>
      </c>
      <c r="BT9" s="17">
        <v>30</v>
      </c>
      <c r="BU9" s="17">
        <v>30</v>
      </c>
      <c r="BV9" s="17">
        <v>30</v>
      </c>
      <c r="BW9" s="17">
        <v>30</v>
      </c>
      <c r="BX9" s="17">
        <v>30</v>
      </c>
      <c r="BY9" s="17">
        <v>30</v>
      </c>
      <c r="BZ9" s="17">
        <v>29</v>
      </c>
      <c r="CA9" s="17">
        <v>29</v>
      </c>
      <c r="CB9" s="17">
        <v>29</v>
      </c>
      <c r="CC9" s="17">
        <v>29</v>
      </c>
      <c r="CD9" s="17">
        <v>29</v>
      </c>
      <c r="CE9" s="17">
        <v>29</v>
      </c>
      <c r="CF9" s="17">
        <v>29</v>
      </c>
      <c r="CG9" s="17">
        <v>29</v>
      </c>
      <c r="CH9" s="17">
        <v>29</v>
      </c>
      <c r="CI9" s="17">
        <v>29</v>
      </c>
      <c r="CJ9" s="17"/>
      <c r="CK9" s="17">
        <v>29</v>
      </c>
      <c r="CL9" s="17"/>
      <c r="CM9" s="17">
        <v>29</v>
      </c>
      <c r="CN9" s="17"/>
      <c r="CO9" s="17">
        <v>29</v>
      </c>
      <c r="CP9" s="17"/>
      <c r="CQ9" s="17">
        <v>29</v>
      </c>
      <c r="CR9" s="17"/>
      <c r="CS9" s="17">
        <v>29</v>
      </c>
      <c r="CT9" s="17"/>
      <c r="CU9" s="17">
        <v>29</v>
      </c>
      <c r="CV9" s="17"/>
      <c r="CW9" s="17">
        <v>28</v>
      </c>
      <c r="CX9" s="17"/>
      <c r="CY9" s="17">
        <v>29</v>
      </c>
      <c r="CZ9" s="17"/>
      <c r="DA9" s="17"/>
      <c r="DB9" s="17">
        <v>30</v>
      </c>
      <c r="DC9" s="17"/>
      <c r="DD9" s="17">
        <v>29</v>
      </c>
      <c r="DE9" s="17"/>
      <c r="DF9" s="17">
        <v>29</v>
      </c>
      <c r="DG9" s="17"/>
      <c r="DH9" s="17">
        <v>29</v>
      </c>
      <c r="DI9" s="17"/>
      <c r="DJ9" s="17">
        <v>29</v>
      </c>
      <c r="DK9" s="17"/>
      <c r="DL9" s="17">
        <v>29</v>
      </c>
      <c r="DM9" s="17"/>
      <c r="DN9" s="17">
        <v>29</v>
      </c>
      <c r="DO9" s="17"/>
      <c r="DP9" s="17">
        <v>28</v>
      </c>
      <c r="DQ9" s="17"/>
      <c r="DR9" s="17">
        <v>29</v>
      </c>
      <c r="DS9" s="17"/>
      <c r="DT9" s="17">
        <v>29</v>
      </c>
      <c r="DU9" s="17"/>
      <c r="DV9" s="17">
        <v>29</v>
      </c>
      <c r="DW9" s="17"/>
      <c r="DX9" s="17">
        <v>29</v>
      </c>
      <c r="DY9" s="17"/>
      <c r="DZ9" s="17">
        <v>29</v>
      </c>
      <c r="EA9" s="17"/>
      <c r="EB9" s="17">
        <v>28</v>
      </c>
      <c r="EC9" s="17"/>
      <c r="ED9" s="17">
        <v>29</v>
      </c>
      <c r="EE9" s="17"/>
      <c r="EF9" s="17">
        <v>33</v>
      </c>
      <c r="EG9" s="17"/>
      <c r="EH9" s="17">
        <v>42</v>
      </c>
      <c r="EI9" s="17"/>
      <c r="EJ9" s="17">
        <v>43</v>
      </c>
      <c r="EK9" s="17"/>
      <c r="EL9" s="17">
        <v>42</v>
      </c>
      <c r="EM9" s="17"/>
      <c r="EN9" s="17">
        <v>42</v>
      </c>
      <c r="EO9" s="17"/>
      <c r="EP9" s="17">
        <v>42</v>
      </c>
      <c r="EQ9" s="17"/>
      <c r="ER9" s="17">
        <v>42</v>
      </c>
      <c r="ES9" s="18"/>
    </row>
    <row r="10" spans="1:149" ht="16.149999999999999" thickBot="1" x14ac:dyDescent="0.55000000000000004">
      <c r="A10" s="9" t="s">
        <v>8</v>
      </c>
      <c r="B10" s="17">
        <v>11</v>
      </c>
      <c r="C10" s="17">
        <v>11</v>
      </c>
      <c r="D10" s="17">
        <v>11</v>
      </c>
      <c r="E10" s="17">
        <v>11</v>
      </c>
      <c r="F10" s="17">
        <v>10</v>
      </c>
      <c r="G10" s="17">
        <v>10</v>
      </c>
      <c r="H10" s="17">
        <v>10</v>
      </c>
      <c r="I10" s="17">
        <v>10</v>
      </c>
      <c r="J10" s="17">
        <v>10</v>
      </c>
      <c r="K10" s="17">
        <v>10</v>
      </c>
      <c r="L10" s="17">
        <v>9</v>
      </c>
      <c r="M10" s="17">
        <v>10</v>
      </c>
      <c r="N10" s="17">
        <v>10</v>
      </c>
      <c r="O10" s="17">
        <v>11</v>
      </c>
      <c r="P10" s="17">
        <v>11</v>
      </c>
      <c r="Q10" s="17">
        <v>11</v>
      </c>
      <c r="R10" s="17">
        <v>13</v>
      </c>
      <c r="S10" s="17">
        <v>15</v>
      </c>
      <c r="T10" s="17">
        <v>13</v>
      </c>
      <c r="U10" s="17">
        <v>13</v>
      </c>
      <c r="V10" s="17">
        <v>13</v>
      </c>
      <c r="W10" s="17">
        <v>13</v>
      </c>
      <c r="X10" s="17">
        <v>14</v>
      </c>
      <c r="Y10" s="17">
        <v>13</v>
      </c>
      <c r="Z10" s="17">
        <v>15</v>
      </c>
      <c r="AA10" s="17">
        <v>16</v>
      </c>
      <c r="AB10" s="17">
        <v>15</v>
      </c>
      <c r="AC10" s="17">
        <v>17</v>
      </c>
      <c r="AD10" s="17">
        <v>17</v>
      </c>
      <c r="AE10" s="17">
        <v>17</v>
      </c>
      <c r="AF10" s="17">
        <v>19</v>
      </c>
      <c r="AG10" s="17">
        <v>17</v>
      </c>
      <c r="AH10" s="17">
        <v>17</v>
      </c>
      <c r="AI10" s="17">
        <v>17</v>
      </c>
      <c r="AJ10" s="17">
        <v>18</v>
      </c>
      <c r="AK10" s="17">
        <v>17</v>
      </c>
      <c r="AL10" s="17">
        <v>18</v>
      </c>
      <c r="AM10" s="17">
        <v>19</v>
      </c>
      <c r="AN10" s="17">
        <v>18</v>
      </c>
      <c r="AO10" s="17">
        <v>21</v>
      </c>
      <c r="AP10" s="17">
        <v>18</v>
      </c>
      <c r="AQ10" s="17">
        <v>17</v>
      </c>
      <c r="AR10" s="17">
        <v>17</v>
      </c>
      <c r="AS10" s="17">
        <v>17</v>
      </c>
      <c r="AT10" s="17">
        <v>24</v>
      </c>
      <c r="AU10" s="17">
        <v>18</v>
      </c>
      <c r="AV10" s="17">
        <v>17</v>
      </c>
      <c r="AW10" s="17">
        <v>17</v>
      </c>
      <c r="AX10" s="17">
        <v>18</v>
      </c>
      <c r="AY10" s="17">
        <v>19</v>
      </c>
      <c r="AZ10" s="17"/>
      <c r="BA10" s="17">
        <v>21</v>
      </c>
      <c r="BB10" s="17">
        <v>19</v>
      </c>
      <c r="BC10" s="17">
        <v>19</v>
      </c>
      <c r="BD10" s="17"/>
      <c r="BE10" s="17"/>
      <c r="BF10" s="17">
        <v>18</v>
      </c>
      <c r="BG10" s="17">
        <v>19</v>
      </c>
      <c r="BH10" s="17">
        <v>18</v>
      </c>
      <c r="BI10" s="17">
        <v>17</v>
      </c>
      <c r="BJ10" s="17">
        <v>18</v>
      </c>
      <c r="BK10" s="17">
        <v>19</v>
      </c>
      <c r="BL10" s="17">
        <v>19</v>
      </c>
      <c r="BM10" s="17">
        <v>20</v>
      </c>
      <c r="BN10" s="17">
        <v>19</v>
      </c>
      <c r="BO10" s="17">
        <v>19</v>
      </c>
      <c r="BP10" s="17">
        <v>19</v>
      </c>
      <c r="BQ10" s="17">
        <v>20</v>
      </c>
      <c r="BR10" s="17">
        <v>20</v>
      </c>
      <c r="BS10" s="17">
        <v>19</v>
      </c>
      <c r="BT10" s="17">
        <v>19</v>
      </c>
      <c r="BU10" s="17">
        <v>22</v>
      </c>
      <c r="BV10" s="17">
        <v>20</v>
      </c>
      <c r="BW10" s="17">
        <v>20</v>
      </c>
      <c r="BX10" s="17">
        <v>21</v>
      </c>
      <c r="BY10" s="17">
        <v>20</v>
      </c>
      <c r="BZ10" s="17">
        <v>22</v>
      </c>
      <c r="CA10" s="17">
        <v>26</v>
      </c>
      <c r="CB10" s="17">
        <v>27</v>
      </c>
      <c r="CC10" s="17">
        <v>27</v>
      </c>
      <c r="CD10" s="17">
        <v>27</v>
      </c>
      <c r="CE10" s="17">
        <v>28</v>
      </c>
      <c r="CF10" s="17">
        <v>28</v>
      </c>
      <c r="CG10" s="17">
        <v>27</v>
      </c>
      <c r="CH10" s="17">
        <v>26</v>
      </c>
      <c r="CI10" s="17">
        <v>27</v>
      </c>
      <c r="CJ10" s="17"/>
      <c r="CK10" s="17">
        <v>27</v>
      </c>
      <c r="CL10" s="17"/>
      <c r="CM10" s="17">
        <v>26</v>
      </c>
      <c r="CN10" s="17"/>
      <c r="CO10" s="17">
        <v>26</v>
      </c>
      <c r="CP10" s="17"/>
      <c r="CQ10" s="17">
        <v>25</v>
      </c>
      <c r="CR10" s="17"/>
      <c r="CS10" s="17">
        <v>25</v>
      </c>
      <c r="CT10" s="17"/>
      <c r="CU10" s="17">
        <v>24</v>
      </c>
      <c r="CV10" s="17"/>
      <c r="CW10" s="17">
        <v>24</v>
      </c>
      <c r="CX10" s="17"/>
      <c r="CY10" s="17">
        <v>24</v>
      </c>
      <c r="CZ10" s="17"/>
      <c r="DA10" s="17"/>
      <c r="DB10" s="17">
        <v>24</v>
      </c>
      <c r="DC10" s="17"/>
      <c r="DD10" s="17">
        <v>23</v>
      </c>
      <c r="DE10" s="17"/>
      <c r="DF10" s="17">
        <v>24</v>
      </c>
      <c r="DG10" s="17"/>
      <c r="DH10" s="17">
        <v>22</v>
      </c>
      <c r="DI10" s="17"/>
      <c r="DJ10" s="17">
        <v>22</v>
      </c>
      <c r="DK10" s="17"/>
      <c r="DL10" s="17">
        <v>22</v>
      </c>
      <c r="DM10" s="17"/>
      <c r="DN10" s="17">
        <v>21</v>
      </c>
      <c r="DO10" s="17"/>
      <c r="DP10" s="17">
        <v>17</v>
      </c>
      <c r="DQ10" s="17"/>
      <c r="DR10" s="17">
        <v>21</v>
      </c>
      <c r="DS10" s="17"/>
      <c r="DT10" s="17">
        <v>25</v>
      </c>
      <c r="DU10" s="17"/>
      <c r="DV10" s="17">
        <v>21</v>
      </c>
      <c r="DW10" s="17"/>
      <c r="DX10" s="17">
        <v>22</v>
      </c>
      <c r="DY10" s="17"/>
      <c r="DZ10" s="17">
        <v>23</v>
      </c>
      <c r="EA10" s="17"/>
      <c r="EB10" s="17">
        <v>21</v>
      </c>
      <c r="EC10" s="17"/>
      <c r="ED10" s="17">
        <v>22</v>
      </c>
      <c r="EE10" s="17"/>
      <c r="EF10" s="17">
        <v>25</v>
      </c>
      <c r="EG10" s="17"/>
      <c r="EH10" s="17">
        <v>24</v>
      </c>
      <c r="EI10" s="17"/>
      <c r="EJ10" s="17">
        <v>24</v>
      </c>
      <c r="EK10" s="17"/>
      <c r="EL10" s="17">
        <v>25</v>
      </c>
      <c r="EM10" s="17"/>
      <c r="EN10" s="17">
        <v>24</v>
      </c>
      <c r="EO10" s="17"/>
      <c r="EP10" s="17">
        <v>24</v>
      </c>
      <c r="EQ10" s="17"/>
      <c r="ER10" s="17">
        <v>23</v>
      </c>
      <c r="ES10" s="18"/>
    </row>
    <row r="11" spans="1:149" ht="16.149999999999999" thickBot="1" x14ac:dyDescent="0.55000000000000004">
      <c r="A11" s="10" t="s">
        <v>9</v>
      </c>
      <c r="B11" s="17">
        <v>83</v>
      </c>
      <c r="C11" s="17">
        <v>83</v>
      </c>
      <c r="D11" s="17">
        <v>83</v>
      </c>
      <c r="E11" s="17">
        <v>80</v>
      </c>
      <c r="F11" s="17">
        <v>83</v>
      </c>
      <c r="G11" s="17">
        <v>84</v>
      </c>
      <c r="H11" s="17">
        <v>84</v>
      </c>
      <c r="I11" s="17">
        <v>84</v>
      </c>
      <c r="J11" s="17">
        <v>84</v>
      </c>
      <c r="K11" s="17">
        <v>84</v>
      </c>
      <c r="L11" s="17">
        <v>81</v>
      </c>
      <c r="M11" s="17">
        <v>83</v>
      </c>
      <c r="N11" s="17">
        <v>83</v>
      </c>
      <c r="O11" s="17">
        <v>83</v>
      </c>
      <c r="P11" s="17">
        <v>84</v>
      </c>
      <c r="Q11" s="17">
        <v>84</v>
      </c>
      <c r="R11" s="17">
        <v>84</v>
      </c>
      <c r="S11" s="17">
        <v>83</v>
      </c>
      <c r="T11" s="17">
        <v>84</v>
      </c>
      <c r="U11" s="17">
        <v>81</v>
      </c>
      <c r="V11" s="17">
        <v>84</v>
      </c>
      <c r="W11" s="17">
        <v>85</v>
      </c>
      <c r="X11" s="17">
        <v>84</v>
      </c>
      <c r="Y11" s="17">
        <v>84</v>
      </c>
      <c r="Z11" s="17">
        <v>86</v>
      </c>
      <c r="AA11" s="17">
        <v>87</v>
      </c>
      <c r="AB11" s="17">
        <v>90</v>
      </c>
      <c r="AC11" s="17">
        <v>91</v>
      </c>
      <c r="AD11" s="17">
        <v>91</v>
      </c>
      <c r="AE11" s="17">
        <v>92</v>
      </c>
      <c r="AF11" s="17">
        <v>94</v>
      </c>
      <c r="AG11" s="17">
        <v>95</v>
      </c>
      <c r="AH11" s="17">
        <v>99</v>
      </c>
      <c r="AI11" s="17">
        <v>101</v>
      </c>
      <c r="AJ11" s="17">
        <v>102</v>
      </c>
      <c r="AK11" s="17">
        <v>103</v>
      </c>
      <c r="AL11" s="17">
        <v>107</v>
      </c>
      <c r="AM11" s="17">
        <v>110</v>
      </c>
      <c r="AN11" s="17">
        <v>109</v>
      </c>
      <c r="AO11" s="17">
        <v>108</v>
      </c>
      <c r="AP11" s="17">
        <v>121</v>
      </c>
      <c r="AQ11" s="17">
        <v>123</v>
      </c>
      <c r="AR11" s="17">
        <v>125</v>
      </c>
      <c r="AS11" s="17">
        <v>124</v>
      </c>
      <c r="AT11" s="17">
        <v>144</v>
      </c>
      <c r="AU11" s="17">
        <v>126</v>
      </c>
      <c r="AV11" s="17">
        <v>126</v>
      </c>
      <c r="AW11" s="17">
        <v>125</v>
      </c>
      <c r="AX11" s="17">
        <v>125</v>
      </c>
      <c r="AY11" s="17">
        <v>126</v>
      </c>
      <c r="AZ11" s="17"/>
      <c r="BA11" s="17">
        <v>129</v>
      </c>
      <c r="BB11" s="17">
        <v>128</v>
      </c>
      <c r="BC11" s="17">
        <v>127</v>
      </c>
      <c r="BD11" s="17"/>
      <c r="BE11" s="17"/>
      <c r="BF11" s="17">
        <v>128</v>
      </c>
      <c r="BG11" s="17">
        <v>124</v>
      </c>
      <c r="BH11" s="17">
        <v>123</v>
      </c>
      <c r="BI11" s="17">
        <v>129</v>
      </c>
      <c r="BJ11" s="17">
        <v>130</v>
      </c>
      <c r="BK11" s="17">
        <v>130</v>
      </c>
      <c r="BL11" s="17">
        <v>130</v>
      </c>
      <c r="BM11" s="17">
        <v>130</v>
      </c>
      <c r="BN11" s="17">
        <v>129</v>
      </c>
      <c r="BO11" s="17">
        <v>130</v>
      </c>
      <c r="BP11" s="17">
        <v>129</v>
      </c>
      <c r="BQ11" s="17">
        <v>131</v>
      </c>
      <c r="BR11" s="17">
        <v>130</v>
      </c>
      <c r="BS11" s="17">
        <v>133</v>
      </c>
      <c r="BT11" s="17">
        <v>133</v>
      </c>
      <c r="BU11" s="17">
        <v>129</v>
      </c>
      <c r="BV11" s="17">
        <v>133</v>
      </c>
      <c r="BW11" s="17">
        <v>135</v>
      </c>
      <c r="BX11" s="17">
        <v>132</v>
      </c>
      <c r="BY11" s="17">
        <v>131</v>
      </c>
      <c r="BZ11" s="17">
        <v>132</v>
      </c>
      <c r="CA11" s="17">
        <v>134</v>
      </c>
      <c r="CB11" s="17">
        <v>132</v>
      </c>
      <c r="CC11" s="17">
        <v>135</v>
      </c>
      <c r="CD11" s="17">
        <v>133</v>
      </c>
      <c r="CE11" s="17">
        <v>138</v>
      </c>
      <c r="CF11" s="17">
        <v>140</v>
      </c>
      <c r="CG11" s="17">
        <v>140</v>
      </c>
      <c r="CH11" s="17">
        <v>140</v>
      </c>
      <c r="CI11" s="17">
        <v>139</v>
      </c>
      <c r="CJ11" s="17"/>
      <c r="CK11" s="17">
        <v>139</v>
      </c>
      <c r="CL11" s="17"/>
      <c r="CM11" s="17">
        <v>136</v>
      </c>
      <c r="CN11" s="17"/>
      <c r="CO11" s="17">
        <v>137</v>
      </c>
      <c r="CP11" s="17"/>
      <c r="CQ11" s="17">
        <v>141</v>
      </c>
      <c r="CR11" s="17"/>
      <c r="CS11" s="17">
        <v>142</v>
      </c>
      <c r="CT11" s="17"/>
      <c r="CU11" s="17">
        <v>147</v>
      </c>
      <c r="CV11" s="17"/>
      <c r="CW11" s="17">
        <v>147</v>
      </c>
      <c r="CX11" s="17"/>
      <c r="CY11" s="17">
        <v>147</v>
      </c>
      <c r="CZ11" s="17"/>
      <c r="DA11" s="17"/>
      <c r="DB11" s="17">
        <v>148</v>
      </c>
      <c r="DC11" s="17"/>
      <c r="DD11" s="17">
        <v>143</v>
      </c>
      <c r="DE11" s="17"/>
      <c r="DF11" s="17">
        <v>138</v>
      </c>
      <c r="DG11" s="17"/>
      <c r="DH11" s="17">
        <v>146</v>
      </c>
      <c r="DI11" s="17"/>
      <c r="DJ11" s="17">
        <v>149</v>
      </c>
      <c r="DK11" s="17"/>
      <c r="DL11" s="17">
        <v>147</v>
      </c>
      <c r="DM11" s="17"/>
      <c r="DN11" s="17">
        <v>142</v>
      </c>
      <c r="DO11" s="17"/>
      <c r="DP11" s="17">
        <v>146</v>
      </c>
      <c r="DQ11" s="17"/>
      <c r="DR11" s="17">
        <v>147</v>
      </c>
      <c r="DS11" s="17"/>
      <c r="DT11" s="17">
        <v>147</v>
      </c>
      <c r="DU11" s="17"/>
      <c r="DV11" s="17">
        <v>148</v>
      </c>
      <c r="DW11" s="17"/>
      <c r="DX11" s="17">
        <v>147</v>
      </c>
      <c r="DY11" s="17"/>
      <c r="DZ11" s="17">
        <v>150</v>
      </c>
      <c r="EA11" s="17"/>
      <c r="EB11" s="17">
        <v>153</v>
      </c>
      <c r="EC11" s="17"/>
      <c r="ED11" s="17">
        <v>150</v>
      </c>
      <c r="EE11" s="17"/>
      <c r="EF11" s="17">
        <v>120</v>
      </c>
      <c r="EG11" s="17"/>
      <c r="EH11" s="17">
        <v>152</v>
      </c>
      <c r="EI11" s="17"/>
      <c r="EJ11" s="17">
        <v>153</v>
      </c>
      <c r="EK11" s="17"/>
      <c r="EL11" s="17">
        <v>151</v>
      </c>
      <c r="EM11" s="17"/>
      <c r="EN11" s="17">
        <v>151</v>
      </c>
      <c r="EO11" s="17"/>
      <c r="EP11" s="17">
        <v>150</v>
      </c>
      <c r="EQ11" s="17"/>
      <c r="ER11" s="17">
        <v>151</v>
      </c>
      <c r="ES11" s="18"/>
    </row>
    <row r="12" spans="1:149" ht="16.149999999999999" thickBot="1" x14ac:dyDescent="0.55000000000000004">
      <c r="A12" s="6" t="s">
        <v>10</v>
      </c>
      <c r="B12" s="17">
        <v>12</v>
      </c>
      <c r="C12" s="17">
        <v>12</v>
      </c>
      <c r="D12" s="17">
        <v>12</v>
      </c>
      <c r="E12" s="17">
        <v>12</v>
      </c>
      <c r="F12" s="17">
        <v>12</v>
      </c>
      <c r="G12" s="17">
        <v>12</v>
      </c>
      <c r="H12" s="17">
        <v>12</v>
      </c>
      <c r="I12" s="17">
        <v>12</v>
      </c>
      <c r="J12" s="17">
        <v>12</v>
      </c>
      <c r="K12" s="17">
        <v>12</v>
      </c>
      <c r="L12" s="17">
        <v>12</v>
      </c>
      <c r="M12" s="17">
        <v>12</v>
      </c>
      <c r="N12" s="17">
        <v>12</v>
      </c>
      <c r="O12" s="17">
        <v>12</v>
      </c>
      <c r="P12" s="17">
        <v>12</v>
      </c>
      <c r="Q12" s="17">
        <v>12</v>
      </c>
      <c r="R12" s="17">
        <v>12</v>
      </c>
      <c r="S12" s="17">
        <v>12</v>
      </c>
      <c r="T12" s="17">
        <v>12</v>
      </c>
      <c r="U12" s="17">
        <v>12</v>
      </c>
      <c r="V12" s="17">
        <v>12</v>
      </c>
      <c r="W12" s="17">
        <v>12</v>
      </c>
      <c r="X12" s="17">
        <v>12</v>
      </c>
      <c r="Y12" s="17">
        <v>12</v>
      </c>
      <c r="Z12" s="17">
        <v>12</v>
      </c>
      <c r="AA12" s="17">
        <v>12</v>
      </c>
      <c r="AB12" s="17">
        <v>13</v>
      </c>
      <c r="AC12" s="17">
        <v>13</v>
      </c>
      <c r="AD12" s="17">
        <v>14</v>
      </c>
      <c r="AE12" s="17">
        <v>14</v>
      </c>
      <c r="AF12" s="17">
        <v>14</v>
      </c>
      <c r="AG12" s="17">
        <v>14</v>
      </c>
      <c r="AH12" s="17">
        <v>15</v>
      </c>
      <c r="AI12" s="17">
        <v>15</v>
      </c>
      <c r="AJ12" s="17">
        <v>15</v>
      </c>
      <c r="AK12" s="17">
        <v>15</v>
      </c>
      <c r="AL12" s="17">
        <v>17</v>
      </c>
      <c r="AM12" s="17">
        <v>17</v>
      </c>
      <c r="AN12" s="17">
        <v>17</v>
      </c>
      <c r="AO12" s="17">
        <v>17</v>
      </c>
      <c r="AP12" s="17">
        <v>17</v>
      </c>
      <c r="AQ12" s="17">
        <v>17</v>
      </c>
      <c r="AR12" s="17">
        <v>17</v>
      </c>
      <c r="AS12" s="17">
        <v>17</v>
      </c>
      <c r="AT12" s="17">
        <v>18</v>
      </c>
      <c r="AU12" s="17">
        <v>18</v>
      </c>
      <c r="AV12" s="17">
        <v>18</v>
      </c>
      <c r="AW12" s="17">
        <v>18</v>
      </c>
      <c r="AX12" s="17">
        <v>18</v>
      </c>
      <c r="AY12" s="17">
        <v>18</v>
      </c>
      <c r="AZ12" s="17"/>
      <c r="BA12" s="17">
        <v>18</v>
      </c>
      <c r="BB12" s="17">
        <v>18</v>
      </c>
      <c r="BC12" s="17">
        <v>18</v>
      </c>
      <c r="BD12" s="17"/>
      <c r="BE12" s="17"/>
      <c r="BF12" s="17">
        <v>17</v>
      </c>
      <c r="BG12" s="17">
        <v>18</v>
      </c>
      <c r="BH12" s="17">
        <v>18</v>
      </c>
      <c r="BI12" s="17">
        <v>18</v>
      </c>
      <c r="BJ12" s="17">
        <v>18</v>
      </c>
      <c r="BK12" s="17">
        <v>18</v>
      </c>
      <c r="BL12" s="17">
        <v>18</v>
      </c>
      <c r="BM12" s="17">
        <v>18</v>
      </c>
      <c r="BN12" s="17">
        <v>18</v>
      </c>
      <c r="BO12" s="17">
        <v>18</v>
      </c>
      <c r="BP12" s="17">
        <v>18</v>
      </c>
      <c r="BQ12" s="17">
        <v>18</v>
      </c>
      <c r="BR12" s="17">
        <v>18</v>
      </c>
      <c r="BS12" s="17">
        <v>19</v>
      </c>
      <c r="BT12" s="17">
        <v>19</v>
      </c>
      <c r="BU12" s="17">
        <v>19</v>
      </c>
      <c r="BV12" s="17">
        <v>19</v>
      </c>
      <c r="BW12" s="17">
        <v>19</v>
      </c>
      <c r="BX12" s="17">
        <v>19</v>
      </c>
      <c r="BY12" s="17">
        <v>19</v>
      </c>
      <c r="BZ12" s="17">
        <v>19</v>
      </c>
      <c r="CA12" s="17">
        <v>19</v>
      </c>
      <c r="CB12" s="17">
        <v>18</v>
      </c>
      <c r="CC12" s="17">
        <v>19</v>
      </c>
      <c r="CD12" s="17">
        <v>19</v>
      </c>
      <c r="CE12" s="17">
        <v>19</v>
      </c>
      <c r="CF12" s="17">
        <v>19</v>
      </c>
      <c r="CG12" s="17">
        <v>19</v>
      </c>
      <c r="CH12" s="17">
        <v>19</v>
      </c>
      <c r="CI12" s="17">
        <v>19</v>
      </c>
      <c r="CJ12" s="17"/>
      <c r="CK12" s="17">
        <v>19</v>
      </c>
      <c r="CL12" s="17"/>
      <c r="CM12" s="17">
        <v>19</v>
      </c>
      <c r="CN12" s="17"/>
      <c r="CO12" s="17">
        <v>19</v>
      </c>
      <c r="CP12" s="17"/>
      <c r="CQ12" s="17">
        <v>19</v>
      </c>
      <c r="CR12" s="17"/>
      <c r="CS12" s="17">
        <v>19</v>
      </c>
      <c r="CT12" s="17"/>
      <c r="CU12" s="17">
        <v>18</v>
      </c>
      <c r="CV12" s="17"/>
      <c r="CW12" s="17">
        <v>18</v>
      </c>
      <c r="CX12" s="17"/>
      <c r="CY12" s="17">
        <v>18</v>
      </c>
      <c r="CZ12" s="17"/>
      <c r="DA12" s="17"/>
      <c r="DB12" s="17">
        <v>18</v>
      </c>
      <c r="DC12" s="17"/>
      <c r="DD12" s="17">
        <v>19</v>
      </c>
      <c r="DE12" s="17"/>
      <c r="DF12" s="17">
        <v>18</v>
      </c>
      <c r="DG12" s="17"/>
      <c r="DH12" s="17">
        <v>18</v>
      </c>
      <c r="DI12" s="17"/>
      <c r="DJ12" s="17">
        <v>20</v>
      </c>
      <c r="DK12" s="17"/>
      <c r="DL12" s="17">
        <v>20</v>
      </c>
      <c r="DM12" s="17"/>
      <c r="DN12" s="17">
        <v>20</v>
      </c>
      <c r="DO12" s="17"/>
      <c r="DP12" s="17">
        <v>21</v>
      </c>
      <c r="DQ12" s="17"/>
      <c r="DR12" s="17">
        <v>21</v>
      </c>
      <c r="DS12" s="17"/>
      <c r="DT12" s="17">
        <v>21</v>
      </c>
      <c r="DU12" s="17"/>
      <c r="DV12" s="17">
        <v>21</v>
      </c>
      <c r="DW12" s="17"/>
      <c r="DX12" s="17">
        <v>21</v>
      </c>
      <c r="DY12" s="17"/>
      <c r="DZ12" s="17">
        <v>21</v>
      </c>
      <c r="EA12" s="17"/>
      <c r="EB12" s="17">
        <v>23</v>
      </c>
      <c r="EC12" s="17"/>
      <c r="ED12" s="17">
        <v>24</v>
      </c>
      <c r="EE12" s="17"/>
      <c r="EF12" s="17">
        <v>20</v>
      </c>
      <c r="EG12" s="17"/>
      <c r="EH12" s="17">
        <v>24</v>
      </c>
      <c r="EI12" s="17"/>
      <c r="EJ12" s="17">
        <v>24</v>
      </c>
      <c r="EK12" s="17"/>
      <c r="EL12" s="17">
        <v>24</v>
      </c>
      <c r="EM12" s="17"/>
      <c r="EN12" s="17">
        <v>24</v>
      </c>
      <c r="EO12" s="17"/>
      <c r="EP12" s="17">
        <v>24</v>
      </c>
      <c r="EQ12" s="17"/>
      <c r="ER12" s="17">
        <v>23</v>
      </c>
      <c r="ES12" s="18"/>
    </row>
    <row r="13" spans="1:149" ht="16.149999999999999" thickBot="1" x14ac:dyDescent="0.55000000000000004">
      <c r="A13" s="8" t="s">
        <v>11</v>
      </c>
      <c r="B13" s="17">
        <v>12</v>
      </c>
      <c r="C13" s="17">
        <v>9</v>
      </c>
      <c r="D13" s="17">
        <v>9</v>
      </c>
      <c r="E13" s="17">
        <v>10</v>
      </c>
      <c r="F13" s="17">
        <v>9</v>
      </c>
      <c r="G13" s="17">
        <v>9</v>
      </c>
      <c r="H13" s="17">
        <v>9</v>
      </c>
      <c r="I13" s="17">
        <v>9</v>
      </c>
      <c r="J13" s="17">
        <v>9</v>
      </c>
      <c r="K13" s="17">
        <v>10</v>
      </c>
      <c r="L13" s="17">
        <v>9</v>
      </c>
      <c r="M13" s="17">
        <v>9</v>
      </c>
      <c r="N13" s="17">
        <v>9</v>
      </c>
      <c r="O13" s="17">
        <v>10</v>
      </c>
      <c r="P13" s="17">
        <v>10</v>
      </c>
      <c r="Q13" s="17">
        <v>12</v>
      </c>
      <c r="R13" s="17">
        <v>18</v>
      </c>
      <c r="S13" s="17">
        <v>16</v>
      </c>
      <c r="T13" s="17">
        <v>16</v>
      </c>
      <c r="U13" s="17">
        <v>16</v>
      </c>
      <c r="V13" s="17">
        <v>16</v>
      </c>
      <c r="W13" s="17">
        <v>19</v>
      </c>
      <c r="X13" s="17">
        <v>20</v>
      </c>
      <c r="Y13" s="17">
        <v>24</v>
      </c>
      <c r="Z13" s="17">
        <v>21</v>
      </c>
      <c r="AA13" s="17">
        <v>27.4</v>
      </c>
      <c r="AB13" s="17">
        <v>21</v>
      </c>
      <c r="AC13" s="17">
        <v>21</v>
      </c>
      <c r="AD13" s="17">
        <v>30</v>
      </c>
      <c r="AE13" s="17">
        <v>31</v>
      </c>
      <c r="AF13" s="17">
        <v>34</v>
      </c>
      <c r="AG13" s="17">
        <v>34</v>
      </c>
      <c r="AH13" s="17">
        <v>25</v>
      </c>
      <c r="AI13" s="17">
        <v>25</v>
      </c>
      <c r="AJ13" s="17">
        <v>25</v>
      </c>
      <c r="AK13" s="17">
        <v>25</v>
      </c>
      <c r="AL13" s="17">
        <v>31</v>
      </c>
      <c r="AM13" s="17">
        <v>26</v>
      </c>
      <c r="AN13" s="17">
        <v>24</v>
      </c>
      <c r="AO13" s="17">
        <v>24</v>
      </c>
      <c r="AP13" s="17">
        <v>28</v>
      </c>
      <c r="AQ13" s="17">
        <v>28</v>
      </c>
      <c r="AR13" s="17">
        <v>29</v>
      </c>
      <c r="AS13" s="17">
        <v>29</v>
      </c>
      <c r="AT13" s="17">
        <v>29</v>
      </c>
      <c r="AU13" s="17">
        <v>29</v>
      </c>
      <c r="AV13" s="17">
        <v>29</v>
      </c>
      <c r="AW13" s="17">
        <v>29</v>
      </c>
      <c r="AX13" s="17">
        <v>29</v>
      </c>
      <c r="AY13" s="17">
        <v>29</v>
      </c>
      <c r="AZ13" s="17"/>
      <c r="BA13" s="17">
        <v>27</v>
      </c>
      <c r="BB13" s="17">
        <v>28</v>
      </c>
      <c r="BC13" s="17">
        <v>29</v>
      </c>
      <c r="BD13" s="17"/>
      <c r="BE13" s="17"/>
      <c r="BF13" s="17">
        <v>25</v>
      </c>
      <c r="BG13" s="17">
        <v>25</v>
      </c>
      <c r="BH13" s="17">
        <v>25</v>
      </c>
      <c r="BI13" s="17">
        <v>22</v>
      </c>
      <c r="BJ13" s="17">
        <v>18</v>
      </c>
      <c r="BK13" s="17">
        <v>18</v>
      </c>
      <c r="BL13" s="17">
        <v>20</v>
      </c>
      <c r="BM13" s="17">
        <v>20</v>
      </c>
      <c r="BN13" s="17">
        <v>21</v>
      </c>
      <c r="BO13" s="17">
        <v>22</v>
      </c>
      <c r="BP13" s="17">
        <v>24</v>
      </c>
      <c r="BQ13" s="17">
        <v>24</v>
      </c>
      <c r="BR13" s="17">
        <v>23</v>
      </c>
      <c r="BS13" s="17">
        <v>23</v>
      </c>
      <c r="BT13" s="17">
        <v>26</v>
      </c>
      <c r="BU13" s="17">
        <v>29</v>
      </c>
      <c r="BV13" s="17">
        <v>25</v>
      </c>
      <c r="BW13" s="17">
        <v>24</v>
      </c>
      <c r="BX13" s="17">
        <v>25</v>
      </c>
      <c r="BY13" s="17">
        <v>25</v>
      </c>
      <c r="BZ13" s="17">
        <v>25</v>
      </c>
      <c r="CA13" s="17">
        <v>29</v>
      </c>
      <c r="CB13" s="17">
        <v>25</v>
      </c>
      <c r="CC13" s="17">
        <v>27</v>
      </c>
      <c r="CD13" s="17">
        <v>30</v>
      </c>
      <c r="CE13" s="17">
        <v>32</v>
      </c>
      <c r="CF13" s="17">
        <v>36</v>
      </c>
      <c r="CG13" s="17">
        <v>31</v>
      </c>
      <c r="CH13" s="17">
        <v>31</v>
      </c>
      <c r="CI13" s="17">
        <v>30</v>
      </c>
      <c r="CJ13" s="17"/>
      <c r="CK13" s="17">
        <v>31</v>
      </c>
      <c r="CL13" s="17"/>
      <c r="CM13" s="17">
        <v>32</v>
      </c>
      <c r="CN13" s="17"/>
      <c r="CO13" s="17">
        <v>32</v>
      </c>
      <c r="CP13" s="17"/>
      <c r="CQ13" s="17">
        <v>24</v>
      </c>
      <c r="CR13" s="17"/>
      <c r="CS13" s="17">
        <v>24</v>
      </c>
      <c r="CT13" s="17"/>
      <c r="CU13" s="17">
        <v>24</v>
      </c>
      <c r="CV13" s="17"/>
      <c r="CW13" s="17">
        <v>23</v>
      </c>
      <c r="CX13" s="17"/>
      <c r="CY13" s="17">
        <v>24</v>
      </c>
      <c r="CZ13" s="17"/>
      <c r="DA13" s="17"/>
      <c r="DB13" s="17">
        <v>24</v>
      </c>
      <c r="DC13" s="17"/>
      <c r="DD13" s="17">
        <v>33</v>
      </c>
      <c r="DE13" s="17"/>
      <c r="DF13" s="17">
        <v>28</v>
      </c>
      <c r="DG13" s="17"/>
      <c r="DH13" s="17">
        <v>26</v>
      </c>
      <c r="DI13" s="17"/>
      <c r="DJ13" s="17">
        <v>26</v>
      </c>
      <c r="DK13" s="17"/>
      <c r="DL13" s="17">
        <v>27</v>
      </c>
      <c r="DM13" s="17"/>
      <c r="DN13" s="17">
        <v>26</v>
      </c>
      <c r="DO13" s="17"/>
      <c r="DP13" s="17">
        <v>27</v>
      </c>
      <c r="DQ13" s="17"/>
      <c r="DR13" s="17">
        <v>27</v>
      </c>
      <c r="DS13" s="17"/>
      <c r="DT13" s="17">
        <v>30</v>
      </c>
      <c r="DU13" s="17"/>
      <c r="DV13" s="17">
        <v>27</v>
      </c>
      <c r="DW13" s="17"/>
      <c r="DX13" s="17">
        <v>26</v>
      </c>
      <c r="DY13" s="17"/>
      <c r="DZ13" s="17">
        <v>26</v>
      </c>
      <c r="EA13" s="17"/>
      <c r="EB13" s="17">
        <v>24</v>
      </c>
      <c r="EC13" s="17"/>
      <c r="ED13" s="17">
        <v>24</v>
      </c>
      <c r="EE13" s="17"/>
      <c r="EF13" s="17">
        <v>24</v>
      </c>
      <c r="EG13" s="17"/>
      <c r="EH13" s="17">
        <v>23</v>
      </c>
      <c r="EI13" s="17"/>
      <c r="EJ13" s="17">
        <v>23</v>
      </c>
      <c r="EK13" s="17"/>
      <c r="EL13" s="17">
        <v>23</v>
      </c>
      <c r="EM13" s="17"/>
      <c r="EN13" s="17">
        <v>23</v>
      </c>
      <c r="EO13" s="17"/>
      <c r="EP13" s="17">
        <v>23</v>
      </c>
      <c r="EQ13" s="17"/>
      <c r="ER13" s="17">
        <v>23</v>
      </c>
      <c r="ES13" s="18"/>
    </row>
    <row r="14" spans="1:149" ht="16.149999999999999" thickBot="1" x14ac:dyDescent="0.55000000000000004">
      <c r="A14" s="7" t="s">
        <v>12</v>
      </c>
      <c r="B14" s="17">
        <v>74</v>
      </c>
      <c r="C14" s="17">
        <v>75</v>
      </c>
      <c r="D14" s="17">
        <v>69</v>
      </c>
      <c r="E14" s="17"/>
      <c r="F14" s="17">
        <v>75</v>
      </c>
      <c r="G14" s="17">
        <v>86</v>
      </c>
      <c r="H14" s="17">
        <v>76</v>
      </c>
      <c r="I14" s="17">
        <v>76</v>
      </c>
      <c r="J14" s="17">
        <v>76</v>
      </c>
      <c r="K14" s="17">
        <v>75</v>
      </c>
      <c r="L14" s="17">
        <v>73</v>
      </c>
      <c r="M14" s="17">
        <v>78</v>
      </c>
      <c r="N14" s="17">
        <v>71</v>
      </c>
      <c r="O14" s="17">
        <v>82</v>
      </c>
      <c r="P14" s="17">
        <v>87</v>
      </c>
      <c r="Q14" s="17">
        <v>89</v>
      </c>
      <c r="R14" s="17">
        <v>89</v>
      </c>
      <c r="S14" s="17">
        <v>89</v>
      </c>
      <c r="T14" s="17">
        <v>84</v>
      </c>
      <c r="U14" s="17">
        <v>93</v>
      </c>
      <c r="V14" s="17">
        <v>90</v>
      </c>
      <c r="W14" s="17">
        <v>91</v>
      </c>
      <c r="X14" s="17">
        <v>85</v>
      </c>
      <c r="Y14" s="17">
        <v>88</v>
      </c>
      <c r="Z14" s="17">
        <v>88</v>
      </c>
      <c r="AA14" s="17">
        <v>88</v>
      </c>
      <c r="AB14" s="17">
        <v>96</v>
      </c>
      <c r="AC14" s="17">
        <v>95</v>
      </c>
      <c r="AD14" s="17">
        <v>94</v>
      </c>
      <c r="AE14" s="17">
        <v>94</v>
      </c>
      <c r="AF14" s="17">
        <v>93</v>
      </c>
      <c r="AG14" s="17">
        <v>93</v>
      </c>
      <c r="AH14" s="17">
        <v>89</v>
      </c>
      <c r="AI14" s="17">
        <v>94</v>
      </c>
      <c r="AJ14" s="17">
        <v>94</v>
      </c>
      <c r="AK14" s="17">
        <v>99</v>
      </c>
      <c r="AL14" s="17">
        <v>99</v>
      </c>
      <c r="AM14" s="17">
        <v>90</v>
      </c>
      <c r="AN14" s="17">
        <v>92</v>
      </c>
      <c r="AO14" s="17">
        <v>82</v>
      </c>
      <c r="AP14" s="17">
        <v>93</v>
      </c>
      <c r="AQ14" s="17">
        <v>97</v>
      </c>
      <c r="AR14" s="17">
        <v>97</v>
      </c>
      <c r="AS14" s="17">
        <v>101</v>
      </c>
      <c r="AT14" s="17">
        <v>100</v>
      </c>
      <c r="AU14" s="17">
        <v>93</v>
      </c>
      <c r="AV14" s="17">
        <v>89</v>
      </c>
      <c r="AW14" s="17">
        <v>98</v>
      </c>
      <c r="AX14" s="17">
        <v>96</v>
      </c>
      <c r="AY14" s="17">
        <v>99</v>
      </c>
      <c r="AZ14" s="17"/>
      <c r="BA14" s="17">
        <v>92</v>
      </c>
      <c r="BB14" s="17">
        <v>94</v>
      </c>
      <c r="BC14" s="17">
        <v>96</v>
      </c>
      <c r="BD14" s="17"/>
      <c r="BE14" s="17"/>
      <c r="BF14" s="17">
        <v>96</v>
      </c>
      <c r="BG14" s="17">
        <v>82</v>
      </c>
      <c r="BH14" s="17">
        <v>81</v>
      </c>
      <c r="BI14" s="17">
        <v>81</v>
      </c>
      <c r="BJ14" s="17">
        <v>52</v>
      </c>
      <c r="BK14" s="17">
        <v>60</v>
      </c>
      <c r="BL14" s="17">
        <v>56</v>
      </c>
      <c r="BM14" s="17">
        <v>57</v>
      </c>
      <c r="BN14" s="17">
        <v>83</v>
      </c>
      <c r="BO14" s="17">
        <v>85</v>
      </c>
      <c r="BP14" s="17">
        <v>86</v>
      </c>
      <c r="BQ14" s="17">
        <v>86</v>
      </c>
      <c r="BR14" s="17">
        <v>85</v>
      </c>
      <c r="BS14" s="17">
        <v>86</v>
      </c>
      <c r="BT14" s="17">
        <v>87</v>
      </c>
      <c r="BU14" s="17">
        <v>84</v>
      </c>
      <c r="BV14" s="17">
        <v>84</v>
      </c>
      <c r="BW14" s="17">
        <v>79</v>
      </c>
      <c r="BX14" s="17">
        <v>87</v>
      </c>
      <c r="BY14" s="17">
        <v>86</v>
      </c>
      <c r="BZ14" s="17">
        <v>78</v>
      </c>
      <c r="CA14" s="17">
        <v>87</v>
      </c>
      <c r="CB14" s="17">
        <v>86</v>
      </c>
      <c r="CC14" s="17">
        <v>81</v>
      </c>
      <c r="CD14" s="17">
        <v>84</v>
      </c>
      <c r="CE14" s="17">
        <v>85</v>
      </c>
      <c r="CF14" s="17">
        <v>85</v>
      </c>
      <c r="CG14" s="17">
        <v>84</v>
      </c>
      <c r="CH14" s="17">
        <v>84</v>
      </c>
      <c r="CI14" s="17">
        <v>84</v>
      </c>
      <c r="CJ14" s="17"/>
      <c r="CK14" s="17">
        <v>85</v>
      </c>
      <c r="CL14" s="17"/>
      <c r="CM14" s="17">
        <v>87</v>
      </c>
      <c r="CN14" s="17"/>
      <c r="CO14" s="17">
        <v>71</v>
      </c>
      <c r="CP14" s="17"/>
      <c r="CQ14" s="17">
        <v>75</v>
      </c>
      <c r="CR14" s="17"/>
      <c r="CS14" s="17">
        <v>86</v>
      </c>
      <c r="CT14" s="17"/>
      <c r="CU14" s="17">
        <v>86</v>
      </c>
      <c r="CV14" s="17"/>
      <c r="CW14" s="17">
        <v>82</v>
      </c>
      <c r="CX14" s="17"/>
      <c r="CY14" s="17">
        <v>87</v>
      </c>
      <c r="CZ14" s="17"/>
      <c r="DA14" s="17"/>
      <c r="DB14" s="17">
        <v>82</v>
      </c>
      <c r="DC14" s="17"/>
      <c r="DD14" s="17">
        <v>84</v>
      </c>
      <c r="DE14" s="17"/>
      <c r="DF14" s="17">
        <v>81</v>
      </c>
      <c r="DG14" s="17"/>
      <c r="DH14" s="17">
        <v>81</v>
      </c>
      <c r="DI14" s="17"/>
      <c r="DJ14" s="17">
        <v>89</v>
      </c>
      <c r="DK14" s="17"/>
      <c r="DL14" s="17">
        <v>82</v>
      </c>
      <c r="DM14" s="17"/>
      <c r="DN14" s="17">
        <v>82</v>
      </c>
      <c r="DO14" s="17"/>
      <c r="DP14" s="17">
        <v>85</v>
      </c>
      <c r="DQ14" s="17"/>
      <c r="DR14" s="17">
        <v>83</v>
      </c>
      <c r="DS14" s="17"/>
      <c r="DT14" s="17">
        <v>78</v>
      </c>
      <c r="DU14" s="17"/>
      <c r="DV14" s="17">
        <v>84</v>
      </c>
      <c r="DW14" s="17"/>
      <c r="DX14" s="17">
        <v>84</v>
      </c>
      <c r="DY14" s="17"/>
      <c r="DZ14" s="17">
        <v>80</v>
      </c>
      <c r="EA14" s="17"/>
      <c r="EB14" s="17">
        <v>80</v>
      </c>
      <c r="EC14" s="17"/>
      <c r="ED14" s="17">
        <v>84</v>
      </c>
      <c r="EE14" s="17"/>
      <c r="EF14" s="17">
        <v>75</v>
      </c>
      <c r="EG14" s="17"/>
      <c r="EH14" s="17">
        <v>87</v>
      </c>
      <c r="EI14" s="17"/>
      <c r="EJ14" s="17">
        <v>82</v>
      </c>
      <c r="EK14" s="17"/>
      <c r="EL14" s="17">
        <v>81</v>
      </c>
      <c r="EM14" s="17"/>
      <c r="EN14" s="17">
        <v>83</v>
      </c>
      <c r="EO14" s="17"/>
      <c r="EP14" s="17">
        <v>86</v>
      </c>
      <c r="EQ14" s="17"/>
      <c r="ER14" s="17">
        <v>86</v>
      </c>
      <c r="ES14" s="18"/>
    </row>
    <row r="15" spans="1:149" ht="16.149999999999999" thickBot="1" x14ac:dyDescent="0.55000000000000004">
      <c r="A15" s="8" t="s">
        <v>13</v>
      </c>
      <c r="B15" s="17">
        <v>1</v>
      </c>
      <c r="C15" s="17">
        <v>1</v>
      </c>
      <c r="D15" s="17">
        <v>1</v>
      </c>
      <c r="E15" s="17">
        <v>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8"/>
    </row>
    <row r="16" spans="1:149" ht="16.149999999999999" thickBot="1" x14ac:dyDescent="0.55000000000000004">
      <c r="A16" s="7" t="s">
        <v>14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>
        <v>16</v>
      </c>
      <c r="AE16" s="17">
        <v>16</v>
      </c>
      <c r="AF16" s="17">
        <v>16</v>
      </c>
      <c r="AG16" s="17">
        <v>16</v>
      </c>
      <c r="AH16" s="17">
        <v>16</v>
      </c>
      <c r="AI16" s="17">
        <v>16</v>
      </c>
      <c r="AJ16" s="17">
        <v>16</v>
      </c>
      <c r="AK16" s="17">
        <v>16</v>
      </c>
      <c r="AL16" s="17">
        <v>16</v>
      </c>
      <c r="AM16" s="17">
        <v>16</v>
      </c>
      <c r="AN16" s="17">
        <v>16</v>
      </c>
      <c r="AO16" s="17">
        <v>16</v>
      </c>
      <c r="AP16" s="17">
        <v>16</v>
      </c>
      <c r="AQ16" s="17">
        <v>16</v>
      </c>
      <c r="AR16" s="17">
        <v>16</v>
      </c>
      <c r="AS16" s="17">
        <v>16</v>
      </c>
      <c r="AT16" s="17">
        <v>16</v>
      </c>
      <c r="AU16" s="17">
        <v>16</v>
      </c>
      <c r="AV16" s="17">
        <v>16</v>
      </c>
      <c r="AW16" s="17">
        <v>16</v>
      </c>
      <c r="AX16" s="17">
        <v>33</v>
      </c>
      <c r="AY16" s="17">
        <v>37</v>
      </c>
      <c r="AZ16" s="17"/>
      <c r="BA16" s="17">
        <v>37</v>
      </c>
      <c r="BB16" s="17">
        <v>37</v>
      </c>
      <c r="BC16" s="17">
        <v>37</v>
      </c>
      <c r="BD16" s="17">
        <v>37</v>
      </c>
      <c r="BE16" s="17"/>
      <c r="BF16" s="17"/>
      <c r="BG16" s="17">
        <v>37</v>
      </c>
      <c r="BH16" s="17">
        <v>35</v>
      </c>
      <c r="BI16" s="17">
        <v>37</v>
      </c>
      <c r="BJ16" s="17">
        <v>37</v>
      </c>
      <c r="BK16" s="17">
        <v>37</v>
      </c>
      <c r="BL16" s="17">
        <v>37</v>
      </c>
      <c r="BM16" s="17">
        <v>37</v>
      </c>
      <c r="BN16" s="17">
        <v>37</v>
      </c>
      <c r="BO16" s="17">
        <v>37</v>
      </c>
      <c r="BP16" s="17">
        <v>37</v>
      </c>
      <c r="BQ16" s="17">
        <v>37</v>
      </c>
      <c r="BR16" s="17">
        <v>37</v>
      </c>
      <c r="BS16" s="17">
        <v>37</v>
      </c>
      <c r="BT16" s="17">
        <v>39</v>
      </c>
      <c r="BU16" s="17">
        <v>40</v>
      </c>
      <c r="BV16" s="17">
        <v>40</v>
      </c>
      <c r="BW16" s="17">
        <v>40</v>
      </c>
      <c r="BX16" s="17">
        <v>40</v>
      </c>
      <c r="BY16" s="17">
        <v>40</v>
      </c>
      <c r="BZ16" s="17">
        <v>40</v>
      </c>
      <c r="CA16" s="17">
        <v>40</v>
      </c>
      <c r="CB16" s="17">
        <v>40</v>
      </c>
      <c r="CC16" s="17">
        <v>39</v>
      </c>
      <c r="CD16" s="17">
        <v>40</v>
      </c>
      <c r="CE16" s="17">
        <v>40</v>
      </c>
      <c r="CF16" s="17">
        <v>39</v>
      </c>
      <c r="CG16" s="17">
        <v>37</v>
      </c>
      <c r="CH16" s="17">
        <v>36</v>
      </c>
      <c r="CI16" s="17">
        <v>36</v>
      </c>
      <c r="CJ16" s="17"/>
      <c r="CK16" s="17">
        <v>35</v>
      </c>
      <c r="CL16" s="17"/>
      <c r="CM16" s="17">
        <v>36</v>
      </c>
      <c r="CN16" s="17"/>
      <c r="CO16" s="17">
        <v>36</v>
      </c>
      <c r="CP16" s="17"/>
      <c r="CQ16" s="17">
        <v>36</v>
      </c>
      <c r="CR16" s="17"/>
      <c r="CS16" s="17">
        <v>36</v>
      </c>
      <c r="CT16" s="17"/>
      <c r="CU16" s="17">
        <v>36</v>
      </c>
      <c r="CV16" s="17"/>
      <c r="CW16" s="17">
        <v>36</v>
      </c>
      <c r="CX16" s="17"/>
      <c r="CY16" s="17">
        <v>36</v>
      </c>
      <c r="CZ16" s="17"/>
      <c r="DA16" s="17"/>
      <c r="DB16" s="17">
        <v>36</v>
      </c>
      <c r="DC16" s="17"/>
      <c r="DD16" s="17">
        <v>36</v>
      </c>
      <c r="DE16" s="17"/>
      <c r="DF16" s="17">
        <v>36</v>
      </c>
      <c r="DG16" s="17"/>
      <c r="DH16" s="17">
        <v>36</v>
      </c>
      <c r="DI16" s="17"/>
      <c r="DJ16" s="17">
        <v>36</v>
      </c>
      <c r="DK16" s="17"/>
      <c r="DL16" s="17">
        <v>38</v>
      </c>
      <c r="DM16" s="17"/>
      <c r="DN16" s="17">
        <v>38</v>
      </c>
      <c r="DO16" s="17"/>
      <c r="DP16" s="17">
        <v>38</v>
      </c>
      <c r="DQ16" s="17"/>
      <c r="DR16" s="17">
        <v>39</v>
      </c>
      <c r="DS16" s="17"/>
      <c r="DT16" s="17">
        <v>38</v>
      </c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8"/>
    </row>
    <row r="17" spans="1:148" ht="16.149999999999999" thickBot="1" x14ac:dyDescent="0.55000000000000004">
      <c r="A17" s="11" t="s">
        <v>15</v>
      </c>
      <c r="B17" s="13">
        <f>SUM(B5:B16)</f>
        <v>2489</v>
      </c>
      <c r="C17" s="13">
        <f t="shared" ref="C17:BN17" si="3">SUM(C5:C16)</f>
        <v>2326</v>
      </c>
      <c r="D17" s="13">
        <f t="shared" si="3"/>
        <v>2407</v>
      </c>
      <c r="E17" s="13">
        <f t="shared" si="3"/>
        <v>2176</v>
      </c>
      <c r="F17" s="13">
        <f t="shared" si="3"/>
        <v>2431</v>
      </c>
      <c r="G17" s="13">
        <f t="shared" si="3"/>
        <v>2373</v>
      </c>
      <c r="H17" s="13">
        <f t="shared" si="3"/>
        <v>2319</v>
      </c>
      <c r="I17" s="13">
        <f t="shared" si="3"/>
        <v>2336</v>
      </c>
      <c r="J17" s="13">
        <f t="shared" si="3"/>
        <v>2358</v>
      </c>
      <c r="K17" s="13">
        <f t="shared" si="3"/>
        <v>2328</v>
      </c>
      <c r="L17" s="13">
        <f t="shared" si="3"/>
        <v>2559</v>
      </c>
      <c r="M17" s="13">
        <f t="shared" si="3"/>
        <v>2359</v>
      </c>
      <c r="N17" s="13">
        <f t="shared" si="3"/>
        <v>2372</v>
      </c>
      <c r="O17" s="13">
        <f t="shared" si="3"/>
        <v>2384</v>
      </c>
      <c r="P17" s="13">
        <f t="shared" si="3"/>
        <v>2426</v>
      </c>
      <c r="Q17" s="13">
        <f t="shared" si="3"/>
        <v>2339</v>
      </c>
      <c r="R17" s="13">
        <f t="shared" si="3"/>
        <v>2439</v>
      </c>
      <c r="S17" s="13">
        <f t="shared" si="3"/>
        <v>2549</v>
      </c>
      <c r="T17" s="13">
        <f t="shared" si="3"/>
        <v>2563</v>
      </c>
      <c r="U17" s="13">
        <f t="shared" si="3"/>
        <v>2448</v>
      </c>
      <c r="V17" s="13">
        <f t="shared" si="3"/>
        <v>2583</v>
      </c>
      <c r="W17" s="13">
        <f t="shared" si="3"/>
        <v>2558</v>
      </c>
      <c r="X17" s="13">
        <f t="shared" si="3"/>
        <v>2547</v>
      </c>
      <c r="Y17" s="13">
        <f t="shared" si="3"/>
        <v>2446</v>
      </c>
      <c r="Z17" s="13">
        <f t="shared" si="3"/>
        <v>2583</v>
      </c>
      <c r="AA17" s="13">
        <f t="shared" si="3"/>
        <v>2587.4</v>
      </c>
      <c r="AB17" s="13">
        <f t="shared" si="3"/>
        <v>2617</v>
      </c>
      <c r="AC17" s="13">
        <f t="shared" si="3"/>
        <v>2547</v>
      </c>
      <c r="AD17" s="13">
        <f t="shared" si="3"/>
        <v>2603</v>
      </c>
      <c r="AE17" s="13">
        <f t="shared" si="3"/>
        <v>2523</v>
      </c>
      <c r="AF17" s="13">
        <f t="shared" si="3"/>
        <v>2530</v>
      </c>
      <c r="AG17" s="13">
        <f t="shared" si="3"/>
        <v>2537</v>
      </c>
      <c r="AH17" s="13">
        <f t="shared" si="3"/>
        <v>2488</v>
      </c>
      <c r="AI17" s="13">
        <f t="shared" si="3"/>
        <v>2479</v>
      </c>
      <c r="AJ17" s="13">
        <f t="shared" si="3"/>
        <v>2519</v>
      </c>
      <c r="AK17" s="13">
        <f t="shared" si="3"/>
        <v>2545</v>
      </c>
      <c r="AL17" s="13">
        <f t="shared" si="3"/>
        <v>2551</v>
      </c>
      <c r="AM17" s="13">
        <f t="shared" si="3"/>
        <v>2550</v>
      </c>
      <c r="AN17" s="13">
        <f t="shared" si="3"/>
        <v>2425</v>
      </c>
      <c r="AO17" s="13">
        <f t="shared" si="3"/>
        <v>2537</v>
      </c>
      <c r="AP17" s="13">
        <f t="shared" si="3"/>
        <v>2548</v>
      </c>
      <c r="AQ17" s="13">
        <f t="shared" si="3"/>
        <v>2567</v>
      </c>
      <c r="AR17" s="13">
        <f t="shared" si="3"/>
        <v>2578</v>
      </c>
      <c r="AS17" s="13">
        <f t="shared" si="3"/>
        <v>2588</v>
      </c>
      <c r="AT17" s="13">
        <f t="shared" si="3"/>
        <v>2613</v>
      </c>
      <c r="AU17" s="13">
        <f t="shared" si="3"/>
        <v>2569</v>
      </c>
      <c r="AV17" s="13">
        <f t="shared" si="3"/>
        <v>2561</v>
      </c>
      <c r="AW17" s="13">
        <f t="shared" si="3"/>
        <v>2570</v>
      </c>
      <c r="AX17" s="13">
        <f t="shared" si="3"/>
        <v>2575</v>
      </c>
      <c r="AY17" s="13">
        <f t="shared" si="3"/>
        <v>2589</v>
      </c>
      <c r="AZ17" s="13">
        <f t="shared" si="3"/>
        <v>0</v>
      </c>
      <c r="BA17" s="13">
        <f t="shared" si="3"/>
        <v>2617</v>
      </c>
      <c r="BB17" s="13">
        <f t="shared" si="3"/>
        <v>2609</v>
      </c>
      <c r="BC17" s="13">
        <f t="shared" si="3"/>
        <v>2617</v>
      </c>
      <c r="BD17" s="13">
        <f t="shared" si="3"/>
        <v>2175</v>
      </c>
      <c r="BE17" s="13">
        <f t="shared" si="3"/>
        <v>0</v>
      </c>
      <c r="BF17" s="13">
        <f t="shared" si="3"/>
        <v>2394</v>
      </c>
      <c r="BG17" s="13">
        <f t="shared" si="3"/>
        <v>2564</v>
      </c>
      <c r="BH17" s="13">
        <f t="shared" si="3"/>
        <v>2569</v>
      </c>
      <c r="BI17" s="13">
        <f t="shared" si="3"/>
        <v>2584</v>
      </c>
      <c r="BJ17" s="13">
        <f t="shared" si="3"/>
        <v>2543</v>
      </c>
      <c r="BK17" s="13">
        <f t="shared" si="3"/>
        <v>2555</v>
      </c>
      <c r="BL17" s="13">
        <f t="shared" si="3"/>
        <v>2544</v>
      </c>
      <c r="BM17" s="13">
        <f t="shared" si="3"/>
        <v>2548</v>
      </c>
      <c r="BN17" s="13">
        <f t="shared" si="3"/>
        <v>2583</v>
      </c>
      <c r="BO17" s="13">
        <f t="shared" ref="BO17:DZ17" si="4">SUM(BO5:BO16)</f>
        <v>2592</v>
      </c>
      <c r="BP17" s="13">
        <f t="shared" si="4"/>
        <v>2596</v>
      </c>
      <c r="BQ17" s="13">
        <f t="shared" si="4"/>
        <v>2600</v>
      </c>
      <c r="BR17" s="13">
        <f t="shared" si="4"/>
        <v>2581</v>
      </c>
      <c r="BS17" s="13">
        <f t="shared" si="4"/>
        <v>2586</v>
      </c>
      <c r="BT17" s="13">
        <f t="shared" si="4"/>
        <v>2609</v>
      </c>
      <c r="BU17" s="13">
        <f t="shared" si="4"/>
        <v>2617</v>
      </c>
      <c r="BV17" s="13">
        <f t="shared" si="4"/>
        <v>2598</v>
      </c>
      <c r="BW17" s="13">
        <f t="shared" si="4"/>
        <v>2591</v>
      </c>
      <c r="BX17" s="13">
        <f t="shared" si="4"/>
        <v>2601</v>
      </c>
      <c r="BY17" s="13">
        <f t="shared" si="4"/>
        <v>2586</v>
      </c>
      <c r="BZ17" s="13">
        <f t="shared" si="4"/>
        <v>2601</v>
      </c>
      <c r="CA17" s="13">
        <f t="shared" si="4"/>
        <v>2622</v>
      </c>
      <c r="CB17" s="13">
        <f t="shared" si="4"/>
        <v>2611</v>
      </c>
      <c r="CC17" s="13">
        <f t="shared" si="4"/>
        <v>2604</v>
      </c>
      <c r="CD17" s="13">
        <f t="shared" si="4"/>
        <v>2616</v>
      </c>
      <c r="CE17" s="13">
        <f t="shared" si="4"/>
        <v>2631</v>
      </c>
      <c r="CF17" s="13">
        <f t="shared" si="4"/>
        <v>2643</v>
      </c>
      <c r="CG17" s="13">
        <f t="shared" si="4"/>
        <v>2641</v>
      </c>
      <c r="CH17" s="13">
        <f t="shared" si="4"/>
        <v>2643</v>
      </c>
      <c r="CI17" s="13">
        <f t="shared" si="4"/>
        <v>2653</v>
      </c>
      <c r="CJ17" s="13">
        <f t="shared" si="4"/>
        <v>0</v>
      </c>
      <c r="CK17" s="13">
        <f t="shared" si="4"/>
        <v>2657</v>
      </c>
      <c r="CL17" s="13">
        <f t="shared" si="4"/>
        <v>0</v>
      </c>
      <c r="CM17" s="13">
        <f t="shared" si="4"/>
        <v>2658</v>
      </c>
      <c r="CN17" s="13">
        <f t="shared" si="4"/>
        <v>0</v>
      </c>
      <c r="CO17" s="13">
        <f t="shared" si="4"/>
        <v>2638</v>
      </c>
      <c r="CP17" s="13">
        <f t="shared" si="4"/>
        <v>0</v>
      </c>
      <c r="CQ17" s="13">
        <f t="shared" si="4"/>
        <v>2621</v>
      </c>
      <c r="CR17" s="13">
        <f t="shared" si="4"/>
        <v>0</v>
      </c>
      <c r="CS17" s="13">
        <f t="shared" si="4"/>
        <v>2681</v>
      </c>
      <c r="CT17" s="13">
        <f t="shared" si="4"/>
        <v>0</v>
      </c>
      <c r="CU17" s="13">
        <f t="shared" si="4"/>
        <v>2681</v>
      </c>
      <c r="CV17" s="13">
        <f t="shared" si="4"/>
        <v>0</v>
      </c>
      <c r="CW17" s="13">
        <f t="shared" si="4"/>
        <v>2679</v>
      </c>
      <c r="CX17" s="13">
        <f t="shared" si="4"/>
        <v>0</v>
      </c>
      <c r="CY17" s="13">
        <f t="shared" si="4"/>
        <v>2674</v>
      </c>
      <c r="CZ17" s="13">
        <f t="shared" si="4"/>
        <v>0</v>
      </c>
      <c r="DA17" s="13">
        <f t="shared" si="4"/>
        <v>0</v>
      </c>
      <c r="DB17" s="13">
        <f t="shared" si="4"/>
        <v>2660</v>
      </c>
      <c r="DC17" s="13">
        <f t="shared" si="4"/>
        <v>0</v>
      </c>
      <c r="DD17" s="13">
        <f t="shared" si="4"/>
        <v>2661</v>
      </c>
      <c r="DE17" s="13">
        <f t="shared" si="4"/>
        <v>0</v>
      </c>
      <c r="DF17" s="13">
        <f t="shared" si="4"/>
        <v>2654</v>
      </c>
      <c r="DG17" s="13">
        <f t="shared" si="4"/>
        <v>0</v>
      </c>
      <c r="DH17" s="13">
        <f t="shared" si="4"/>
        <v>2677</v>
      </c>
      <c r="DI17" s="13">
        <f t="shared" si="4"/>
        <v>0</v>
      </c>
      <c r="DJ17" s="13">
        <f t="shared" si="4"/>
        <v>2692</v>
      </c>
      <c r="DK17" s="13">
        <f t="shared" si="4"/>
        <v>0</v>
      </c>
      <c r="DL17" s="13">
        <f t="shared" si="4"/>
        <v>2735</v>
      </c>
      <c r="DM17" s="13">
        <f t="shared" si="4"/>
        <v>0</v>
      </c>
      <c r="DN17" s="13">
        <f t="shared" si="4"/>
        <v>2712</v>
      </c>
      <c r="DO17" s="13">
        <f t="shared" si="4"/>
        <v>0</v>
      </c>
      <c r="DP17" s="13">
        <f t="shared" si="4"/>
        <v>2714</v>
      </c>
      <c r="DQ17" s="13">
        <f t="shared" si="4"/>
        <v>0</v>
      </c>
      <c r="DR17" s="13">
        <f t="shared" si="4"/>
        <v>2729</v>
      </c>
      <c r="DS17" s="13">
        <f t="shared" si="4"/>
        <v>0</v>
      </c>
      <c r="DT17" s="13">
        <f t="shared" si="4"/>
        <v>2788</v>
      </c>
      <c r="DU17" s="13">
        <f t="shared" si="4"/>
        <v>0</v>
      </c>
      <c r="DV17" s="13">
        <f t="shared" si="4"/>
        <v>2784</v>
      </c>
      <c r="DW17" s="13">
        <f t="shared" si="4"/>
        <v>0</v>
      </c>
      <c r="DX17" s="13">
        <f t="shared" si="4"/>
        <v>2767</v>
      </c>
      <c r="DY17" s="13">
        <f t="shared" si="4"/>
        <v>0</v>
      </c>
      <c r="DZ17" s="13">
        <f t="shared" si="4"/>
        <v>2783</v>
      </c>
      <c r="EA17" s="13">
        <f t="shared" ref="EA17:ER17" si="5">SUM(EA5:EA16)</f>
        <v>0</v>
      </c>
      <c r="EB17" s="13">
        <f t="shared" si="5"/>
        <v>2774</v>
      </c>
      <c r="EC17" s="13">
        <f t="shared" si="5"/>
        <v>0</v>
      </c>
      <c r="ED17" s="13">
        <f t="shared" si="5"/>
        <v>2772</v>
      </c>
      <c r="EE17" s="13">
        <f t="shared" si="5"/>
        <v>0</v>
      </c>
      <c r="EF17" s="13">
        <f t="shared" si="5"/>
        <v>2769</v>
      </c>
      <c r="EG17" s="13">
        <f t="shared" si="5"/>
        <v>0</v>
      </c>
      <c r="EH17" s="13">
        <f t="shared" si="5"/>
        <v>2829</v>
      </c>
      <c r="EI17" s="13">
        <f t="shared" si="5"/>
        <v>0</v>
      </c>
      <c r="EJ17" s="13">
        <f t="shared" si="5"/>
        <v>2838</v>
      </c>
      <c r="EK17" s="13">
        <f t="shared" si="5"/>
        <v>0</v>
      </c>
      <c r="EL17" s="13">
        <f t="shared" si="5"/>
        <v>2822</v>
      </c>
      <c r="EM17" s="13">
        <f t="shared" si="5"/>
        <v>0</v>
      </c>
      <c r="EN17" s="13">
        <f t="shared" si="5"/>
        <v>2827</v>
      </c>
      <c r="EO17" s="13">
        <f t="shared" si="5"/>
        <v>0</v>
      </c>
      <c r="EP17" s="13">
        <f t="shared" si="5"/>
        <v>2894</v>
      </c>
      <c r="EQ17" s="13">
        <f t="shared" si="5"/>
        <v>0</v>
      </c>
      <c r="ER17" s="13">
        <f t="shared" si="5"/>
        <v>2885</v>
      </c>
    </row>
    <row r="18" spans="1:148" x14ac:dyDescent="0.5">
      <c r="A18" s="1"/>
    </row>
    <row r="19" spans="1:148" x14ac:dyDescent="0.5">
      <c r="A19" s="1"/>
    </row>
    <row r="20" spans="1:148" x14ac:dyDescent="0.5">
      <c r="A20" s="1"/>
    </row>
    <row r="21" spans="1:148" x14ac:dyDescent="0.5">
      <c r="A21" s="1" t="s">
        <v>16</v>
      </c>
    </row>
    <row r="22" spans="1:148" ht="16.149999999999999" thickBot="1" x14ac:dyDescent="0.55000000000000004"/>
    <row r="23" spans="1:148" ht="16.149999999999999" thickBot="1" x14ac:dyDescent="0.55000000000000004">
      <c r="A23" s="10" t="s">
        <v>3</v>
      </c>
      <c r="B23" s="19">
        <v>613</v>
      </c>
      <c r="C23" s="19">
        <v>581</v>
      </c>
      <c r="D23" s="19">
        <v>568</v>
      </c>
      <c r="E23" s="19"/>
      <c r="F23" s="19">
        <v>590</v>
      </c>
      <c r="G23" s="19">
        <v>564</v>
      </c>
      <c r="H23" s="19">
        <v>578</v>
      </c>
      <c r="I23" s="19">
        <v>569</v>
      </c>
      <c r="J23" s="19">
        <v>569</v>
      </c>
      <c r="K23" s="19">
        <v>582</v>
      </c>
      <c r="L23" s="19">
        <v>623</v>
      </c>
      <c r="M23" s="19">
        <v>577</v>
      </c>
      <c r="N23" s="19">
        <v>577</v>
      </c>
      <c r="O23" s="19">
        <v>728</v>
      </c>
      <c r="P23" s="19">
        <v>728</v>
      </c>
      <c r="Q23" s="19">
        <v>667</v>
      </c>
      <c r="R23" s="19">
        <v>644</v>
      </c>
      <c r="S23" s="19">
        <v>628</v>
      </c>
      <c r="T23" s="19">
        <v>628</v>
      </c>
      <c r="U23" s="19">
        <v>710</v>
      </c>
      <c r="V23" s="19">
        <v>710</v>
      </c>
      <c r="W23" s="19">
        <v>689</v>
      </c>
      <c r="X23" s="19">
        <v>689</v>
      </c>
      <c r="Y23" s="19">
        <v>699</v>
      </c>
      <c r="Z23" s="19">
        <v>699</v>
      </c>
      <c r="AA23" s="19">
        <v>763</v>
      </c>
      <c r="AB23" s="19">
        <v>763</v>
      </c>
      <c r="AC23" s="19">
        <v>792</v>
      </c>
      <c r="AD23" s="19">
        <v>789</v>
      </c>
      <c r="AE23" s="19">
        <v>923</v>
      </c>
      <c r="AF23" s="19">
        <v>778</v>
      </c>
      <c r="AG23" s="19">
        <v>843</v>
      </c>
      <c r="AH23" s="19">
        <v>869</v>
      </c>
      <c r="AI23" s="19">
        <v>872</v>
      </c>
      <c r="AJ23" s="19">
        <v>869</v>
      </c>
      <c r="AK23" s="19">
        <v>826</v>
      </c>
      <c r="AL23" s="19">
        <v>770</v>
      </c>
      <c r="AM23" s="19">
        <v>780</v>
      </c>
      <c r="AN23" s="19">
        <v>799</v>
      </c>
      <c r="AO23" s="19">
        <v>791</v>
      </c>
      <c r="AP23" s="19">
        <v>952</v>
      </c>
      <c r="AQ23" s="19">
        <v>1007</v>
      </c>
      <c r="AR23" s="19">
        <v>970</v>
      </c>
      <c r="AS23" s="19">
        <v>1016</v>
      </c>
      <c r="AT23" s="19">
        <v>1052</v>
      </c>
      <c r="AU23" s="19">
        <v>1063</v>
      </c>
      <c r="AV23" s="19">
        <v>1015</v>
      </c>
      <c r="AW23" s="19">
        <v>999</v>
      </c>
      <c r="AX23" s="19">
        <v>998</v>
      </c>
      <c r="AY23" s="19">
        <v>1098</v>
      </c>
      <c r="AZ23" s="19"/>
      <c r="BA23" s="19">
        <v>1103</v>
      </c>
      <c r="BB23" s="19">
        <v>1043</v>
      </c>
      <c r="BC23" s="19">
        <v>990</v>
      </c>
      <c r="BD23" s="19"/>
      <c r="BE23" s="19"/>
      <c r="BF23" s="19">
        <v>626</v>
      </c>
      <c r="BG23" s="19">
        <v>659</v>
      </c>
      <c r="BH23" s="19">
        <v>775</v>
      </c>
      <c r="BI23" s="19">
        <v>815</v>
      </c>
      <c r="BJ23" s="19">
        <v>849</v>
      </c>
      <c r="BK23" s="19">
        <v>938</v>
      </c>
      <c r="BL23" s="19">
        <v>954</v>
      </c>
      <c r="BM23" s="19">
        <v>998</v>
      </c>
      <c r="BN23" s="19">
        <v>988</v>
      </c>
      <c r="BO23" s="19">
        <v>1054</v>
      </c>
      <c r="BP23" s="19">
        <v>1077</v>
      </c>
      <c r="BQ23" s="19">
        <v>1110</v>
      </c>
      <c r="BR23" s="19">
        <v>1138</v>
      </c>
      <c r="BS23" s="19">
        <v>1152</v>
      </c>
      <c r="BT23" s="19">
        <v>1104</v>
      </c>
      <c r="BU23" s="19">
        <v>966</v>
      </c>
      <c r="BV23" s="19">
        <v>1127</v>
      </c>
      <c r="BW23" s="19">
        <v>1152</v>
      </c>
      <c r="BX23" s="19">
        <v>1140.2</v>
      </c>
      <c r="BY23" s="19">
        <v>1140</v>
      </c>
      <c r="BZ23" s="19">
        <v>1112</v>
      </c>
      <c r="CA23" s="19">
        <v>1094</v>
      </c>
      <c r="CB23" s="19">
        <v>1189</v>
      </c>
      <c r="CC23" s="19">
        <v>1179</v>
      </c>
      <c r="CD23" s="19">
        <v>1187</v>
      </c>
      <c r="CE23" s="19">
        <v>1113</v>
      </c>
      <c r="CF23" s="19">
        <v>1025</v>
      </c>
      <c r="CG23" s="19">
        <v>1096</v>
      </c>
      <c r="CH23" s="19">
        <v>1120</v>
      </c>
      <c r="CI23" s="19">
        <v>1115</v>
      </c>
      <c r="CJ23" s="19"/>
      <c r="CK23" s="19">
        <v>1087</v>
      </c>
      <c r="CL23" s="19"/>
      <c r="CM23" s="19">
        <v>1051</v>
      </c>
      <c r="CN23" s="19"/>
      <c r="CO23" s="19">
        <v>1120</v>
      </c>
      <c r="CP23" s="19"/>
      <c r="CQ23" s="19">
        <v>1214</v>
      </c>
      <c r="CR23" s="19"/>
      <c r="CS23" s="19">
        <v>1176</v>
      </c>
      <c r="CT23" s="19"/>
      <c r="CU23" s="19">
        <v>1202</v>
      </c>
      <c r="CV23" s="19"/>
      <c r="CW23" s="19">
        <v>1193</v>
      </c>
      <c r="CX23" s="19"/>
      <c r="CY23" s="19">
        <v>1137</v>
      </c>
      <c r="CZ23" s="19"/>
      <c r="DA23" s="19"/>
      <c r="DB23" s="19">
        <v>1186</v>
      </c>
      <c r="DC23" s="19"/>
      <c r="DD23" s="19">
        <v>954</v>
      </c>
      <c r="DE23" s="19"/>
      <c r="DF23" s="19">
        <v>1085</v>
      </c>
      <c r="DG23" s="19"/>
      <c r="DH23" s="19">
        <v>1266</v>
      </c>
      <c r="DI23" s="19"/>
      <c r="DJ23" s="19">
        <v>1263</v>
      </c>
      <c r="DK23" s="19"/>
      <c r="DL23" s="19">
        <v>1217</v>
      </c>
      <c r="DM23" s="19"/>
      <c r="DN23" s="19">
        <v>1034</v>
      </c>
      <c r="DO23" s="19"/>
      <c r="DP23" s="19">
        <v>1229</v>
      </c>
      <c r="DQ23" s="19"/>
      <c r="DR23" s="19">
        <v>1277</v>
      </c>
      <c r="DS23" s="19"/>
      <c r="DT23" s="19">
        <v>1061</v>
      </c>
      <c r="DU23" s="19"/>
      <c r="DV23" s="19">
        <v>1269</v>
      </c>
      <c r="DW23" s="19"/>
      <c r="DX23" s="19">
        <v>1242</v>
      </c>
      <c r="DY23" s="19"/>
      <c r="DZ23" s="19">
        <v>1248</v>
      </c>
      <c r="EA23" s="19"/>
      <c r="EB23" s="19">
        <v>1176</v>
      </c>
      <c r="EC23" s="19"/>
      <c r="ED23" s="19">
        <v>1094</v>
      </c>
      <c r="EE23" s="19"/>
      <c r="EF23" s="19">
        <v>914</v>
      </c>
      <c r="EG23" s="19"/>
      <c r="EH23" s="19">
        <v>1269</v>
      </c>
      <c r="EI23" s="19"/>
      <c r="EJ23" s="19">
        <v>1212</v>
      </c>
      <c r="EK23" s="19"/>
      <c r="EL23" s="19">
        <v>1169</v>
      </c>
      <c r="EM23" s="19"/>
      <c r="EN23" s="19">
        <v>1087</v>
      </c>
      <c r="EO23" s="19"/>
      <c r="EP23" s="19">
        <v>1318</v>
      </c>
      <c r="EQ23" s="19"/>
      <c r="ER23" s="19">
        <v>1542</v>
      </c>
    </row>
    <row r="24" spans="1:148" ht="16.149999999999999" thickBot="1" x14ac:dyDescent="0.55000000000000004">
      <c r="A24" s="10" t="s">
        <v>4</v>
      </c>
      <c r="B24" s="20">
        <v>702</v>
      </c>
      <c r="C24" s="20">
        <v>771</v>
      </c>
      <c r="D24" s="20">
        <v>1072</v>
      </c>
      <c r="E24" s="20">
        <v>977</v>
      </c>
      <c r="F24" s="20">
        <v>900</v>
      </c>
      <c r="G24" s="20">
        <v>810</v>
      </c>
      <c r="H24" s="20">
        <v>875</v>
      </c>
      <c r="I24" s="20">
        <v>881</v>
      </c>
      <c r="J24" s="20">
        <v>996</v>
      </c>
      <c r="K24" s="20">
        <v>869</v>
      </c>
      <c r="L24" s="20">
        <v>848</v>
      </c>
      <c r="M24" s="20">
        <v>831</v>
      </c>
      <c r="N24" s="20">
        <v>976</v>
      </c>
      <c r="O24" s="20">
        <v>976</v>
      </c>
      <c r="P24" s="20">
        <v>1077</v>
      </c>
      <c r="Q24" s="20">
        <v>1142</v>
      </c>
      <c r="R24" s="20">
        <v>1310</v>
      </c>
      <c r="S24" s="20">
        <v>1343</v>
      </c>
      <c r="T24" s="20">
        <v>1249</v>
      </c>
      <c r="U24" s="20">
        <v>1255</v>
      </c>
      <c r="V24" s="20">
        <v>1146</v>
      </c>
      <c r="W24" s="20">
        <v>1161</v>
      </c>
      <c r="X24" s="20">
        <v>1228</v>
      </c>
      <c r="Y24" s="20">
        <v>1277</v>
      </c>
      <c r="Z24" s="20">
        <v>1492</v>
      </c>
      <c r="AA24" s="20">
        <v>1494</v>
      </c>
      <c r="AB24" s="20">
        <v>1384</v>
      </c>
      <c r="AC24" s="20">
        <v>1477</v>
      </c>
      <c r="AD24" s="20">
        <v>1535</v>
      </c>
      <c r="AE24" s="20">
        <v>1819</v>
      </c>
      <c r="AF24" s="20">
        <v>1850</v>
      </c>
      <c r="AG24" s="20">
        <v>1850</v>
      </c>
      <c r="AH24" s="20">
        <v>1685</v>
      </c>
      <c r="AI24" s="20">
        <v>1672</v>
      </c>
      <c r="AJ24" s="20">
        <v>1724</v>
      </c>
      <c r="AK24" s="20">
        <v>1890</v>
      </c>
      <c r="AL24" s="20">
        <v>1723</v>
      </c>
      <c r="AM24" s="20">
        <v>1888</v>
      </c>
      <c r="AN24" s="20">
        <v>1687</v>
      </c>
      <c r="AO24" s="20">
        <v>1707</v>
      </c>
      <c r="AP24" s="20">
        <v>1388</v>
      </c>
      <c r="AQ24" s="20">
        <v>1351</v>
      </c>
      <c r="AR24" s="20">
        <v>1306</v>
      </c>
      <c r="AS24" s="20">
        <v>1219</v>
      </c>
      <c r="AT24" s="20">
        <v>1538</v>
      </c>
      <c r="AU24" s="20">
        <v>1300</v>
      </c>
      <c r="AV24" s="20">
        <v>1230</v>
      </c>
      <c r="AW24" s="20">
        <v>1296</v>
      </c>
      <c r="AX24" s="20">
        <v>1241</v>
      </c>
      <c r="AY24" s="20">
        <v>1219</v>
      </c>
      <c r="AZ24" s="20"/>
      <c r="BA24" s="20">
        <v>1408</v>
      </c>
      <c r="BB24" s="20">
        <v>1098</v>
      </c>
      <c r="BC24" s="20">
        <v>1213</v>
      </c>
      <c r="BD24" s="20"/>
      <c r="BE24" s="20"/>
      <c r="BF24" s="20">
        <v>1213</v>
      </c>
      <c r="BG24" s="20">
        <v>765</v>
      </c>
      <c r="BH24" s="20">
        <v>765</v>
      </c>
      <c r="BI24" s="20">
        <v>919</v>
      </c>
      <c r="BJ24" s="20">
        <v>852</v>
      </c>
      <c r="BK24" s="20">
        <v>869</v>
      </c>
      <c r="BL24" s="20">
        <v>1057</v>
      </c>
      <c r="BM24" s="20">
        <v>1280</v>
      </c>
      <c r="BN24" s="20">
        <v>1006</v>
      </c>
      <c r="BO24" s="20">
        <v>1201</v>
      </c>
      <c r="BP24" s="20">
        <v>1409</v>
      </c>
      <c r="BQ24" s="20">
        <v>1362</v>
      </c>
      <c r="BR24" s="20">
        <v>1271</v>
      </c>
      <c r="BS24" s="20">
        <v>1297</v>
      </c>
      <c r="BT24" s="20">
        <v>1483</v>
      </c>
      <c r="BU24" s="20">
        <v>1641</v>
      </c>
      <c r="BV24" s="20">
        <v>1307</v>
      </c>
      <c r="BW24" s="20">
        <v>1336</v>
      </c>
      <c r="BX24" s="20">
        <v>1435</v>
      </c>
      <c r="BY24" s="20">
        <v>1466</v>
      </c>
      <c r="BZ24" s="20">
        <v>1526</v>
      </c>
      <c r="CA24" s="20">
        <v>1521</v>
      </c>
      <c r="CB24" s="20">
        <v>1485</v>
      </c>
      <c r="CC24" s="20">
        <v>1519</v>
      </c>
      <c r="CD24" s="20">
        <v>1576</v>
      </c>
      <c r="CE24" s="20">
        <v>1744</v>
      </c>
      <c r="CF24" s="20">
        <v>1722</v>
      </c>
      <c r="CG24" s="20">
        <v>1739</v>
      </c>
      <c r="CH24" s="20">
        <v>1763</v>
      </c>
      <c r="CI24" s="20">
        <v>1796</v>
      </c>
      <c r="CJ24" s="20"/>
      <c r="CK24" s="20">
        <v>1806</v>
      </c>
      <c r="CL24" s="20"/>
      <c r="CM24" s="20">
        <v>1822</v>
      </c>
      <c r="CN24" s="20"/>
      <c r="CO24" s="20">
        <v>1505</v>
      </c>
      <c r="CP24" s="20"/>
      <c r="CQ24" s="20">
        <v>1458</v>
      </c>
      <c r="CR24" s="20"/>
      <c r="CS24" s="20">
        <v>1397</v>
      </c>
      <c r="CT24" s="20"/>
      <c r="CU24" s="20">
        <v>1505</v>
      </c>
      <c r="CV24" s="20"/>
      <c r="CW24" s="20">
        <v>1408</v>
      </c>
      <c r="CX24" s="20"/>
      <c r="CY24" s="20">
        <v>1268</v>
      </c>
      <c r="CZ24" s="20"/>
      <c r="DA24" s="20"/>
      <c r="DB24" s="20">
        <v>1176</v>
      </c>
      <c r="DC24" s="20"/>
      <c r="DD24" s="20">
        <v>1460</v>
      </c>
      <c r="DE24" s="20"/>
      <c r="DF24" s="20">
        <v>1450</v>
      </c>
      <c r="DG24" s="20"/>
      <c r="DH24" s="20">
        <v>1139</v>
      </c>
      <c r="DI24" s="20"/>
      <c r="DJ24" s="20">
        <v>1015</v>
      </c>
      <c r="DK24" s="20"/>
      <c r="DL24" s="20">
        <v>1112</v>
      </c>
      <c r="DM24" s="20"/>
      <c r="DN24" s="20">
        <v>722</v>
      </c>
      <c r="DO24" s="20"/>
      <c r="DP24" s="20">
        <v>722</v>
      </c>
      <c r="DQ24" s="20"/>
      <c r="DR24" s="20">
        <v>1253</v>
      </c>
      <c r="DS24" s="20"/>
      <c r="DT24" s="20">
        <v>1541</v>
      </c>
      <c r="DU24" s="20"/>
      <c r="DV24" s="20">
        <v>1272</v>
      </c>
      <c r="DW24" s="20"/>
      <c r="DX24" s="20">
        <v>1433</v>
      </c>
      <c r="DY24" s="20"/>
      <c r="DZ24" s="20">
        <v>1720</v>
      </c>
      <c r="EA24" s="20"/>
      <c r="EB24" s="20">
        <v>1499</v>
      </c>
      <c r="EC24" s="20"/>
      <c r="ED24" s="20">
        <v>1933</v>
      </c>
      <c r="EE24" s="20"/>
      <c r="EF24" s="20">
        <v>2093</v>
      </c>
      <c r="EG24" s="20"/>
      <c r="EH24" s="20">
        <v>2150</v>
      </c>
      <c r="EI24" s="20"/>
      <c r="EJ24" s="20">
        <v>2318</v>
      </c>
      <c r="EK24" s="20"/>
      <c r="EL24" s="20">
        <v>2341</v>
      </c>
      <c r="EM24" s="20"/>
      <c r="EN24" s="20">
        <v>2112</v>
      </c>
      <c r="EO24" s="20"/>
      <c r="EP24" s="20">
        <v>1686</v>
      </c>
      <c r="EQ24" s="20"/>
      <c r="ER24" s="20">
        <v>1644</v>
      </c>
    </row>
    <row r="25" spans="1:148" ht="16.149999999999999" thickBot="1" x14ac:dyDescent="0.55000000000000004">
      <c r="A25" s="10" t="s">
        <v>5</v>
      </c>
      <c r="B25" s="20">
        <v>475</v>
      </c>
      <c r="C25" s="20">
        <v>466</v>
      </c>
      <c r="D25" s="20">
        <v>487</v>
      </c>
      <c r="E25" s="20">
        <v>429</v>
      </c>
      <c r="F25" s="20">
        <v>456</v>
      </c>
      <c r="G25" s="20">
        <v>470</v>
      </c>
      <c r="H25" s="20">
        <v>470</v>
      </c>
      <c r="I25" s="20">
        <v>434</v>
      </c>
      <c r="J25" s="20">
        <v>444</v>
      </c>
      <c r="K25" s="20">
        <v>462</v>
      </c>
      <c r="L25" s="20">
        <v>446</v>
      </c>
      <c r="M25" s="20">
        <v>455</v>
      </c>
      <c r="N25" s="20">
        <v>498</v>
      </c>
      <c r="O25" s="20">
        <v>474</v>
      </c>
      <c r="P25" s="20">
        <v>494</v>
      </c>
      <c r="Q25" s="20">
        <v>505</v>
      </c>
      <c r="R25" s="20">
        <v>516</v>
      </c>
      <c r="S25" s="20">
        <v>498</v>
      </c>
      <c r="T25" s="20">
        <v>509</v>
      </c>
      <c r="U25" s="20">
        <v>504</v>
      </c>
      <c r="V25" s="20">
        <v>502</v>
      </c>
      <c r="W25" s="20">
        <v>518</v>
      </c>
      <c r="X25" s="20">
        <v>528</v>
      </c>
      <c r="Y25" s="20">
        <v>541</v>
      </c>
      <c r="Z25" s="20">
        <v>570</v>
      </c>
      <c r="AA25" s="20">
        <v>573</v>
      </c>
      <c r="AB25" s="20">
        <v>610</v>
      </c>
      <c r="AC25" s="20">
        <v>613</v>
      </c>
      <c r="AD25" s="20">
        <v>635</v>
      </c>
      <c r="AE25" s="20">
        <v>669</v>
      </c>
      <c r="AF25" s="20">
        <v>686</v>
      </c>
      <c r="AG25" s="20">
        <v>670</v>
      </c>
      <c r="AH25" s="20">
        <v>704</v>
      </c>
      <c r="AI25" s="20">
        <v>680</v>
      </c>
      <c r="AJ25" s="20">
        <v>695</v>
      </c>
      <c r="AK25" s="20">
        <v>697</v>
      </c>
      <c r="AL25" s="20">
        <v>662</v>
      </c>
      <c r="AM25" s="20">
        <v>652</v>
      </c>
      <c r="AN25" s="20">
        <v>622</v>
      </c>
      <c r="AO25" s="20">
        <v>679</v>
      </c>
      <c r="AP25" s="20">
        <v>693</v>
      </c>
      <c r="AQ25" s="20">
        <v>695</v>
      </c>
      <c r="AR25" s="20">
        <v>688</v>
      </c>
      <c r="AS25" s="20">
        <v>708</v>
      </c>
      <c r="AT25" s="20">
        <v>755</v>
      </c>
      <c r="AU25" s="20">
        <v>735</v>
      </c>
      <c r="AV25" s="20">
        <v>715</v>
      </c>
      <c r="AW25" s="20">
        <v>718</v>
      </c>
      <c r="AX25" s="20">
        <v>724</v>
      </c>
      <c r="AY25" s="20">
        <v>738</v>
      </c>
      <c r="AZ25" s="20"/>
      <c r="BA25" s="20">
        <v>713</v>
      </c>
      <c r="BB25" s="20">
        <v>738</v>
      </c>
      <c r="BC25" s="20">
        <v>739</v>
      </c>
      <c r="BD25" s="20"/>
      <c r="BE25" s="20"/>
      <c r="BF25" s="20">
        <v>554</v>
      </c>
      <c r="BG25" s="20">
        <v>570</v>
      </c>
      <c r="BH25" s="20">
        <v>606</v>
      </c>
      <c r="BI25" s="20">
        <v>640</v>
      </c>
      <c r="BJ25" s="20">
        <v>643</v>
      </c>
      <c r="BK25" s="20">
        <v>656</v>
      </c>
      <c r="BL25" s="20">
        <v>670</v>
      </c>
      <c r="BM25" s="20">
        <v>719</v>
      </c>
      <c r="BN25" s="20">
        <v>673</v>
      </c>
      <c r="BO25" s="20">
        <v>736</v>
      </c>
      <c r="BP25" s="20">
        <v>776</v>
      </c>
      <c r="BQ25" s="20">
        <v>760</v>
      </c>
      <c r="BR25" s="20">
        <v>751</v>
      </c>
      <c r="BS25" s="20">
        <v>767</v>
      </c>
      <c r="BT25" s="20">
        <v>775</v>
      </c>
      <c r="BU25" s="20">
        <v>733</v>
      </c>
      <c r="BV25" s="20">
        <v>753</v>
      </c>
      <c r="BW25" s="20">
        <v>740</v>
      </c>
      <c r="BX25" s="20">
        <v>764</v>
      </c>
      <c r="BY25" s="20">
        <v>772</v>
      </c>
      <c r="BZ25" s="20">
        <v>776</v>
      </c>
      <c r="CA25" s="20">
        <v>798</v>
      </c>
      <c r="CB25" s="20">
        <v>761</v>
      </c>
      <c r="CC25" s="20">
        <v>799</v>
      </c>
      <c r="CD25" s="20">
        <v>804</v>
      </c>
      <c r="CE25" s="20">
        <v>821</v>
      </c>
      <c r="CF25" s="20">
        <v>801</v>
      </c>
      <c r="CG25" s="20">
        <v>789</v>
      </c>
      <c r="CH25" s="20">
        <v>773</v>
      </c>
      <c r="CI25" s="20">
        <v>766</v>
      </c>
      <c r="CJ25" s="20"/>
      <c r="CK25" s="20">
        <v>798</v>
      </c>
      <c r="CL25" s="20"/>
      <c r="CM25" s="20">
        <v>783</v>
      </c>
      <c r="CN25" s="20"/>
      <c r="CO25" s="20">
        <v>851</v>
      </c>
      <c r="CP25" s="20"/>
      <c r="CQ25" s="20">
        <v>811</v>
      </c>
      <c r="CR25" s="20"/>
      <c r="CS25" s="20">
        <v>800</v>
      </c>
      <c r="CT25" s="20"/>
      <c r="CU25" s="20">
        <v>811</v>
      </c>
      <c r="CV25" s="20"/>
      <c r="CW25" s="20">
        <v>808</v>
      </c>
      <c r="CX25" s="20"/>
      <c r="CY25" s="20">
        <v>750</v>
      </c>
      <c r="CZ25" s="20"/>
      <c r="DA25" s="20"/>
      <c r="DB25" s="20">
        <v>823</v>
      </c>
      <c r="DC25" s="20"/>
      <c r="DD25" s="20">
        <v>821</v>
      </c>
      <c r="DE25" s="20"/>
      <c r="DF25" s="20">
        <v>743</v>
      </c>
      <c r="DG25" s="20"/>
      <c r="DH25" s="20">
        <v>817</v>
      </c>
      <c r="DI25" s="20"/>
      <c r="DJ25" s="20">
        <v>791</v>
      </c>
      <c r="DK25" s="20"/>
      <c r="DL25" s="20">
        <v>755</v>
      </c>
      <c r="DM25" s="20"/>
      <c r="DN25" s="20">
        <v>658</v>
      </c>
      <c r="DO25" s="20"/>
      <c r="DP25" s="20">
        <v>713</v>
      </c>
      <c r="DQ25" s="20"/>
      <c r="DR25" s="20">
        <v>759</v>
      </c>
      <c r="DS25" s="20"/>
      <c r="DT25" s="20">
        <v>759</v>
      </c>
      <c r="DU25" s="20"/>
      <c r="DV25" s="20">
        <v>756</v>
      </c>
      <c r="DW25" s="20"/>
      <c r="DX25" s="20">
        <v>771</v>
      </c>
      <c r="DY25" s="20"/>
      <c r="DZ25" s="20">
        <v>804</v>
      </c>
      <c r="EA25" s="20"/>
      <c r="EB25" s="20">
        <v>786</v>
      </c>
      <c r="EC25" s="20"/>
      <c r="ED25" s="20">
        <v>744</v>
      </c>
      <c r="EE25" s="20"/>
      <c r="EF25" s="20">
        <v>624</v>
      </c>
      <c r="EG25" s="20"/>
      <c r="EH25" s="20">
        <v>778</v>
      </c>
      <c r="EI25" s="20"/>
      <c r="EJ25" s="20">
        <v>786</v>
      </c>
      <c r="EK25" s="20"/>
      <c r="EL25" s="20">
        <v>769</v>
      </c>
      <c r="EM25" s="20"/>
      <c r="EN25" s="20">
        <v>735</v>
      </c>
      <c r="EO25" s="20"/>
      <c r="EP25" s="20">
        <v>754</v>
      </c>
      <c r="EQ25" s="20"/>
      <c r="ER25" s="20">
        <v>758</v>
      </c>
    </row>
    <row r="26" spans="1:148" ht="16.149999999999999" thickBot="1" x14ac:dyDescent="0.55000000000000004">
      <c r="A26" s="10" t="s">
        <v>6</v>
      </c>
      <c r="B26" s="20">
        <v>27174</v>
      </c>
      <c r="C26" s="20">
        <v>26444</v>
      </c>
      <c r="D26" s="20">
        <v>25008</v>
      </c>
      <c r="E26" s="20">
        <v>22446</v>
      </c>
      <c r="F26" s="20">
        <v>25865</v>
      </c>
      <c r="G26" s="20">
        <v>26156</v>
      </c>
      <c r="H26" s="20">
        <v>23777</v>
      </c>
      <c r="I26" s="20">
        <v>26578</v>
      </c>
      <c r="J26" s="20">
        <v>25001</v>
      </c>
      <c r="K26" s="20">
        <v>26683</v>
      </c>
      <c r="L26" s="20">
        <v>27430</v>
      </c>
      <c r="M26" s="20">
        <v>27440</v>
      </c>
      <c r="N26" s="20">
        <v>29104</v>
      </c>
      <c r="O26" s="20">
        <v>28670</v>
      </c>
      <c r="P26" s="20">
        <v>27807</v>
      </c>
      <c r="Q26" s="20">
        <v>27453</v>
      </c>
      <c r="R26" s="20">
        <v>28648</v>
      </c>
      <c r="S26" s="20">
        <v>30200</v>
      </c>
      <c r="T26" s="20">
        <v>29680</v>
      </c>
      <c r="U26" s="20">
        <v>31549</v>
      </c>
      <c r="V26" s="20">
        <v>32474</v>
      </c>
      <c r="W26" s="20">
        <v>31768</v>
      </c>
      <c r="X26" s="20">
        <v>32304</v>
      </c>
      <c r="Y26" s="20">
        <v>33781</v>
      </c>
      <c r="Z26" s="20">
        <v>34615</v>
      </c>
      <c r="AA26" s="20">
        <v>35698</v>
      </c>
      <c r="AB26" s="20">
        <v>35636</v>
      </c>
      <c r="AC26" s="20">
        <v>39437</v>
      </c>
      <c r="AD26" s="20">
        <v>39951</v>
      </c>
      <c r="AE26" s="20">
        <v>39282</v>
      </c>
      <c r="AF26" s="20">
        <v>39100</v>
      </c>
      <c r="AG26" s="20">
        <v>40256</v>
      </c>
      <c r="AH26" s="20">
        <v>39440</v>
      </c>
      <c r="AI26" s="20">
        <v>40047</v>
      </c>
      <c r="AJ26" s="20">
        <v>40106</v>
      </c>
      <c r="AK26" s="20">
        <v>40372</v>
      </c>
      <c r="AL26" s="20">
        <v>40215</v>
      </c>
      <c r="AM26" s="20">
        <v>40837</v>
      </c>
      <c r="AN26" s="20">
        <v>36433</v>
      </c>
      <c r="AO26" s="20">
        <v>41099</v>
      </c>
      <c r="AP26" s="20">
        <v>45441</v>
      </c>
      <c r="AQ26" s="20">
        <v>45660</v>
      </c>
      <c r="AR26" s="20">
        <v>45840</v>
      </c>
      <c r="AS26" s="20">
        <v>48102</v>
      </c>
      <c r="AT26" s="20">
        <v>48954</v>
      </c>
      <c r="AU26" s="20">
        <v>49531</v>
      </c>
      <c r="AV26" s="20">
        <v>50615</v>
      </c>
      <c r="AW26" s="20">
        <v>50514</v>
      </c>
      <c r="AX26" s="20">
        <v>52268</v>
      </c>
      <c r="AY26" s="20">
        <v>51546</v>
      </c>
      <c r="AZ26" s="20"/>
      <c r="BA26" s="20">
        <v>51761</v>
      </c>
      <c r="BB26" s="20">
        <v>51723</v>
      </c>
      <c r="BC26" s="20">
        <v>49981</v>
      </c>
      <c r="BD26" s="20">
        <v>38741</v>
      </c>
      <c r="BE26" s="20"/>
      <c r="BF26" s="20">
        <v>33589</v>
      </c>
      <c r="BG26" s="20">
        <v>37462</v>
      </c>
      <c r="BH26" s="20">
        <v>40408</v>
      </c>
      <c r="BI26" s="20">
        <v>40685</v>
      </c>
      <c r="BJ26" s="20">
        <v>45373</v>
      </c>
      <c r="BK26" s="20">
        <v>46402</v>
      </c>
      <c r="BL26" s="20">
        <v>47466</v>
      </c>
      <c r="BM26" s="20">
        <v>48692</v>
      </c>
      <c r="BN26" s="20">
        <v>51417</v>
      </c>
      <c r="BO26" s="20">
        <v>48835</v>
      </c>
      <c r="BP26" s="20">
        <v>53623</v>
      </c>
      <c r="BQ26" s="20">
        <v>53698</v>
      </c>
      <c r="BR26" s="20">
        <v>53814</v>
      </c>
      <c r="BS26" s="20">
        <v>53966</v>
      </c>
      <c r="BT26" s="20">
        <v>55168</v>
      </c>
      <c r="BU26" s="20">
        <v>55503</v>
      </c>
      <c r="BV26" s="20">
        <v>55714</v>
      </c>
      <c r="BW26" s="20">
        <v>55820</v>
      </c>
      <c r="BX26" s="20">
        <v>56979</v>
      </c>
      <c r="BY26" s="20">
        <v>58236</v>
      </c>
      <c r="BZ26" s="20">
        <v>56937</v>
      </c>
      <c r="CA26" s="20">
        <v>58023</v>
      </c>
      <c r="CB26" s="20">
        <v>59534</v>
      </c>
      <c r="CC26" s="20">
        <v>60188</v>
      </c>
      <c r="CD26" s="20">
        <v>59197</v>
      </c>
      <c r="CE26" s="20">
        <v>59908</v>
      </c>
      <c r="CF26" s="20">
        <v>57393</v>
      </c>
      <c r="CG26" s="20">
        <v>59080</v>
      </c>
      <c r="CH26" s="20">
        <v>59980</v>
      </c>
      <c r="CI26" s="20">
        <v>62063</v>
      </c>
      <c r="CJ26" s="20"/>
      <c r="CK26" s="20">
        <v>60754</v>
      </c>
      <c r="CL26" s="20"/>
      <c r="CM26" s="20">
        <v>59128</v>
      </c>
      <c r="CN26" s="20"/>
      <c r="CO26" s="20">
        <v>63179</v>
      </c>
      <c r="CP26" s="20"/>
      <c r="CQ26" s="20">
        <v>68532</v>
      </c>
      <c r="CR26" s="20"/>
      <c r="CS26" s="20">
        <v>58688</v>
      </c>
      <c r="CT26" s="20"/>
      <c r="CU26" s="20">
        <v>68879</v>
      </c>
      <c r="CV26" s="20"/>
      <c r="CW26" s="20">
        <v>68826</v>
      </c>
      <c r="CX26" s="20"/>
      <c r="CY26" s="20">
        <v>65587</v>
      </c>
      <c r="CZ26" s="20"/>
      <c r="DA26" s="20"/>
      <c r="DB26" s="20">
        <v>67342</v>
      </c>
      <c r="DC26" s="20"/>
      <c r="DD26" s="20">
        <v>60735</v>
      </c>
      <c r="DE26" s="20"/>
      <c r="DF26" s="20">
        <v>64872</v>
      </c>
      <c r="DG26" s="20"/>
      <c r="DH26" s="20">
        <v>65994</v>
      </c>
      <c r="DI26" s="20"/>
      <c r="DJ26" s="20">
        <v>66135</v>
      </c>
      <c r="DK26" s="20"/>
      <c r="DL26" s="20">
        <v>66914</v>
      </c>
      <c r="DM26" s="20"/>
      <c r="DN26" s="20">
        <v>68070</v>
      </c>
      <c r="DO26" s="20"/>
      <c r="DP26" s="20">
        <v>70286</v>
      </c>
      <c r="DQ26" s="20"/>
      <c r="DR26" s="20">
        <v>69952</v>
      </c>
      <c r="DS26" s="20"/>
      <c r="DT26" s="20">
        <v>70034</v>
      </c>
      <c r="DU26" s="20"/>
      <c r="DV26" s="20">
        <v>73189</v>
      </c>
      <c r="DW26" s="20"/>
      <c r="DX26" s="20">
        <v>73697</v>
      </c>
      <c r="DY26" s="20"/>
      <c r="DZ26" s="20">
        <v>74807</v>
      </c>
      <c r="EA26" s="20"/>
      <c r="EB26" s="20">
        <v>73857</v>
      </c>
      <c r="EC26" s="20"/>
      <c r="ED26" s="20">
        <v>76199</v>
      </c>
      <c r="EE26" s="20"/>
      <c r="EF26" s="20">
        <v>68146</v>
      </c>
      <c r="EG26" s="20"/>
      <c r="EH26" s="20">
        <v>75292</v>
      </c>
      <c r="EI26" s="20"/>
      <c r="EJ26" s="20">
        <v>75725</v>
      </c>
      <c r="EK26" s="20"/>
      <c r="EL26" s="20">
        <v>75043</v>
      </c>
      <c r="EM26" s="20"/>
      <c r="EN26" s="20">
        <v>70560</v>
      </c>
      <c r="EO26" s="20"/>
      <c r="EP26" s="20">
        <v>78912</v>
      </c>
      <c r="EQ26" s="20"/>
      <c r="ER26" s="20">
        <v>80018</v>
      </c>
    </row>
    <row r="27" spans="1:148" ht="16.149999999999999" thickBot="1" x14ac:dyDescent="0.55000000000000004">
      <c r="A27" s="10" t="s">
        <v>7</v>
      </c>
      <c r="B27" s="20">
        <v>280</v>
      </c>
      <c r="C27" s="20">
        <v>271</v>
      </c>
      <c r="D27" s="20">
        <v>263</v>
      </c>
      <c r="E27" s="20">
        <v>224</v>
      </c>
      <c r="F27" s="20">
        <v>272</v>
      </c>
      <c r="G27" s="20">
        <v>276</v>
      </c>
      <c r="H27" s="20">
        <v>268</v>
      </c>
      <c r="I27" s="20">
        <v>272</v>
      </c>
      <c r="J27" s="20">
        <v>272</v>
      </c>
      <c r="K27" s="20">
        <v>271</v>
      </c>
      <c r="L27" s="20">
        <v>271</v>
      </c>
      <c r="M27" s="20">
        <v>273</v>
      </c>
      <c r="N27" s="20">
        <v>291</v>
      </c>
      <c r="O27" s="20">
        <v>299</v>
      </c>
      <c r="P27" s="20">
        <v>292</v>
      </c>
      <c r="Q27" s="20">
        <v>305</v>
      </c>
      <c r="R27" s="20">
        <v>297</v>
      </c>
      <c r="S27" s="20">
        <v>283</v>
      </c>
      <c r="T27" s="20">
        <v>298</v>
      </c>
      <c r="U27" s="20">
        <v>313</v>
      </c>
      <c r="V27" s="20">
        <v>322</v>
      </c>
      <c r="W27" s="20">
        <v>331</v>
      </c>
      <c r="X27" s="20">
        <v>350</v>
      </c>
      <c r="Y27" s="20">
        <v>374</v>
      </c>
      <c r="Z27" s="20">
        <v>395</v>
      </c>
      <c r="AA27" s="20">
        <v>403</v>
      </c>
      <c r="AB27" s="20">
        <v>445</v>
      </c>
      <c r="AC27" s="20">
        <v>480</v>
      </c>
      <c r="AD27" s="20">
        <v>505</v>
      </c>
      <c r="AE27" s="20">
        <v>512</v>
      </c>
      <c r="AF27" s="20">
        <v>543</v>
      </c>
      <c r="AG27" s="20">
        <v>557</v>
      </c>
      <c r="AH27" s="20">
        <v>579</v>
      </c>
      <c r="AI27" s="20">
        <v>578</v>
      </c>
      <c r="AJ27" s="20">
        <v>582</v>
      </c>
      <c r="AK27" s="20">
        <v>582</v>
      </c>
      <c r="AL27" s="20">
        <v>555</v>
      </c>
      <c r="AM27" s="20">
        <v>551</v>
      </c>
      <c r="AN27" s="20">
        <v>521</v>
      </c>
      <c r="AO27" s="20">
        <v>604</v>
      </c>
      <c r="AP27" s="20">
        <v>674</v>
      </c>
      <c r="AQ27" s="20">
        <v>673</v>
      </c>
      <c r="AR27" s="20">
        <v>692</v>
      </c>
      <c r="AS27" s="20">
        <v>710</v>
      </c>
      <c r="AT27" s="20">
        <v>785</v>
      </c>
      <c r="AU27" s="20">
        <v>759</v>
      </c>
      <c r="AV27" s="20">
        <v>701</v>
      </c>
      <c r="AW27" s="20">
        <v>825</v>
      </c>
      <c r="AX27" s="20">
        <v>809</v>
      </c>
      <c r="AY27" s="20">
        <v>815</v>
      </c>
      <c r="AZ27" s="20"/>
      <c r="BA27" s="20">
        <v>863</v>
      </c>
      <c r="BB27" s="20">
        <v>796</v>
      </c>
      <c r="BC27" s="20">
        <v>790</v>
      </c>
      <c r="BD27" s="20"/>
      <c r="BE27" s="20"/>
      <c r="BF27" s="20">
        <v>476</v>
      </c>
      <c r="BG27" s="20">
        <v>474</v>
      </c>
      <c r="BH27" s="20">
        <v>543</v>
      </c>
      <c r="BI27" s="20">
        <v>583</v>
      </c>
      <c r="BJ27" s="20">
        <v>616</v>
      </c>
      <c r="BK27" s="20">
        <v>667</v>
      </c>
      <c r="BL27" s="20">
        <v>740</v>
      </c>
      <c r="BM27" s="20">
        <v>757</v>
      </c>
      <c r="BN27" s="20">
        <v>760</v>
      </c>
      <c r="BO27" s="20">
        <v>995</v>
      </c>
      <c r="BP27" s="20">
        <v>1114</v>
      </c>
      <c r="BQ27" s="20">
        <v>945</v>
      </c>
      <c r="BR27" s="20">
        <v>943</v>
      </c>
      <c r="BS27" s="20">
        <v>1009</v>
      </c>
      <c r="BT27" s="20">
        <v>953</v>
      </c>
      <c r="BU27" s="20">
        <v>868</v>
      </c>
      <c r="BV27" s="20">
        <v>1026</v>
      </c>
      <c r="BW27" s="20">
        <v>997</v>
      </c>
      <c r="BX27" s="20">
        <v>1028</v>
      </c>
      <c r="BY27" s="20">
        <v>1019</v>
      </c>
      <c r="BZ27" s="20">
        <v>1036</v>
      </c>
      <c r="CA27" s="20">
        <v>979</v>
      </c>
      <c r="CB27" s="20">
        <v>1101</v>
      </c>
      <c r="CC27" s="20">
        <v>1132</v>
      </c>
      <c r="CD27" s="20">
        <v>1128</v>
      </c>
      <c r="CE27" s="20">
        <v>1078</v>
      </c>
      <c r="CF27" s="20">
        <v>1008</v>
      </c>
      <c r="CG27" s="20">
        <v>1110</v>
      </c>
      <c r="CH27" s="20">
        <v>1047</v>
      </c>
      <c r="CI27" s="20">
        <v>1102</v>
      </c>
      <c r="CJ27" s="20"/>
      <c r="CK27" s="20">
        <v>1062</v>
      </c>
      <c r="CL27" s="20"/>
      <c r="CM27" s="20">
        <v>1022</v>
      </c>
      <c r="CN27" s="20"/>
      <c r="CO27" s="20">
        <v>1114</v>
      </c>
      <c r="CP27" s="20"/>
      <c r="CQ27" s="20">
        <v>1171</v>
      </c>
      <c r="CR27" s="20"/>
      <c r="CS27" s="20">
        <v>1158</v>
      </c>
      <c r="CT27" s="20"/>
      <c r="CU27" s="20">
        <v>1203</v>
      </c>
      <c r="CV27" s="20"/>
      <c r="CW27" s="20">
        <v>1199</v>
      </c>
      <c r="CX27" s="20"/>
      <c r="CY27" s="20">
        <v>1178</v>
      </c>
      <c r="CZ27" s="20"/>
      <c r="DA27" s="20"/>
      <c r="DB27" s="20">
        <v>1205</v>
      </c>
      <c r="DC27" s="20"/>
      <c r="DD27" s="20">
        <v>1011</v>
      </c>
      <c r="DE27" s="20"/>
      <c r="DF27" s="20">
        <v>1240</v>
      </c>
      <c r="DG27" s="20"/>
      <c r="DH27" s="20">
        <v>1266</v>
      </c>
      <c r="DI27" s="20"/>
      <c r="DJ27" s="20">
        <v>1242</v>
      </c>
      <c r="DK27" s="20"/>
      <c r="DL27" s="20">
        <v>1243</v>
      </c>
      <c r="DM27" s="20"/>
      <c r="DN27" s="20">
        <v>1129</v>
      </c>
      <c r="DO27" s="20"/>
      <c r="DP27" s="20">
        <v>1202</v>
      </c>
      <c r="DQ27" s="20"/>
      <c r="DR27" s="20">
        <v>1258</v>
      </c>
      <c r="DS27" s="20"/>
      <c r="DT27" s="20">
        <v>1219</v>
      </c>
      <c r="DU27" s="20"/>
      <c r="DV27" s="20">
        <v>1371</v>
      </c>
      <c r="DW27" s="20"/>
      <c r="DX27" s="20">
        <v>1378</v>
      </c>
      <c r="DY27" s="20"/>
      <c r="DZ27" s="20">
        <v>1372</v>
      </c>
      <c r="EA27" s="20"/>
      <c r="EB27" s="20">
        <v>1338</v>
      </c>
      <c r="EC27" s="20"/>
      <c r="ED27" s="20">
        <v>1488</v>
      </c>
      <c r="EE27" s="20"/>
      <c r="EF27" s="20">
        <v>951</v>
      </c>
      <c r="EG27" s="20"/>
      <c r="EH27" s="20">
        <v>1387</v>
      </c>
      <c r="EI27" s="20"/>
      <c r="EJ27" s="20">
        <v>1317</v>
      </c>
      <c r="EK27" s="20"/>
      <c r="EL27" s="20">
        <v>1286</v>
      </c>
      <c r="EM27" s="20"/>
      <c r="EN27" s="20">
        <v>1209</v>
      </c>
      <c r="EO27" s="20"/>
      <c r="EP27" s="20">
        <v>1539</v>
      </c>
      <c r="EQ27" s="20"/>
      <c r="ER27" s="20">
        <v>1360</v>
      </c>
    </row>
    <row r="28" spans="1:148" ht="16.149999999999999" thickBot="1" x14ac:dyDescent="0.55000000000000004">
      <c r="A28" s="10" t="s">
        <v>8</v>
      </c>
      <c r="B28" s="20">
        <v>188</v>
      </c>
      <c r="C28" s="20">
        <v>197</v>
      </c>
      <c r="D28" s="20">
        <v>249</v>
      </c>
      <c r="E28" s="20">
        <v>227</v>
      </c>
      <c r="F28" s="20">
        <v>214</v>
      </c>
      <c r="G28" s="20">
        <v>190</v>
      </c>
      <c r="H28" s="20">
        <v>194</v>
      </c>
      <c r="I28" s="20">
        <v>203</v>
      </c>
      <c r="J28" s="20">
        <v>221</v>
      </c>
      <c r="K28" s="20">
        <v>199</v>
      </c>
      <c r="L28" s="20">
        <v>222</v>
      </c>
      <c r="M28" s="20">
        <v>225</v>
      </c>
      <c r="N28" s="20">
        <v>232</v>
      </c>
      <c r="O28" s="20">
        <v>264</v>
      </c>
      <c r="P28" s="20">
        <v>268</v>
      </c>
      <c r="Q28" s="20">
        <v>268</v>
      </c>
      <c r="R28" s="20">
        <v>371</v>
      </c>
      <c r="S28" s="20">
        <v>381</v>
      </c>
      <c r="T28" s="20">
        <v>336</v>
      </c>
      <c r="U28" s="20">
        <v>328</v>
      </c>
      <c r="V28" s="20">
        <v>324</v>
      </c>
      <c r="W28" s="20">
        <v>353</v>
      </c>
      <c r="X28" s="20">
        <v>383</v>
      </c>
      <c r="Y28" s="20">
        <v>405</v>
      </c>
      <c r="Z28" s="20">
        <v>409</v>
      </c>
      <c r="AA28" s="20">
        <v>398</v>
      </c>
      <c r="AB28" s="20">
        <v>363</v>
      </c>
      <c r="AC28" s="20">
        <v>426</v>
      </c>
      <c r="AD28" s="20">
        <v>428</v>
      </c>
      <c r="AE28" s="20">
        <v>479</v>
      </c>
      <c r="AF28" s="20">
        <v>492</v>
      </c>
      <c r="AG28" s="20">
        <v>421</v>
      </c>
      <c r="AH28" s="20">
        <v>451</v>
      </c>
      <c r="AI28" s="20">
        <v>468</v>
      </c>
      <c r="AJ28" s="20">
        <v>464</v>
      </c>
      <c r="AK28" s="20">
        <v>469</v>
      </c>
      <c r="AL28" s="20">
        <v>495</v>
      </c>
      <c r="AM28" s="20">
        <v>516</v>
      </c>
      <c r="AN28" s="20">
        <v>498</v>
      </c>
      <c r="AO28" s="20">
        <v>680</v>
      </c>
      <c r="AP28" s="20">
        <v>370</v>
      </c>
      <c r="AQ28" s="20">
        <v>397</v>
      </c>
      <c r="AR28" s="20">
        <v>395</v>
      </c>
      <c r="AS28" s="20">
        <v>411</v>
      </c>
      <c r="AT28" s="20">
        <v>879</v>
      </c>
      <c r="AU28" s="20">
        <v>482</v>
      </c>
      <c r="AV28" s="20">
        <v>421</v>
      </c>
      <c r="AW28" s="20">
        <v>379</v>
      </c>
      <c r="AX28" s="20">
        <v>438</v>
      </c>
      <c r="AY28" s="20">
        <v>437</v>
      </c>
      <c r="AZ28" s="20"/>
      <c r="BA28" s="20">
        <v>578</v>
      </c>
      <c r="BB28" s="20">
        <v>405</v>
      </c>
      <c r="BC28" s="20">
        <v>408</v>
      </c>
      <c r="BD28" s="20"/>
      <c r="BE28" s="20"/>
      <c r="BF28" s="20">
        <v>330</v>
      </c>
      <c r="BG28" s="20">
        <v>300</v>
      </c>
      <c r="BH28" s="20">
        <v>379</v>
      </c>
      <c r="BI28" s="20">
        <v>327</v>
      </c>
      <c r="BJ28" s="20">
        <v>338</v>
      </c>
      <c r="BK28" s="20">
        <v>336</v>
      </c>
      <c r="BL28" s="20">
        <v>384</v>
      </c>
      <c r="BM28" s="20">
        <v>473</v>
      </c>
      <c r="BN28" s="20">
        <v>418</v>
      </c>
      <c r="BO28" s="20">
        <v>460</v>
      </c>
      <c r="BP28" s="20">
        <v>508</v>
      </c>
      <c r="BQ28" s="20">
        <v>553</v>
      </c>
      <c r="BR28" s="20">
        <v>483</v>
      </c>
      <c r="BS28" s="20">
        <v>474</v>
      </c>
      <c r="BT28" s="20">
        <v>520</v>
      </c>
      <c r="BU28" s="20">
        <v>696</v>
      </c>
      <c r="BV28" s="20">
        <v>496</v>
      </c>
      <c r="BW28" s="20">
        <v>533</v>
      </c>
      <c r="BX28" s="20">
        <v>552</v>
      </c>
      <c r="BY28" s="20">
        <v>594</v>
      </c>
      <c r="BZ28" s="20">
        <v>667</v>
      </c>
      <c r="CA28" s="20">
        <v>645</v>
      </c>
      <c r="CB28" s="20">
        <v>434</v>
      </c>
      <c r="CC28" s="20">
        <v>477</v>
      </c>
      <c r="CD28" s="20">
        <v>543</v>
      </c>
      <c r="CE28" s="20">
        <v>624</v>
      </c>
      <c r="CF28" s="20">
        <v>691</v>
      </c>
      <c r="CG28" s="20">
        <v>592</v>
      </c>
      <c r="CH28" s="20">
        <v>595</v>
      </c>
      <c r="CI28" s="20">
        <v>608</v>
      </c>
      <c r="CJ28" s="20"/>
      <c r="CK28" s="20">
        <v>594</v>
      </c>
      <c r="CL28" s="20"/>
      <c r="CM28" s="20">
        <v>698</v>
      </c>
      <c r="CN28" s="20"/>
      <c r="CO28" s="20">
        <v>605</v>
      </c>
      <c r="CP28" s="20"/>
      <c r="CQ28" s="20">
        <v>461</v>
      </c>
      <c r="CR28" s="20"/>
      <c r="CS28" s="20">
        <v>450</v>
      </c>
      <c r="CT28" s="20"/>
      <c r="CU28" s="20">
        <v>514</v>
      </c>
      <c r="CV28" s="20"/>
      <c r="CW28" s="20">
        <v>494</v>
      </c>
      <c r="CX28" s="20"/>
      <c r="CY28" s="20">
        <v>428</v>
      </c>
      <c r="CZ28" s="20"/>
      <c r="DA28" s="20"/>
      <c r="DB28" s="20">
        <v>401</v>
      </c>
      <c r="DC28" s="20"/>
      <c r="DD28" s="20">
        <v>515</v>
      </c>
      <c r="DE28" s="20"/>
      <c r="DF28" s="20">
        <v>577</v>
      </c>
      <c r="DG28" s="20"/>
      <c r="DH28" s="20">
        <v>473</v>
      </c>
      <c r="DI28" s="20"/>
      <c r="DJ28" s="20">
        <v>424</v>
      </c>
      <c r="DK28" s="20"/>
      <c r="DL28" s="20">
        <v>406</v>
      </c>
      <c r="DM28" s="20"/>
      <c r="DN28" s="20">
        <v>459</v>
      </c>
      <c r="DO28" s="20"/>
      <c r="DP28" s="20">
        <v>391</v>
      </c>
      <c r="DQ28" s="20"/>
      <c r="DR28" s="20">
        <v>391</v>
      </c>
      <c r="DS28" s="20"/>
      <c r="DT28" s="20">
        <v>676</v>
      </c>
      <c r="DU28" s="20"/>
      <c r="DV28" s="20">
        <v>428</v>
      </c>
      <c r="DW28" s="20"/>
      <c r="DX28" s="20">
        <v>495</v>
      </c>
      <c r="DY28" s="20"/>
      <c r="DZ28" s="20">
        <v>646</v>
      </c>
      <c r="EA28" s="20"/>
      <c r="EB28" s="20">
        <v>498</v>
      </c>
      <c r="EC28" s="20"/>
      <c r="ED28" s="20">
        <v>602</v>
      </c>
      <c r="EE28" s="20"/>
      <c r="EF28" s="20">
        <v>729</v>
      </c>
      <c r="EG28" s="20"/>
      <c r="EH28" s="20">
        <v>714</v>
      </c>
      <c r="EI28" s="20"/>
      <c r="EJ28" s="20">
        <v>720</v>
      </c>
      <c r="EK28" s="20"/>
      <c r="EL28" s="20">
        <v>774</v>
      </c>
      <c r="EM28" s="20"/>
      <c r="EN28" s="20">
        <v>640</v>
      </c>
      <c r="EO28" s="20"/>
      <c r="EP28" s="20">
        <v>509</v>
      </c>
      <c r="EQ28" s="20"/>
      <c r="ER28" s="20">
        <v>488</v>
      </c>
    </row>
    <row r="29" spans="1:148" ht="16.149999999999999" thickBot="1" x14ac:dyDescent="0.55000000000000004">
      <c r="A29" s="10" t="s">
        <v>9</v>
      </c>
      <c r="B29" s="20">
        <v>1605</v>
      </c>
      <c r="C29" s="20">
        <v>1604</v>
      </c>
      <c r="D29" s="20">
        <v>1475</v>
      </c>
      <c r="E29" s="20">
        <v>1316</v>
      </c>
      <c r="F29" s="20">
        <v>1604</v>
      </c>
      <c r="G29" s="20">
        <v>1611</v>
      </c>
      <c r="H29" s="20">
        <v>1540</v>
      </c>
      <c r="I29" s="20">
        <v>1597</v>
      </c>
      <c r="J29" s="20">
        <v>1533</v>
      </c>
      <c r="K29" s="20">
        <v>1572</v>
      </c>
      <c r="L29" s="20">
        <v>1461</v>
      </c>
      <c r="M29" s="20">
        <v>1522</v>
      </c>
      <c r="N29" s="20">
        <v>1621</v>
      </c>
      <c r="O29" s="20">
        <v>1649</v>
      </c>
      <c r="P29" s="20">
        <v>1635</v>
      </c>
      <c r="Q29" s="20">
        <v>1666</v>
      </c>
      <c r="R29" s="20">
        <v>1626</v>
      </c>
      <c r="S29" s="20">
        <v>1748</v>
      </c>
      <c r="T29" s="20">
        <v>1740</v>
      </c>
      <c r="U29" s="20">
        <v>1714</v>
      </c>
      <c r="V29" s="20">
        <v>1793</v>
      </c>
      <c r="W29" s="20">
        <v>1846</v>
      </c>
      <c r="X29" s="20">
        <v>1906</v>
      </c>
      <c r="Y29" s="20">
        <v>1929</v>
      </c>
      <c r="Z29" s="20">
        <v>2003</v>
      </c>
      <c r="AA29" s="20">
        <v>2076</v>
      </c>
      <c r="AB29" s="20">
        <v>2172</v>
      </c>
      <c r="AC29" s="20">
        <v>2306</v>
      </c>
      <c r="AD29" s="20">
        <v>2347</v>
      </c>
      <c r="AE29" s="20">
        <v>2363</v>
      </c>
      <c r="AF29" s="20">
        <v>2459</v>
      </c>
      <c r="AG29" s="20">
        <v>2630</v>
      </c>
      <c r="AH29" s="20">
        <v>2716</v>
      </c>
      <c r="AI29" s="20">
        <v>2776</v>
      </c>
      <c r="AJ29" s="20">
        <v>2740</v>
      </c>
      <c r="AK29" s="20">
        <v>2666</v>
      </c>
      <c r="AL29" s="20">
        <v>2669</v>
      </c>
      <c r="AM29" s="20">
        <v>2555</v>
      </c>
      <c r="AN29" s="20">
        <v>2521</v>
      </c>
      <c r="AO29" s="20">
        <v>2864</v>
      </c>
      <c r="AP29" s="20">
        <v>3155</v>
      </c>
      <c r="AQ29" s="20">
        <v>3321</v>
      </c>
      <c r="AR29" s="20">
        <v>3351</v>
      </c>
      <c r="AS29" s="20">
        <v>3498</v>
      </c>
      <c r="AT29" s="20">
        <v>3623</v>
      </c>
      <c r="AU29" s="20">
        <v>3626</v>
      </c>
      <c r="AV29" s="20">
        <v>3434</v>
      </c>
      <c r="AW29" s="20">
        <v>3624</v>
      </c>
      <c r="AX29" s="20">
        <v>3753</v>
      </c>
      <c r="AY29" s="20">
        <v>3777</v>
      </c>
      <c r="AZ29" s="20"/>
      <c r="BA29" s="20">
        <v>3908</v>
      </c>
      <c r="BB29" s="20">
        <v>3680</v>
      </c>
      <c r="BC29" s="20">
        <v>3693</v>
      </c>
      <c r="BD29" s="20"/>
      <c r="BE29" s="20"/>
      <c r="BF29" s="20">
        <v>2375</v>
      </c>
      <c r="BG29" s="20">
        <v>2381</v>
      </c>
      <c r="BH29" s="20">
        <v>2685</v>
      </c>
      <c r="BI29" s="20">
        <v>2874</v>
      </c>
      <c r="BJ29" s="20">
        <v>3188</v>
      </c>
      <c r="BK29" s="20">
        <v>3338</v>
      </c>
      <c r="BL29" s="20">
        <v>3625</v>
      </c>
      <c r="BM29" s="20">
        <v>3555</v>
      </c>
      <c r="BN29" s="20">
        <v>3756</v>
      </c>
      <c r="BO29" s="20">
        <v>4111</v>
      </c>
      <c r="BP29" s="20">
        <v>4270</v>
      </c>
      <c r="BQ29" s="20">
        <v>4257</v>
      </c>
      <c r="BR29" s="20">
        <v>4338</v>
      </c>
      <c r="BS29" s="20">
        <v>4463</v>
      </c>
      <c r="BT29" s="20">
        <v>4214</v>
      </c>
      <c r="BU29" s="20">
        <v>3953</v>
      </c>
      <c r="BV29" s="20">
        <v>4443</v>
      </c>
      <c r="BW29" s="20">
        <v>4175</v>
      </c>
      <c r="BX29" s="20">
        <v>4504</v>
      </c>
      <c r="BY29" s="20">
        <v>4441</v>
      </c>
      <c r="BZ29" s="20">
        <v>4444</v>
      </c>
      <c r="CA29" s="20">
        <v>4397</v>
      </c>
      <c r="CB29" s="20">
        <v>4754</v>
      </c>
      <c r="CC29" s="20">
        <v>4854</v>
      </c>
      <c r="CD29" s="20">
        <v>4848</v>
      </c>
      <c r="CE29" s="20">
        <v>4626</v>
      </c>
      <c r="CF29" s="20">
        <v>4320</v>
      </c>
      <c r="CG29" s="20">
        <v>4643</v>
      </c>
      <c r="CH29" s="20">
        <v>4654</v>
      </c>
      <c r="CI29" s="20">
        <v>4612</v>
      </c>
      <c r="CJ29" s="20"/>
      <c r="CK29" s="20">
        <v>4464</v>
      </c>
      <c r="CL29" s="20"/>
      <c r="CM29" s="20">
        <v>4347</v>
      </c>
      <c r="CN29" s="20"/>
      <c r="CO29" s="20">
        <v>4695</v>
      </c>
      <c r="CP29" s="20"/>
      <c r="CQ29" s="20">
        <v>5014</v>
      </c>
      <c r="CR29" s="20"/>
      <c r="CS29" s="20">
        <v>4847</v>
      </c>
      <c r="CT29" s="20"/>
      <c r="CU29" s="20">
        <v>5004</v>
      </c>
      <c r="CV29" s="20"/>
      <c r="CW29" s="20">
        <v>5033</v>
      </c>
      <c r="CX29" s="20"/>
      <c r="CY29" s="20">
        <v>4754</v>
      </c>
      <c r="CZ29" s="20"/>
      <c r="DA29" s="20"/>
      <c r="DB29" s="20">
        <v>4925</v>
      </c>
      <c r="DC29" s="20"/>
      <c r="DD29" s="20">
        <v>4088</v>
      </c>
      <c r="DE29" s="20"/>
      <c r="DF29" s="20">
        <v>4560</v>
      </c>
      <c r="DG29" s="20"/>
      <c r="DH29" s="20">
        <v>5102</v>
      </c>
      <c r="DI29" s="20"/>
      <c r="DJ29" s="20">
        <v>5178</v>
      </c>
      <c r="DK29" s="20"/>
      <c r="DL29" s="20">
        <v>4949</v>
      </c>
      <c r="DM29" s="20"/>
      <c r="DN29" s="20">
        <v>4510</v>
      </c>
      <c r="DO29" s="20"/>
      <c r="DP29" s="20">
        <v>5086</v>
      </c>
      <c r="DQ29" s="20"/>
      <c r="DR29" s="20">
        <v>4981</v>
      </c>
      <c r="DS29" s="20"/>
      <c r="DT29" s="20">
        <v>4535</v>
      </c>
      <c r="DU29" s="20"/>
      <c r="DV29" s="20">
        <v>5022</v>
      </c>
      <c r="DW29" s="20"/>
      <c r="DX29" s="20">
        <v>5138</v>
      </c>
      <c r="DY29" s="20"/>
      <c r="DZ29" s="20">
        <v>5209</v>
      </c>
      <c r="EA29" s="20"/>
      <c r="EB29" s="20">
        <v>4995</v>
      </c>
      <c r="EC29" s="20"/>
      <c r="ED29" s="20">
        <v>4718</v>
      </c>
      <c r="EE29" s="20"/>
      <c r="EF29" s="20">
        <v>3592</v>
      </c>
      <c r="EG29" s="20"/>
      <c r="EH29" s="20">
        <v>5320</v>
      </c>
      <c r="EI29" s="20"/>
      <c r="EJ29" s="20">
        <v>5123</v>
      </c>
      <c r="EK29" s="20"/>
      <c r="EL29" s="20">
        <v>4896</v>
      </c>
      <c r="EM29" s="20"/>
      <c r="EN29" s="20">
        <v>4527</v>
      </c>
      <c r="EO29" s="20"/>
      <c r="EP29" s="20">
        <v>5166</v>
      </c>
      <c r="EQ29" s="20"/>
      <c r="ER29" s="20">
        <v>5198</v>
      </c>
    </row>
    <row r="30" spans="1:148" ht="16.149999999999999" thickBot="1" x14ac:dyDescent="0.55000000000000004">
      <c r="A30" s="10" t="s">
        <v>10</v>
      </c>
      <c r="B30" s="20">
        <v>310</v>
      </c>
      <c r="C30" s="20">
        <v>307</v>
      </c>
      <c r="D30" s="20">
        <v>340</v>
      </c>
      <c r="E30" s="20">
        <v>224</v>
      </c>
      <c r="F30" s="20">
        <v>315</v>
      </c>
      <c r="G30" s="20">
        <v>319</v>
      </c>
      <c r="H30" s="20">
        <v>331</v>
      </c>
      <c r="I30" s="20">
        <v>315</v>
      </c>
      <c r="J30" s="20">
        <v>316</v>
      </c>
      <c r="K30" s="20">
        <v>324</v>
      </c>
      <c r="L30" s="20">
        <v>341</v>
      </c>
      <c r="M30" s="20">
        <v>310</v>
      </c>
      <c r="N30" s="20">
        <v>353</v>
      </c>
      <c r="O30" s="20">
        <v>353</v>
      </c>
      <c r="P30" s="20">
        <v>358</v>
      </c>
      <c r="Q30" s="20">
        <v>354</v>
      </c>
      <c r="R30" s="20">
        <v>374</v>
      </c>
      <c r="S30" s="20">
        <v>369</v>
      </c>
      <c r="T30" s="20">
        <v>357</v>
      </c>
      <c r="U30" s="20">
        <v>365</v>
      </c>
      <c r="V30" s="20">
        <v>369</v>
      </c>
      <c r="W30" s="20">
        <v>373</v>
      </c>
      <c r="X30" s="20">
        <v>386</v>
      </c>
      <c r="Y30" s="20">
        <v>399</v>
      </c>
      <c r="Z30" s="20">
        <v>426</v>
      </c>
      <c r="AA30" s="20">
        <v>421</v>
      </c>
      <c r="AB30" s="20">
        <v>409</v>
      </c>
      <c r="AC30" s="20">
        <v>440</v>
      </c>
      <c r="AD30" s="20">
        <v>465</v>
      </c>
      <c r="AE30" s="20">
        <v>454</v>
      </c>
      <c r="AF30" s="20">
        <v>480</v>
      </c>
      <c r="AG30" s="20">
        <v>467</v>
      </c>
      <c r="AH30" s="20">
        <v>495</v>
      </c>
      <c r="AI30" s="20">
        <v>484</v>
      </c>
      <c r="AJ30" s="20">
        <v>495</v>
      </c>
      <c r="AK30" s="20">
        <v>479</v>
      </c>
      <c r="AL30" s="20">
        <v>468</v>
      </c>
      <c r="AM30" s="20">
        <v>458</v>
      </c>
      <c r="AN30" s="20">
        <v>420</v>
      </c>
      <c r="AO30" s="20">
        <v>500</v>
      </c>
      <c r="AP30" s="20">
        <v>525</v>
      </c>
      <c r="AQ30" s="20">
        <v>547</v>
      </c>
      <c r="AR30" s="20">
        <v>527</v>
      </c>
      <c r="AS30" s="20">
        <v>575</v>
      </c>
      <c r="AT30" s="20">
        <v>596</v>
      </c>
      <c r="AU30" s="20">
        <v>557</v>
      </c>
      <c r="AV30" s="20">
        <v>533</v>
      </c>
      <c r="AW30" s="20">
        <v>551</v>
      </c>
      <c r="AX30" s="20">
        <v>595</v>
      </c>
      <c r="AY30" s="20">
        <v>567</v>
      </c>
      <c r="AZ30" s="20"/>
      <c r="BA30" s="20">
        <v>562</v>
      </c>
      <c r="BB30" s="20">
        <v>575</v>
      </c>
      <c r="BC30" s="20">
        <v>580</v>
      </c>
      <c r="BD30" s="20"/>
      <c r="BE30" s="20"/>
      <c r="BF30" s="20">
        <v>356</v>
      </c>
      <c r="BG30" s="20">
        <v>363</v>
      </c>
      <c r="BH30" s="20">
        <v>420</v>
      </c>
      <c r="BI30" s="20">
        <v>432</v>
      </c>
      <c r="BJ30" s="20">
        <v>452</v>
      </c>
      <c r="BK30" s="20">
        <v>490</v>
      </c>
      <c r="BL30" s="20">
        <v>517</v>
      </c>
      <c r="BM30" s="20">
        <v>541</v>
      </c>
      <c r="BN30" s="20">
        <v>547</v>
      </c>
      <c r="BO30" s="20">
        <v>567</v>
      </c>
      <c r="BP30" s="20">
        <v>596</v>
      </c>
      <c r="BQ30" s="20">
        <v>599</v>
      </c>
      <c r="BR30" s="20">
        <v>598</v>
      </c>
      <c r="BS30" s="20">
        <v>612</v>
      </c>
      <c r="BT30" s="20">
        <v>632</v>
      </c>
      <c r="BU30" s="20">
        <v>624</v>
      </c>
      <c r="BV30" s="20">
        <v>605</v>
      </c>
      <c r="BW30" s="20">
        <v>619</v>
      </c>
      <c r="BX30" s="20">
        <v>622</v>
      </c>
      <c r="BY30" s="20">
        <v>633</v>
      </c>
      <c r="BZ30" s="20">
        <v>634</v>
      </c>
      <c r="CA30" s="20">
        <v>626</v>
      </c>
      <c r="CB30" s="20">
        <v>635</v>
      </c>
      <c r="CC30" s="20">
        <v>651</v>
      </c>
      <c r="CD30" s="20">
        <v>654</v>
      </c>
      <c r="CE30" s="20">
        <v>589</v>
      </c>
      <c r="CF30" s="20">
        <v>595</v>
      </c>
      <c r="CG30" s="20">
        <v>608</v>
      </c>
      <c r="CH30" s="20">
        <v>590</v>
      </c>
      <c r="CI30" s="20">
        <v>532</v>
      </c>
      <c r="CJ30" s="20"/>
      <c r="CK30" s="20">
        <v>456</v>
      </c>
      <c r="CL30" s="20"/>
      <c r="CM30" s="20">
        <v>422</v>
      </c>
      <c r="CN30" s="20"/>
      <c r="CO30" s="20">
        <v>553</v>
      </c>
      <c r="CP30" s="20"/>
      <c r="CQ30" s="20">
        <v>521</v>
      </c>
      <c r="CR30" s="20"/>
      <c r="CS30" s="20">
        <v>514</v>
      </c>
      <c r="CT30" s="20"/>
      <c r="CU30" s="20">
        <v>585</v>
      </c>
      <c r="CV30" s="20"/>
      <c r="CW30" s="20">
        <v>554</v>
      </c>
      <c r="CX30" s="20"/>
      <c r="CY30" s="20">
        <v>631</v>
      </c>
      <c r="CZ30" s="20"/>
      <c r="DA30" s="20"/>
      <c r="DB30" s="20">
        <v>632</v>
      </c>
      <c r="DC30" s="20"/>
      <c r="DD30" s="20">
        <v>665</v>
      </c>
      <c r="DE30" s="20"/>
      <c r="DF30" s="20">
        <v>601</v>
      </c>
      <c r="DG30" s="20"/>
      <c r="DH30" s="20">
        <v>659</v>
      </c>
      <c r="DI30" s="20"/>
      <c r="DJ30" s="20">
        <v>665</v>
      </c>
      <c r="DK30" s="20"/>
      <c r="DL30" s="20">
        <v>628</v>
      </c>
      <c r="DM30" s="20"/>
      <c r="DN30" s="20">
        <v>607</v>
      </c>
      <c r="DO30" s="20"/>
      <c r="DP30" s="20">
        <v>651</v>
      </c>
      <c r="DQ30" s="20"/>
      <c r="DR30" s="20">
        <v>644</v>
      </c>
      <c r="DS30" s="20"/>
      <c r="DT30" s="20">
        <v>662</v>
      </c>
      <c r="DU30" s="20"/>
      <c r="DV30" s="20">
        <v>665</v>
      </c>
      <c r="DW30" s="20"/>
      <c r="DX30" s="20">
        <v>698</v>
      </c>
      <c r="DY30" s="20"/>
      <c r="DZ30" s="20">
        <v>713</v>
      </c>
      <c r="EA30" s="20"/>
      <c r="EB30" s="20">
        <v>680</v>
      </c>
      <c r="EC30" s="20"/>
      <c r="ED30" s="20">
        <v>654</v>
      </c>
      <c r="EE30" s="20"/>
      <c r="EF30" s="20">
        <v>508</v>
      </c>
      <c r="EG30" s="20"/>
      <c r="EH30" s="20">
        <v>697</v>
      </c>
      <c r="EI30" s="20"/>
      <c r="EJ30" s="20">
        <v>679</v>
      </c>
      <c r="EK30" s="20"/>
      <c r="EL30" s="20">
        <v>676</v>
      </c>
      <c r="EM30" s="20"/>
      <c r="EN30" s="20">
        <v>627</v>
      </c>
      <c r="EO30" s="20"/>
      <c r="EP30" s="20">
        <v>695</v>
      </c>
      <c r="EQ30" s="20"/>
      <c r="ER30" s="20">
        <v>685</v>
      </c>
    </row>
    <row r="31" spans="1:148" ht="16.149999999999999" thickBot="1" x14ac:dyDescent="0.55000000000000004">
      <c r="A31" s="10" t="s">
        <v>11</v>
      </c>
      <c r="B31" s="20">
        <v>251</v>
      </c>
      <c r="C31" s="20">
        <v>244</v>
      </c>
      <c r="D31" s="20">
        <v>244</v>
      </c>
      <c r="E31" s="20">
        <v>275</v>
      </c>
      <c r="F31" s="20">
        <v>260</v>
      </c>
      <c r="G31" s="20">
        <v>236</v>
      </c>
      <c r="H31" s="20">
        <v>257</v>
      </c>
      <c r="I31" s="20">
        <v>227</v>
      </c>
      <c r="J31" s="20">
        <v>250</v>
      </c>
      <c r="K31" s="20">
        <v>288</v>
      </c>
      <c r="L31" s="20">
        <v>300</v>
      </c>
      <c r="M31" s="20">
        <v>240</v>
      </c>
      <c r="N31" s="20">
        <v>247</v>
      </c>
      <c r="O31" s="20">
        <v>281</v>
      </c>
      <c r="P31" s="20">
        <v>325</v>
      </c>
      <c r="Q31" s="20">
        <v>389</v>
      </c>
      <c r="R31" s="20">
        <v>620</v>
      </c>
      <c r="S31" s="20">
        <v>518</v>
      </c>
      <c r="T31" s="20">
        <v>399</v>
      </c>
      <c r="U31" s="20">
        <v>478</v>
      </c>
      <c r="V31" s="20">
        <v>456</v>
      </c>
      <c r="W31" s="20">
        <v>504</v>
      </c>
      <c r="X31" s="20">
        <v>632</v>
      </c>
      <c r="Y31" s="20">
        <v>740</v>
      </c>
      <c r="Z31" s="20">
        <v>619</v>
      </c>
      <c r="AA31" s="20">
        <v>785</v>
      </c>
      <c r="AB31" s="20">
        <v>570</v>
      </c>
      <c r="AC31" s="20">
        <v>674</v>
      </c>
      <c r="AD31" s="20">
        <v>855</v>
      </c>
      <c r="AE31" s="20">
        <v>1102</v>
      </c>
      <c r="AF31" s="20">
        <v>1262</v>
      </c>
      <c r="AG31" s="20">
        <v>1262</v>
      </c>
      <c r="AH31" s="20">
        <v>819</v>
      </c>
      <c r="AI31" s="20">
        <v>770</v>
      </c>
      <c r="AJ31" s="20">
        <v>790</v>
      </c>
      <c r="AK31" s="20">
        <v>835</v>
      </c>
      <c r="AL31" s="20">
        <v>968</v>
      </c>
      <c r="AM31" s="20">
        <v>908</v>
      </c>
      <c r="AN31" s="20">
        <v>709</v>
      </c>
      <c r="AO31" s="20">
        <v>776</v>
      </c>
      <c r="AP31" s="20">
        <v>618</v>
      </c>
      <c r="AQ31" s="20">
        <v>689</v>
      </c>
      <c r="AR31" s="20">
        <v>761</v>
      </c>
      <c r="AS31" s="20">
        <v>720</v>
      </c>
      <c r="AT31" s="20">
        <v>922</v>
      </c>
      <c r="AU31" s="20">
        <v>763</v>
      </c>
      <c r="AV31" s="20">
        <v>741</v>
      </c>
      <c r="AW31" s="20">
        <v>774</v>
      </c>
      <c r="AX31" s="20">
        <v>733</v>
      </c>
      <c r="AY31" s="20">
        <v>697</v>
      </c>
      <c r="AZ31" s="20"/>
      <c r="BA31" s="20">
        <v>733</v>
      </c>
      <c r="BB31" s="20">
        <v>578</v>
      </c>
      <c r="BC31" s="20">
        <v>657</v>
      </c>
      <c r="BD31" s="20"/>
      <c r="BE31" s="20"/>
      <c r="BF31" s="20">
        <v>595</v>
      </c>
      <c r="BG31" s="20">
        <v>384</v>
      </c>
      <c r="BH31" s="20">
        <v>471</v>
      </c>
      <c r="BI31" s="20">
        <v>410</v>
      </c>
      <c r="BJ31" s="20">
        <v>395</v>
      </c>
      <c r="BK31" s="20">
        <v>421</v>
      </c>
      <c r="BL31" s="20">
        <v>523</v>
      </c>
      <c r="BM31" s="20">
        <v>647</v>
      </c>
      <c r="BN31" s="20">
        <v>569</v>
      </c>
      <c r="BO31" s="20">
        <v>622</v>
      </c>
      <c r="BP31" s="20">
        <v>902</v>
      </c>
      <c r="BQ31" s="20">
        <v>809</v>
      </c>
      <c r="BR31" s="20">
        <v>722</v>
      </c>
      <c r="BS31" s="20">
        <v>649</v>
      </c>
      <c r="BT31" s="20">
        <v>914</v>
      </c>
      <c r="BU31" s="20">
        <v>1191</v>
      </c>
      <c r="BV31" s="20">
        <v>661</v>
      </c>
      <c r="BW31" s="20">
        <v>688</v>
      </c>
      <c r="BX31" s="20">
        <v>713</v>
      </c>
      <c r="BY31" s="20">
        <v>814</v>
      </c>
      <c r="BZ31" s="20">
        <v>895</v>
      </c>
      <c r="CA31" s="20">
        <v>1076</v>
      </c>
      <c r="CB31" s="20">
        <v>803</v>
      </c>
      <c r="CC31" s="20">
        <v>891</v>
      </c>
      <c r="CD31" s="20">
        <v>990</v>
      </c>
      <c r="CE31" s="20">
        <v>1184</v>
      </c>
      <c r="CF31" s="20">
        <v>1331</v>
      </c>
      <c r="CG31" s="20">
        <v>908</v>
      </c>
      <c r="CH31" s="20">
        <v>993</v>
      </c>
      <c r="CI31" s="20">
        <v>1002</v>
      </c>
      <c r="CJ31" s="20"/>
      <c r="CK31" s="20">
        <v>1066</v>
      </c>
      <c r="CL31" s="20"/>
      <c r="CM31" s="20">
        <v>1161</v>
      </c>
      <c r="CN31" s="20"/>
      <c r="CO31" s="20">
        <v>1107</v>
      </c>
      <c r="CP31" s="20"/>
      <c r="CQ31" s="20">
        <v>798</v>
      </c>
      <c r="CR31" s="20"/>
      <c r="CS31" s="20">
        <v>772</v>
      </c>
      <c r="CT31" s="20"/>
      <c r="CU31" s="20">
        <v>796</v>
      </c>
      <c r="CV31" s="20"/>
      <c r="CW31" s="20">
        <v>759</v>
      </c>
      <c r="CX31" s="20"/>
      <c r="CY31" s="20">
        <v>732</v>
      </c>
      <c r="CZ31" s="20"/>
      <c r="DA31" s="20"/>
      <c r="DB31" s="20">
        <v>649</v>
      </c>
      <c r="DC31" s="20"/>
      <c r="DD31" s="20">
        <v>1449</v>
      </c>
      <c r="DE31" s="20"/>
      <c r="DF31" s="20">
        <v>1183</v>
      </c>
      <c r="DG31" s="20"/>
      <c r="DH31" s="20">
        <v>811</v>
      </c>
      <c r="DI31" s="20"/>
      <c r="DJ31" s="20">
        <v>811</v>
      </c>
      <c r="DK31" s="20"/>
      <c r="DL31" s="20">
        <v>867</v>
      </c>
      <c r="DM31" s="20"/>
      <c r="DN31" s="20">
        <v>795</v>
      </c>
      <c r="DO31" s="20"/>
      <c r="DP31" s="20">
        <v>838</v>
      </c>
      <c r="DQ31" s="20"/>
      <c r="DR31" s="20">
        <v>838</v>
      </c>
      <c r="DS31" s="20"/>
      <c r="DT31" s="20">
        <v>1120</v>
      </c>
      <c r="DU31" s="20"/>
      <c r="DV31" s="20">
        <v>952</v>
      </c>
      <c r="DW31" s="20"/>
      <c r="DX31" s="20">
        <v>851</v>
      </c>
      <c r="DY31" s="20"/>
      <c r="DZ31" s="20">
        <v>851</v>
      </c>
      <c r="EA31" s="20"/>
      <c r="EB31" s="20">
        <v>698</v>
      </c>
      <c r="EC31" s="20"/>
      <c r="ED31" s="20">
        <v>698</v>
      </c>
      <c r="EE31" s="20"/>
      <c r="EF31" s="20">
        <v>698</v>
      </c>
      <c r="EG31" s="20"/>
      <c r="EH31" s="20">
        <v>725</v>
      </c>
      <c r="EI31" s="20"/>
      <c r="EJ31" s="20">
        <v>745</v>
      </c>
      <c r="EK31" s="20"/>
      <c r="EL31" s="20">
        <v>745</v>
      </c>
      <c r="EM31" s="20"/>
      <c r="EN31" s="20">
        <v>745</v>
      </c>
      <c r="EO31" s="20"/>
      <c r="EP31" s="20">
        <v>745</v>
      </c>
      <c r="EQ31" s="20"/>
      <c r="ER31" s="20">
        <v>745</v>
      </c>
    </row>
    <row r="32" spans="1:148" ht="16.149999999999999" thickBot="1" x14ac:dyDescent="0.55000000000000004">
      <c r="A32" s="10" t="s">
        <v>13</v>
      </c>
      <c r="B32" s="20">
        <v>8</v>
      </c>
      <c r="C32" s="20">
        <v>8</v>
      </c>
      <c r="D32" s="20">
        <v>6</v>
      </c>
      <c r="E32" s="20">
        <v>6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</row>
    <row r="33" spans="1:148" ht="16.149999999999999" thickBot="1" x14ac:dyDescent="0.55000000000000004">
      <c r="A33" s="10" t="s">
        <v>14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>
        <v>87</v>
      </c>
      <c r="AD33" s="20">
        <v>118</v>
      </c>
      <c r="AE33" s="20">
        <v>132</v>
      </c>
      <c r="AF33" s="20">
        <v>155</v>
      </c>
      <c r="AG33" s="20">
        <v>188</v>
      </c>
      <c r="AH33" s="20">
        <v>194</v>
      </c>
      <c r="AI33" s="20">
        <v>189</v>
      </c>
      <c r="AJ33" s="20">
        <v>198</v>
      </c>
      <c r="AK33" s="20">
        <v>182</v>
      </c>
      <c r="AL33" s="20">
        <v>212</v>
      </c>
      <c r="AM33" s="20">
        <v>203</v>
      </c>
      <c r="AN33" s="20">
        <v>199</v>
      </c>
      <c r="AO33" s="20">
        <v>218</v>
      </c>
      <c r="AP33" s="20">
        <v>257</v>
      </c>
      <c r="AQ33" s="20">
        <v>264</v>
      </c>
      <c r="AR33" s="20">
        <v>274</v>
      </c>
      <c r="AS33" s="20">
        <v>277</v>
      </c>
      <c r="AT33" s="20">
        <v>288</v>
      </c>
      <c r="AU33" s="20">
        <v>277</v>
      </c>
      <c r="AV33" s="20">
        <v>263</v>
      </c>
      <c r="AW33" s="20">
        <v>338</v>
      </c>
      <c r="AX33" s="20">
        <v>380</v>
      </c>
      <c r="AY33" s="20">
        <v>406</v>
      </c>
      <c r="AZ33" s="20"/>
      <c r="BA33" s="20">
        <v>428</v>
      </c>
      <c r="BB33" s="20">
        <v>411</v>
      </c>
      <c r="BC33" s="20">
        <v>408</v>
      </c>
      <c r="BD33" s="20"/>
      <c r="BE33" s="20"/>
      <c r="BF33" s="20">
        <v>231</v>
      </c>
      <c r="BG33" s="20">
        <v>239</v>
      </c>
      <c r="BH33" s="20">
        <v>286</v>
      </c>
      <c r="BI33" s="20">
        <v>305</v>
      </c>
      <c r="BJ33" s="20">
        <v>343</v>
      </c>
      <c r="BK33" s="20">
        <v>384</v>
      </c>
      <c r="BL33" s="20">
        <v>422</v>
      </c>
      <c r="BM33" s="20">
        <v>431</v>
      </c>
      <c r="BN33" s="20">
        <v>460</v>
      </c>
      <c r="BO33" s="20">
        <v>487</v>
      </c>
      <c r="BP33" s="20">
        <v>509</v>
      </c>
      <c r="BQ33" s="20">
        <v>498</v>
      </c>
      <c r="BR33" s="20">
        <v>514</v>
      </c>
      <c r="BS33" s="20">
        <v>524</v>
      </c>
      <c r="BT33" s="20">
        <v>523</v>
      </c>
      <c r="BU33" s="20">
        <v>496</v>
      </c>
      <c r="BV33" s="20">
        <v>563</v>
      </c>
      <c r="BW33" s="20">
        <v>550</v>
      </c>
      <c r="BX33" s="20">
        <v>560</v>
      </c>
      <c r="BY33" s="20">
        <v>568</v>
      </c>
      <c r="BZ33" s="20">
        <v>554</v>
      </c>
      <c r="CA33" s="20">
        <v>552</v>
      </c>
      <c r="CB33" s="20">
        <v>582</v>
      </c>
      <c r="CC33" s="20">
        <v>581</v>
      </c>
      <c r="CD33" s="20">
        <v>574</v>
      </c>
      <c r="CE33" s="20">
        <v>578</v>
      </c>
      <c r="CF33" s="20">
        <v>514</v>
      </c>
      <c r="CG33" s="20">
        <v>553</v>
      </c>
      <c r="CH33" s="20">
        <v>539</v>
      </c>
      <c r="CI33" s="20">
        <v>534</v>
      </c>
      <c r="CJ33" s="20"/>
      <c r="CK33" s="20">
        <v>534</v>
      </c>
      <c r="CL33" s="20"/>
      <c r="CM33" s="20">
        <v>552</v>
      </c>
      <c r="CN33" s="20"/>
      <c r="CO33" s="20">
        <v>561</v>
      </c>
      <c r="CP33" s="20"/>
      <c r="CQ33" s="20">
        <v>639</v>
      </c>
      <c r="CR33" s="20"/>
      <c r="CS33" s="20">
        <v>601</v>
      </c>
      <c r="CT33" s="20"/>
      <c r="CU33" s="20">
        <v>650</v>
      </c>
      <c r="CV33" s="20"/>
      <c r="CW33" s="20">
        <v>620</v>
      </c>
      <c r="CX33" s="20"/>
      <c r="CY33" s="20">
        <v>623</v>
      </c>
      <c r="CZ33" s="20"/>
      <c r="DA33" s="20"/>
      <c r="DB33" s="20">
        <v>636</v>
      </c>
      <c r="DC33" s="20"/>
      <c r="DD33" s="20">
        <v>511</v>
      </c>
      <c r="DE33" s="20"/>
      <c r="DF33" s="20">
        <v>601</v>
      </c>
      <c r="DG33" s="20"/>
      <c r="DH33" s="20">
        <v>658</v>
      </c>
      <c r="DI33" s="20"/>
      <c r="DJ33" s="20">
        <v>692</v>
      </c>
      <c r="DK33" s="20"/>
      <c r="DL33" s="20">
        <v>654</v>
      </c>
      <c r="DM33" s="20"/>
      <c r="DN33" s="20">
        <v>606</v>
      </c>
      <c r="DO33" s="20"/>
      <c r="DP33" s="20">
        <v>664</v>
      </c>
      <c r="DQ33" s="20"/>
      <c r="DR33" s="20">
        <v>656</v>
      </c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</row>
    <row r="34" spans="1:148" ht="16.149999999999999" thickBot="1" x14ac:dyDescent="0.55000000000000004">
      <c r="A34" s="10" t="s">
        <v>12</v>
      </c>
      <c r="B34" s="20">
        <v>1199</v>
      </c>
      <c r="C34" s="20">
        <v>1153</v>
      </c>
      <c r="D34" s="20">
        <v>1172</v>
      </c>
      <c r="E34" s="20"/>
      <c r="F34" s="20">
        <v>1153</v>
      </c>
      <c r="G34" s="20">
        <v>1145</v>
      </c>
      <c r="H34" s="20">
        <v>1123</v>
      </c>
      <c r="I34" s="20">
        <v>1123</v>
      </c>
      <c r="J34" s="20">
        <v>1123</v>
      </c>
      <c r="K34" s="20">
        <v>935</v>
      </c>
      <c r="L34" s="20">
        <v>885</v>
      </c>
      <c r="M34" s="20">
        <v>1117</v>
      </c>
      <c r="N34" s="20">
        <v>1171</v>
      </c>
      <c r="O34" s="20">
        <v>1212</v>
      </c>
      <c r="P34" s="20">
        <v>1217</v>
      </c>
      <c r="Q34" s="20">
        <v>1240</v>
      </c>
      <c r="R34" s="20">
        <v>1234</v>
      </c>
      <c r="S34" s="20">
        <v>1234</v>
      </c>
      <c r="T34" s="20">
        <v>1272</v>
      </c>
      <c r="U34" s="20">
        <v>1275</v>
      </c>
      <c r="V34" s="20">
        <v>1210</v>
      </c>
      <c r="W34" s="20">
        <v>1069</v>
      </c>
      <c r="X34" s="20">
        <v>1369</v>
      </c>
      <c r="Y34" s="20">
        <v>1322</v>
      </c>
      <c r="Z34" s="20">
        <v>1322</v>
      </c>
      <c r="AA34" s="20">
        <v>1322</v>
      </c>
      <c r="AB34" s="20">
        <v>1446</v>
      </c>
      <c r="AC34" s="20">
        <v>1346</v>
      </c>
      <c r="AD34" s="20">
        <v>1448</v>
      </c>
      <c r="AE34" s="20">
        <v>1448</v>
      </c>
      <c r="AF34" s="20">
        <v>1437</v>
      </c>
      <c r="AG34" s="20">
        <v>1437</v>
      </c>
      <c r="AH34" s="20">
        <v>1455</v>
      </c>
      <c r="AI34" s="20">
        <v>1530</v>
      </c>
      <c r="AJ34" s="20">
        <v>1530</v>
      </c>
      <c r="AK34" s="20">
        <v>1558</v>
      </c>
      <c r="AL34" s="20">
        <v>1507</v>
      </c>
      <c r="AM34" s="20">
        <v>1438</v>
      </c>
      <c r="AN34" s="20">
        <v>1426</v>
      </c>
      <c r="AO34" s="20">
        <v>1441</v>
      </c>
      <c r="AP34" s="20">
        <v>1534</v>
      </c>
      <c r="AQ34" s="20">
        <v>1600</v>
      </c>
      <c r="AR34" s="20">
        <v>1600</v>
      </c>
      <c r="AS34" s="20">
        <v>1555</v>
      </c>
      <c r="AT34" s="20">
        <v>1660</v>
      </c>
      <c r="AU34" s="20">
        <v>1579</v>
      </c>
      <c r="AV34" s="20">
        <v>1545</v>
      </c>
      <c r="AW34" s="20">
        <v>1575</v>
      </c>
      <c r="AX34" s="20">
        <v>1616</v>
      </c>
      <c r="AY34" s="20">
        <v>1652</v>
      </c>
      <c r="AZ34" s="20"/>
      <c r="BA34" s="20">
        <v>1638</v>
      </c>
      <c r="BB34" s="20">
        <v>1669</v>
      </c>
      <c r="BC34" s="20">
        <v>1678</v>
      </c>
      <c r="BD34" s="20"/>
      <c r="BE34" s="20"/>
      <c r="BF34" s="20">
        <v>1678</v>
      </c>
      <c r="BG34" s="20">
        <v>1169</v>
      </c>
      <c r="BH34" s="20">
        <v>1235</v>
      </c>
      <c r="BI34" s="20">
        <v>1256</v>
      </c>
      <c r="BJ34" s="20">
        <v>827</v>
      </c>
      <c r="BK34" s="20">
        <v>846</v>
      </c>
      <c r="BL34" s="20">
        <v>774</v>
      </c>
      <c r="BM34" s="20">
        <v>788</v>
      </c>
      <c r="BN34" s="20">
        <v>1429</v>
      </c>
      <c r="BO34" s="20">
        <v>1587</v>
      </c>
      <c r="BP34" s="20">
        <v>1602</v>
      </c>
      <c r="BQ34" s="20">
        <v>1368</v>
      </c>
      <c r="BR34" s="20">
        <v>1419</v>
      </c>
      <c r="BS34" s="20">
        <v>1366</v>
      </c>
      <c r="BT34" s="20">
        <v>1468</v>
      </c>
      <c r="BU34" s="20">
        <v>1402</v>
      </c>
      <c r="BV34" s="20">
        <v>1402</v>
      </c>
      <c r="BW34" s="20">
        <v>1077</v>
      </c>
      <c r="BX34" s="20">
        <v>1399</v>
      </c>
      <c r="BY34" s="20">
        <v>1541</v>
      </c>
      <c r="BZ34" s="20">
        <v>1421</v>
      </c>
      <c r="CA34" s="20">
        <v>1529</v>
      </c>
      <c r="CB34" s="20">
        <v>1428</v>
      </c>
      <c r="CC34" s="20">
        <v>1436</v>
      </c>
      <c r="CD34" s="20">
        <v>1508</v>
      </c>
      <c r="CE34" s="20">
        <v>1536</v>
      </c>
      <c r="CF34" s="20">
        <v>1574</v>
      </c>
      <c r="CG34" s="20">
        <v>1639</v>
      </c>
      <c r="CH34" s="20">
        <v>1489</v>
      </c>
      <c r="CI34" s="20">
        <v>1489</v>
      </c>
      <c r="CJ34" s="20"/>
      <c r="CK34" s="20">
        <v>1478</v>
      </c>
      <c r="CL34" s="20"/>
      <c r="CM34" s="20">
        <v>1579</v>
      </c>
      <c r="CN34" s="20"/>
      <c r="CO34" s="20">
        <v>1494</v>
      </c>
      <c r="CP34" s="20"/>
      <c r="CQ34" s="20">
        <v>1756</v>
      </c>
      <c r="CR34" s="20"/>
      <c r="CS34" s="20">
        <v>1715</v>
      </c>
      <c r="CT34" s="20"/>
      <c r="CU34" s="20">
        <v>1780</v>
      </c>
      <c r="CV34" s="20"/>
      <c r="CW34" s="20">
        <v>1416</v>
      </c>
      <c r="CX34" s="20"/>
      <c r="CY34" s="20">
        <v>1532</v>
      </c>
      <c r="CZ34" s="20"/>
      <c r="DA34" s="20"/>
      <c r="DB34" s="20">
        <v>1552</v>
      </c>
      <c r="DC34" s="20"/>
      <c r="DD34" s="20">
        <v>1542</v>
      </c>
      <c r="DE34" s="20"/>
      <c r="DF34" s="20">
        <v>1440</v>
      </c>
      <c r="DG34" s="20"/>
      <c r="DH34" s="20">
        <v>1440</v>
      </c>
      <c r="DI34" s="20"/>
      <c r="DJ34" s="20">
        <v>1804</v>
      </c>
      <c r="DK34" s="20"/>
      <c r="DL34" s="20">
        <v>1515</v>
      </c>
      <c r="DM34" s="20"/>
      <c r="DN34" s="20">
        <v>1681</v>
      </c>
      <c r="DO34" s="20"/>
      <c r="DP34" s="20">
        <v>1487</v>
      </c>
      <c r="DQ34" s="20"/>
      <c r="DR34" s="20">
        <v>1489</v>
      </c>
      <c r="DS34" s="20"/>
      <c r="DT34" s="20">
        <v>1519</v>
      </c>
      <c r="DU34" s="20"/>
      <c r="DV34" s="20">
        <v>1122</v>
      </c>
      <c r="DW34" s="20"/>
      <c r="DX34" s="20">
        <v>1498</v>
      </c>
      <c r="DY34" s="20"/>
      <c r="DZ34" s="20">
        <v>1379</v>
      </c>
      <c r="EA34" s="20"/>
      <c r="EB34" s="20">
        <v>1379</v>
      </c>
      <c r="EC34" s="20"/>
      <c r="ED34" s="20">
        <v>1301</v>
      </c>
      <c r="EE34" s="20"/>
      <c r="EF34" s="20">
        <v>1203</v>
      </c>
      <c r="EG34" s="20"/>
      <c r="EH34" s="20">
        <v>1399</v>
      </c>
      <c r="EI34" s="20"/>
      <c r="EJ34" s="20">
        <v>1434</v>
      </c>
      <c r="EK34" s="20"/>
      <c r="EL34" s="20">
        <v>1344</v>
      </c>
      <c r="EM34" s="20"/>
      <c r="EN34" s="20">
        <v>1263</v>
      </c>
      <c r="EO34" s="20"/>
      <c r="EP34" s="20">
        <v>1420</v>
      </c>
      <c r="EQ34" s="20"/>
      <c r="ER34" s="20">
        <v>1420</v>
      </c>
    </row>
    <row r="35" spans="1:148" ht="16.149999999999999" thickBot="1" x14ac:dyDescent="0.55000000000000004">
      <c r="A35" s="12" t="s">
        <v>15</v>
      </c>
      <c r="B35" s="21">
        <v>32805</v>
      </c>
      <c r="C35" s="21">
        <v>32046</v>
      </c>
      <c r="D35" s="21">
        <v>30884</v>
      </c>
      <c r="E35" s="21">
        <v>26124</v>
      </c>
      <c r="F35" s="21">
        <v>31629</v>
      </c>
      <c r="G35" s="21">
        <v>31777</v>
      </c>
      <c r="H35" s="21">
        <v>29413</v>
      </c>
      <c r="I35" s="21">
        <v>32199</v>
      </c>
      <c r="J35" s="21">
        <v>30725</v>
      </c>
      <c r="K35" s="21">
        <v>32185</v>
      </c>
      <c r="L35" s="21">
        <v>32827</v>
      </c>
      <c r="M35" s="21">
        <v>32990</v>
      </c>
      <c r="N35" s="21">
        <v>35070</v>
      </c>
      <c r="O35" s="21">
        <v>34906</v>
      </c>
      <c r="P35" s="21">
        <v>34201</v>
      </c>
      <c r="Q35" s="21">
        <v>33989</v>
      </c>
      <c r="R35" s="21">
        <v>35640</v>
      </c>
      <c r="S35" s="21">
        <v>37202</v>
      </c>
      <c r="T35" s="21">
        <v>36468</v>
      </c>
      <c r="U35" s="21">
        <v>38491</v>
      </c>
      <c r="V35" s="21">
        <v>39306</v>
      </c>
      <c r="W35" s="21">
        <v>38612</v>
      </c>
      <c r="X35" s="21">
        <v>39775</v>
      </c>
      <c r="Y35" s="21">
        <v>41467</v>
      </c>
      <c r="Z35" s="21">
        <v>42550</v>
      </c>
      <c r="AA35" s="21">
        <v>43933</v>
      </c>
      <c r="AB35" s="21">
        <v>43798</v>
      </c>
      <c r="AC35" s="21">
        <v>48078</v>
      </c>
      <c r="AD35" s="21">
        <v>49076</v>
      </c>
      <c r="AE35" s="21">
        <v>49183</v>
      </c>
      <c r="AF35" s="21">
        <v>49242</v>
      </c>
      <c r="AG35" s="21">
        <v>50581</v>
      </c>
      <c r="AH35" s="21">
        <v>49407</v>
      </c>
      <c r="AI35" s="21">
        <v>50066</v>
      </c>
      <c r="AJ35" s="21">
        <v>50193</v>
      </c>
      <c r="AK35" s="21">
        <v>50556</v>
      </c>
      <c r="AL35" s="21">
        <v>50244</v>
      </c>
      <c r="AM35" s="21">
        <v>50786</v>
      </c>
      <c r="AN35" s="21">
        <v>45835</v>
      </c>
      <c r="AO35" s="21">
        <v>51359</v>
      </c>
      <c r="AP35" s="21">
        <v>55607</v>
      </c>
      <c r="AQ35" s="21">
        <v>56204</v>
      </c>
      <c r="AR35" s="21">
        <v>56404</v>
      </c>
      <c r="AS35" s="21">
        <v>58791</v>
      </c>
      <c r="AT35" s="21">
        <v>61052</v>
      </c>
      <c r="AU35" s="21">
        <v>60672</v>
      </c>
      <c r="AV35" s="21">
        <v>61213</v>
      </c>
      <c r="AW35" s="21">
        <v>61593</v>
      </c>
      <c r="AX35" s="21">
        <v>63555</v>
      </c>
      <c r="AY35" s="21">
        <v>62952</v>
      </c>
      <c r="AZ35" s="21">
        <v>0</v>
      </c>
      <c r="BA35" s="21">
        <v>63695</v>
      </c>
      <c r="BB35" s="21">
        <v>62716</v>
      </c>
      <c r="BC35" s="21">
        <v>61137</v>
      </c>
      <c r="BD35" s="21">
        <v>38741</v>
      </c>
      <c r="BE35" s="21">
        <v>0</v>
      </c>
      <c r="BF35" s="21">
        <v>42023</v>
      </c>
      <c r="BG35" s="21">
        <v>44766</v>
      </c>
      <c r="BH35" s="21">
        <v>48573</v>
      </c>
      <c r="BI35" s="21">
        <v>49246</v>
      </c>
      <c r="BJ35" s="21">
        <v>53876</v>
      </c>
      <c r="BK35" s="21">
        <v>55347</v>
      </c>
      <c r="BL35" s="21">
        <v>57132</v>
      </c>
      <c r="BM35" s="21">
        <v>58881</v>
      </c>
      <c r="BN35" s="21">
        <v>62023</v>
      </c>
      <c r="BO35" s="21">
        <v>60655</v>
      </c>
      <c r="BP35" s="21">
        <v>66386</v>
      </c>
      <c r="BQ35" s="21">
        <v>65959</v>
      </c>
      <c r="BR35" s="21">
        <v>65991</v>
      </c>
      <c r="BS35" s="21">
        <v>66279</v>
      </c>
      <c r="BT35" s="21">
        <v>67754</v>
      </c>
      <c r="BU35" s="21">
        <v>68073</v>
      </c>
      <c r="BV35" s="21">
        <v>68097</v>
      </c>
      <c r="BW35" s="21">
        <v>67687</v>
      </c>
      <c r="BX35" s="21">
        <v>69696.2</v>
      </c>
      <c r="BY35" s="21">
        <v>71224</v>
      </c>
      <c r="BZ35" s="21">
        <v>70002</v>
      </c>
      <c r="CA35" s="21">
        <v>71240</v>
      </c>
      <c r="CB35" s="21">
        <v>72706</v>
      </c>
      <c r="CC35" s="21">
        <v>73707</v>
      </c>
      <c r="CD35" s="21">
        <v>73009</v>
      </c>
      <c r="CE35" s="21">
        <v>73801</v>
      </c>
      <c r="CF35" s="21">
        <v>70974</v>
      </c>
      <c r="CG35" s="21">
        <v>72757</v>
      </c>
      <c r="CH35" s="21">
        <v>73543</v>
      </c>
      <c r="CI35" s="21">
        <v>75619</v>
      </c>
      <c r="CJ35" s="21">
        <v>0</v>
      </c>
      <c r="CK35" s="21">
        <v>74099</v>
      </c>
      <c r="CL35" s="21">
        <v>0</v>
      </c>
      <c r="CM35" s="21">
        <v>72565</v>
      </c>
      <c r="CN35" s="21">
        <v>0</v>
      </c>
      <c r="CO35" s="21">
        <v>76784</v>
      </c>
      <c r="CP35" s="21">
        <v>0</v>
      </c>
      <c r="CQ35" s="21">
        <v>82375</v>
      </c>
      <c r="CR35" s="21">
        <v>0</v>
      </c>
      <c r="CS35" s="21">
        <v>72118</v>
      </c>
      <c r="CT35" s="21">
        <v>0</v>
      </c>
      <c r="CU35" s="21">
        <v>82929</v>
      </c>
      <c r="CV35" s="21">
        <v>0</v>
      </c>
      <c r="CW35" s="21">
        <v>82310</v>
      </c>
      <c r="CX35" s="21">
        <v>0</v>
      </c>
      <c r="CY35" s="21">
        <v>78620</v>
      </c>
      <c r="CZ35" s="21">
        <v>0</v>
      </c>
      <c r="DA35" s="21">
        <v>0</v>
      </c>
      <c r="DB35" s="21">
        <v>80527</v>
      </c>
      <c r="DC35" s="21">
        <v>0</v>
      </c>
      <c r="DD35" s="21">
        <v>73751</v>
      </c>
      <c r="DE35" s="21">
        <v>0</v>
      </c>
      <c r="DF35" s="21">
        <v>78352</v>
      </c>
      <c r="DG35" s="21">
        <v>0</v>
      </c>
      <c r="DH35" s="21">
        <v>79625</v>
      </c>
      <c r="DI35" s="21">
        <v>0</v>
      </c>
      <c r="DJ35" s="21">
        <v>80020</v>
      </c>
      <c r="DK35" s="21">
        <v>0</v>
      </c>
      <c r="DL35" s="21">
        <v>80260</v>
      </c>
      <c r="DM35" s="21">
        <v>0</v>
      </c>
      <c r="DN35" s="21">
        <v>80271</v>
      </c>
      <c r="DO35" s="21">
        <v>0</v>
      </c>
      <c r="DP35" s="21">
        <v>83269</v>
      </c>
      <c r="DQ35" s="21">
        <v>0</v>
      </c>
      <c r="DR35" s="21">
        <v>83498</v>
      </c>
      <c r="DS35" s="21">
        <v>0</v>
      </c>
      <c r="DT35" s="21">
        <v>83126</v>
      </c>
      <c r="DU35" s="21">
        <v>0</v>
      </c>
      <c r="DV35" s="21">
        <v>86046</v>
      </c>
      <c r="DW35" s="21">
        <v>0</v>
      </c>
      <c r="DX35" s="21">
        <v>87201</v>
      </c>
      <c r="DY35" s="21">
        <v>0</v>
      </c>
      <c r="DZ35" s="21">
        <v>88749</v>
      </c>
      <c r="EA35" s="21">
        <v>0</v>
      </c>
      <c r="EB35" s="21">
        <v>86906</v>
      </c>
      <c r="EC35" s="21">
        <v>0</v>
      </c>
      <c r="ED35" s="21">
        <v>89431</v>
      </c>
      <c r="EE35" s="21">
        <v>0</v>
      </c>
      <c r="EF35" s="21">
        <v>79458</v>
      </c>
      <c r="EG35" s="21">
        <v>0</v>
      </c>
      <c r="EH35" s="21">
        <v>89731</v>
      </c>
      <c r="EI35" s="21">
        <v>0</v>
      </c>
      <c r="EJ35" s="21">
        <v>90059</v>
      </c>
      <c r="EK35" s="21">
        <v>0</v>
      </c>
      <c r="EL35" s="21">
        <v>89043</v>
      </c>
      <c r="EM35" s="21">
        <v>0</v>
      </c>
      <c r="EN35" s="21">
        <v>83505</v>
      </c>
      <c r="EO35" s="21">
        <v>0</v>
      </c>
      <c r="EP35" s="21">
        <v>92744</v>
      </c>
      <c r="EQ35" s="21">
        <v>0</v>
      </c>
      <c r="ER35" s="21">
        <v>93858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6F93-F438-40FE-A5D7-07E47E444288}">
  <dimension ref="A1:R107"/>
  <sheetViews>
    <sheetView workbookViewId="0">
      <selection activeCell="S15" sqref="S15"/>
    </sheetView>
  </sheetViews>
  <sheetFormatPr defaultRowHeight="14.25" x14ac:dyDescent="0.45"/>
  <sheetData>
    <row r="1" spans="1:18" x14ac:dyDescent="0.45">
      <c r="A1" s="22" t="s">
        <v>17</v>
      </c>
      <c r="B1" s="23" t="s">
        <v>18</v>
      </c>
      <c r="C1" s="22" t="s">
        <v>19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14</v>
      </c>
      <c r="N1" s="22" t="s">
        <v>13</v>
      </c>
      <c r="O1" s="22" t="s">
        <v>12</v>
      </c>
      <c r="P1" s="22" t="s">
        <v>15</v>
      </c>
      <c r="Q1" s="22" t="s">
        <v>20</v>
      </c>
      <c r="R1" s="22" t="s">
        <v>21</v>
      </c>
    </row>
    <row r="2" spans="1:18" x14ac:dyDescent="0.45">
      <c r="A2" s="29" t="s">
        <v>22</v>
      </c>
      <c r="B2" s="30" t="s">
        <v>23</v>
      </c>
      <c r="C2" s="24">
        <v>2020</v>
      </c>
      <c r="D2" s="25">
        <v>37</v>
      </c>
      <c r="E2" s="25">
        <v>33</v>
      </c>
      <c r="F2" s="25">
        <v>14</v>
      </c>
      <c r="G2" s="26">
        <v>2199</v>
      </c>
      <c r="H2" s="25">
        <v>13</v>
      </c>
      <c r="I2" s="25">
        <v>11</v>
      </c>
      <c r="J2" s="25">
        <v>83</v>
      </c>
      <c r="K2" s="25">
        <v>12</v>
      </c>
      <c r="L2" s="25">
        <v>12</v>
      </c>
      <c r="M2" s="25">
        <v>0</v>
      </c>
      <c r="N2" s="25">
        <v>1</v>
      </c>
      <c r="O2" s="25">
        <v>74</v>
      </c>
      <c r="P2" s="27">
        <f>SUM(D2:O2)</f>
        <v>2489</v>
      </c>
      <c r="Q2" s="28">
        <v>0</v>
      </c>
      <c r="R2" s="25" t="s">
        <v>24</v>
      </c>
    </row>
    <row r="3" spans="1:18" x14ac:dyDescent="0.45">
      <c r="A3" s="29" t="s">
        <v>25</v>
      </c>
      <c r="B3" s="30" t="s">
        <v>23</v>
      </c>
      <c r="C3" s="24">
        <v>2020</v>
      </c>
      <c r="D3" s="25">
        <v>37</v>
      </c>
      <c r="E3" s="25">
        <v>34</v>
      </c>
      <c r="F3" s="25">
        <v>13</v>
      </c>
      <c r="G3" s="26">
        <v>2039</v>
      </c>
      <c r="H3" s="25">
        <v>12</v>
      </c>
      <c r="I3" s="25">
        <v>11</v>
      </c>
      <c r="J3" s="25">
        <v>83</v>
      </c>
      <c r="K3" s="25">
        <v>12</v>
      </c>
      <c r="L3" s="25">
        <v>9</v>
      </c>
      <c r="M3" s="25">
        <v>0</v>
      </c>
      <c r="N3" s="25">
        <v>1</v>
      </c>
      <c r="O3" s="25">
        <v>75</v>
      </c>
      <c r="P3" s="27">
        <f>SUM(D3:O3)</f>
        <v>2326</v>
      </c>
      <c r="Q3" s="28">
        <v>0</v>
      </c>
      <c r="R3" s="25" t="s">
        <v>24</v>
      </c>
    </row>
    <row r="4" spans="1:18" x14ac:dyDescent="0.45">
      <c r="A4" s="29" t="s">
        <v>26</v>
      </c>
      <c r="B4" s="30" t="s">
        <v>23</v>
      </c>
      <c r="C4" s="24">
        <v>2020</v>
      </c>
      <c r="D4" s="25">
        <v>31</v>
      </c>
      <c r="E4" s="25">
        <v>40</v>
      </c>
      <c r="F4" s="25">
        <v>13</v>
      </c>
      <c r="G4" s="26">
        <v>2125</v>
      </c>
      <c r="H4" s="25">
        <v>13</v>
      </c>
      <c r="I4" s="25">
        <v>11</v>
      </c>
      <c r="J4" s="25">
        <v>83</v>
      </c>
      <c r="K4" s="25">
        <v>12</v>
      </c>
      <c r="L4" s="25">
        <v>9</v>
      </c>
      <c r="M4" s="25">
        <v>0</v>
      </c>
      <c r="N4" s="25">
        <v>1</v>
      </c>
      <c r="O4" s="25">
        <v>69</v>
      </c>
      <c r="P4" s="27">
        <f>SUM(D4:O4)</f>
        <v>2407</v>
      </c>
      <c r="Q4" s="28">
        <v>0</v>
      </c>
      <c r="R4" s="25" t="s">
        <v>24</v>
      </c>
    </row>
    <row r="5" spans="1:18" x14ac:dyDescent="0.45">
      <c r="A5" s="29" t="s">
        <v>27</v>
      </c>
      <c r="B5" s="30" t="s">
        <v>23</v>
      </c>
      <c r="C5" s="24">
        <v>2020</v>
      </c>
      <c r="D5" s="25">
        <v>0</v>
      </c>
      <c r="E5" s="25">
        <v>36</v>
      </c>
      <c r="F5" s="25">
        <v>13</v>
      </c>
      <c r="G5" s="26">
        <v>2001</v>
      </c>
      <c r="H5" s="25">
        <v>12</v>
      </c>
      <c r="I5" s="25">
        <v>11</v>
      </c>
      <c r="J5" s="25">
        <v>80</v>
      </c>
      <c r="K5" s="25">
        <v>12</v>
      </c>
      <c r="L5" s="25">
        <v>10</v>
      </c>
      <c r="M5" s="25">
        <v>0</v>
      </c>
      <c r="N5" s="25">
        <v>1</v>
      </c>
      <c r="O5" s="25">
        <v>0</v>
      </c>
      <c r="P5" s="27">
        <f>SUM(D5:O5)</f>
        <v>2176</v>
      </c>
      <c r="Q5" s="47">
        <f>SUM(P2:P5)</f>
        <v>9398</v>
      </c>
      <c r="R5" s="25" t="s">
        <v>24</v>
      </c>
    </row>
    <row r="6" spans="1:18" x14ac:dyDescent="0.45">
      <c r="A6" s="29" t="s">
        <v>28</v>
      </c>
      <c r="B6" s="30" t="s">
        <v>29</v>
      </c>
      <c r="C6" s="24">
        <v>2021</v>
      </c>
      <c r="D6" s="25">
        <v>37</v>
      </c>
      <c r="E6" s="25">
        <v>34</v>
      </c>
      <c r="F6" s="25">
        <v>13</v>
      </c>
      <c r="G6" s="26">
        <v>2146</v>
      </c>
      <c r="H6" s="25">
        <v>12</v>
      </c>
      <c r="I6" s="25">
        <v>10</v>
      </c>
      <c r="J6" s="25">
        <v>83</v>
      </c>
      <c r="K6" s="25">
        <v>12</v>
      </c>
      <c r="L6" s="25">
        <v>9</v>
      </c>
      <c r="M6" s="25">
        <v>0</v>
      </c>
      <c r="N6" s="25">
        <v>0</v>
      </c>
      <c r="O6" s="25">
        <v>75</v>
      </c>
      <c r="P6" s="27">
        <f t="shared" ref="P6:P69" si="0">SUM(E6:O6)</f>
        <v>2394</v>
      </c>
      <c r="Q6" s="46">
        <v>0</v>
      </c>
      <c r="R6" s="25" t="s">
        <v>24</v>
      </c>
    </row>
    <row r="7" spans="1:18" x14ac:dyDescent="0.45">
      <c r="A7" s="29" t="s">
        <v>30</v>
      </c>
      <c r="B7" s="30" t="s">
        <v>29</v>
      </c>
      <c r="C7" s="24">
        <v>2021</v>
      </c>
      <c r="D7" s="25">
        <v>37</v>
      </c>
      <c r="E7" s="25">
        <v>32</v>
      </c>
      <c r="F7" s="25">
        <v>13</v>
      </c>
      <c r="G7" s="31">
        <v>2078</v>
      </c>
      <c r="H7" s="25">
        <v>12</v>
      </c>
      <c r="I7" s="25">
        <v>10</v>
      </c>
      <c r="J7" s="25">
        <v>84</v>
      </c>
      <c r="K7" s="25">
        <v>12</v>
      </c>
      <c r="L7" s="25">
        <v>9</v>
      </c>
      <c r="M7" s="25">
        <v>0</v>
      </c>
      <c r="N7" s="25">
        <v>0</v>
      </c>
      <c r="O7" s="25">
        <v>86</v>
      </c>
      <c r="P7" s="27">
        <f t="shared" si="0"/>
        <v>2336</v>
      </c>
      <c r="Q7" s="46">
        <v>0</v>
      </c>
      <c r="R7" s="25" t="s">
        <v>24</v>
      </c>
    </row>
    <row r="8" spans="1:18" x14ac:dyDescent="0.45">
      <c r="A8" s="29" t="s">
        <v>31</v>
      </c>
      <c r="B8" s="30" t="s">
        <v>29</v>
      </c>
      <c r="C8" s="24">
        <v>2021</v>
      </c>
      <c r="D8" s="25">
        <v>36</v>
      </c>
      <c r="E8" s="25">
        <v>34</v>
      </c>
      <c r="F8" s="25">
        <v>13</v>
      </c>
      <c r="G8" s="25">
        <v>2033</v>
      </c>
      <c r="H8" s="31">
        <v>12</v>
      </c>
      <c r="I8" s="25">
        <v>10</v>
      </c>
      <c r="J8" s="25">
        <v>84</v>
      </c>
      <c r="K8" s="25">
        <v>12</v>
      </c>
      <c r="L8" s="25">
        <v>9</v>
      </c>
      <c r="M8" s="25">
        <v>0</v>
      </c>
      <c r="N8" s="25">
        <v>0</v>
      </c>
      <c r="O8" s="25">
        <v>76</v>
      </c>
      <c r="P8" s="27">
        <f t="shared" si="0"/>
        <v>2283</v>
      </c>
      <c r="Q8" s="46">
        <v>0</v>
      </c>
      <c r="R8" s="25" t="s">
        <v>24</v>
      </c>
    </row>
    <row r="9" spans="1:18" x14ac:dyDescent="0.45">
      <c r="A9" s="29" t="s">
        <v>32</v>
      </c>
      <c r="B9" s="30" t="s">
        <v>29</v>
      </c>
      <c r="C9" s="24">
        <v>2021</v>
      </c>
      <c r="D9" s="25">
        <v>35</v>
      </c>
      <c r="E9" s="25">
        <v>33</v>
      </c>
      <c r="F9" s="25">
        <v>13</v>
      </c>
      <c r="G9" s="25">
        <v>2052</v>
      </c>
      <c r="H9" s="31">
        <v>12</v>
      </c>
      <c r="I9" s="25">
        <v>10</v>
      </c>
      <c r="J9" s="25">
        <v>84</v>
      </c>
      <c r="K9" s="25">
        <v>12</v>
      </c>
      <c r="L9" s="25">
        <v>9</v>
      </c>
      <c r="M9" s="25">
        <v>0</v>
      </c>
      <c r="N9" s="25">
        <v>0</v>
      </c>
      <c r="O9" s="25">
        <v>76</v>
      </c>
      <c r="P9" s="27">
        <f t="shared" si="0"/>
        <v>2301</v>
      </c>
      <c r="Q9" s="47">
        <f>SUM(P6:P9)</f>
        <v>9314</v>
      </c>
      <c r="R9" s="25" t="s">
        <v>24</v>
      </c>
    </row>
    <row r="10" spans="1:18" x14ac:dyDescent="0.45">
      <c r="A10" s="29" t="s">
        <v>33</v>
      </c>
      <c r="B10" s="30" t="s">
        <v>34</v>
      </c>
      <c r="C10" s="24">
        <v>2021</v>
      </c>
      <c r="D10" s="25">
        <v>35</v>
      </c>
      <c r="E10" s="25">
        <v>36</v>
      </c>
      <c r="F10" s="25">
        <v>13</v>
      </c>
      <c r="G10" s="25">
        <v>2071</v>
      </c>
      <c r="H10" s="31">
        <v>12</v>
      </c>
      <c r="I10" s="25">
        <v>10</v>
      </c>
      <c r="J10" s="25">
        <v>84</v>
      </c>
      <c r="K10" s="25">
        <v>12</v>
      </c>
      <c r="L10" s="25">
        <v>9</v>
      </c>
      <c r="M10" s="25">
        <v>0</v>
      </c>
      <c r="N10" s="25">
        <v>0</v>
      </c>
      <c r="O10" s="25">
        <v>76</v>
      </c>
      <c r="P10" s="27">
        <f t="shared" si="0"/>
        <v>2323</v>
      </c>
      <c r="Q10" s="46">
        <v>0</v>
      </c>
      <c r="R10" s="25" t="s">
        <v>24</v>
      </c>
    </row>
    <row r="11" spans="1:18" x14ac:dyDescent="0.45">
      <c r="A11" s="29" t="s">
        <v>35</v>
      </c>
      <c r="B11" s="30" t="s">
        <v>34</v>
      </c>
      <c r="C11" s="24">
        <v>2021</v>
      </c>
      <c r="D11" s="25">
        <v>35</v>
      </c>
      <c r="E11" s="25">
        <v>34</v>
      </c>
      <c r="F11" s="25">
        <v>13</v>
      </c>
      <c r="G11" s="25">
        <v>2043</v>
      </c>
      <c r="H11" s="31">
        <v>12</v>
      </c>
      <c r="I11" s="25">
        <v>10</v>
      </c>
      <c r="J11" s="25">
        <v>84</v>
      </c>
      <c r="K11" s="25">
        <v>12</v>
      </c>
      <c r="L11" s="25">
        <v>10</v>
      </c>
      <c r="M11" s="25">
        <v>0</v>
      </c>
      <c r="N11" s="25">
        <v>0</v>
      </c>
      <c r="O11" s="25">
        <v>75</v>
      </c>
      <c r="P11" s="27">
        <f t="shared" si="0"/>
        <v>2293</v>
      </c>
      <c r="Q11" s="46">
        <v>0</v>
      </c>
      <c r="R11" s="25" t="s">
        <v>24</v>
      </c>
    </row>
    <row r="12" spans="1:18" x14ac:dyDescent="0.45">
      <c r="A12" s="29" t="s">
        <v>36</v>
      </c>
      <c r="B12" s="30" t="s">
        <v>34</v>
      </c>
      <c r="C12" s="24">
        <v>2021</v>
      </c>
      <c r="D12" s="25">
        <v>35</v>
      </c>
      <c r="E12" s="25">
        <v>34</v>
      </c>
      <c r="F12" s="25">
        <v>13</v>
      </c>
      <c r="G12" s="25">
        <v>2281</v>
      </c>
      <c r="H12" s="31">
        <v>12</v>
      </c>
      <c r="I12" s="25">
        <v>9</v>
      </c>
      <c r="J12" s="25">
        <v>81</v>
      </c>
      <c r="K12" s="25">
        <v>12</v>
      </c>
      <c r="L12" s="25">
        <v>9</v>
      </c>
      <c r="M12" s="25">
        <v>0</v>
      </c>
      <c r="N12" s="25">
        <v>0</v>
      </c>
      <c r="O12" s="25">
        <v>73</v>
      </c>
      <c r="P12" s="27">
        <f t="shared" si="0"/>
        <v>2524</v>
      </c>
      <c r="Q12" s="46">
        <v>0</v>
      </c>
      <c r="R12" s="25" t="s">
        <v>24</v>
      </c>
    </row>
    <row r="13" spans="1:18" x14ac:dyDescent="0.45">
      <c r="A13" s="29" t="s">
        <v>37</v>
      </c>
      <c r="B13" s="30" t="s">
        <v>34</v>
      </c>
      <c r="C13" s="24">
        <v>2021</v>
      </c>
      <c r="D13" s="25">
        <v>32</v>
      </c>
      <c r="E13" s="25">
        <v>33</v>
      </c>
      <c r="F13" s="25">
        <v>13</v>
      </c>
      <c r="G13" s="25">
        <v>2077</v>
      </c>
      <c r="H13" s="31">
        <v>12</v>
      </c>
      <c r="I13" s="25">
        <v>10</v>
      </c>
      <c r="J13" s="25">
        <v>83</v>
      </c>
      <c r="K13" s="25">
        <v>12</v>
      </c>
      <c r="L13" s="25">
        <v>9</v>
      </c>
      <c r="M13" s="25">
        <v>0</v>
      </c>
      <c r="N13" s="25">
        <v>0</v>
      </c>
      <c r="O13" s="25">
        <v>78</v>
      </c>
      <c r="P13" s="27">
        <f t="shared" si="0"/>
        <v>2327</v>
      </c>
      <c r="Q13" s="47">
        <f>SUM(P10:P13)</f>
        <v>9467</v>
      </c>
      <c r="R13" s="25" t="s">
        <v>24</v>
      </c>
    </row>
    <row r="14" spans="1:18" x14ac:dyDescent="0.45">
      <c r="A14" s="32" t="s">
        <v>38</v>
      </c>
      <c r="B14" s="33" t="s">
        <v>39</v>
      </c>
      <c r="C14" s="24">
        <v>2021</v>
      </c>
      <c r="D14" s="25">
        <v>32</v>
      </c>
      <c r="E14" s="25">
        <v>35</v>
      </c>
      <c r="F14" s="25">
        <v>13</v>
      </c>
      <c r="G14" s="25">
        <v>2095</v>
      </c>
      <c r="H14" s="31">
        <v>12</v>
      </c>
      <c r="I14" s="25">
        <v>10</v>
      </c>
      <c r="J14" s="25">
        <v>83</v>
      </c>
      <c r="K14" s="25">
        <v>12</v>
      </c>
      <c r="L14" s="25">
        <v>9</v>
      </c>
      <c r="M14" s="25">
        <v>0</v>
      </c>
      <c r="N14" s="25">
        <v>0</v>
      </c>
      <c r="O14" s="25">
        <v>71</v>
      </c>
      <c r="P14" s="27">
        <f t="shared" si="0"/>
        <v>2340</v>
      </c>
      <c r="Q14" s="46">
        <v>0</v>
      </c>
      <c r="R14" s="25" t="s">
        <v>24</v>
      </c>
    </row>
    <row r="15" spans="1:18" x14ac:dyDescent="0.45">
      <c r="A15" s="32" t="s">
        <v>40</v>
      </c>
      <c r="B15" s="33" t="s">
        <v>39</v>
      </c>
      <c r="C15" s="24">
        <v>2021</v>
      </c>
      <c r="D15" s="25">
        <v>36</v>
      </c>
      <c r="E15" s="25">
        <v>35</v>
      </c>
      <c r="F15" s="25">
        <v>14</v>
      </c>
      <c r="G15" s="25">
        <v>2089</v>
      </c>
      <c r="H15" s="31">
        <v>12</v>
      </c>
      <c r="I15" s="25">
        <v>11</v>
      </c>
      <c r="J15" s="25">
        <v>83</v>
      </c>
      <c r="K15" s="25">
        <v>12</v>
      </c>
      <c r="L15" s="25">
        <v>10</v>
      </c>
      <c r="M15" s="25">
        <v>0</v>
      </c>
      <c r="N15" s="25">
        <v>0</v>
      </c>
      <c r="O15" s="25">
        <v>82</v>
      </c>
      <c r="P15" s="27">
        <f t="shared" si="0"/>
        <v>2348</v>
      </c>
      <c r="Q15" s="46">
        <v>0</v>
      </c>
      <c r="R15" s="25" t="s">
        <v>24</v>
      </c>
    </row>
    <row r="16" spans="1:18" x14ac:dyDescent="0.45">
      <c r="A16" s="32" t="s">
        <v>41</v>
      </c>
      <c r="B16" s="33" t="s">
        <v>39</v>
      </c>
      <c r="C16" s="24">
        <v>2021</v>
      </c>
      <c r="D16" s="25">
        <v>36</v>
      </c>
      <c r="E16" s="25">
        <v>36</v>
      </c>
      <c r="F16" s="25">
        <v>14</v>
      </c>
      <c r="G16" s="25">
        <v>2124</v>
      </c>
      <c r="H16" s="31">
        <v>12</v>
      </c>
      <c r="I16" s="25">
        <v>11</v>
      </c>
      <c r="J16" s="25">
        <v>84</v>
      </c>
      <c r="K16" s="25">
        <v>12</v>
      </c>
      <c r="L16" s="25">
        <v>10</v>
      </c>
      <c r="M16" s="25">
        <v>0</v>
      </c>
      <c r="N16" s="25">
        <v>0</v>
      </c>
      <c r="O16" s="25">
        <v>87</v>
      </c>
      <c r="P16" s="27">
        <f t="shared" si="0"/>
        <v>2390</v>
      </c>
      <c r="Q16" s="46">
        <v>0</v>
      </c>
      <c r="R16" s="25" t="s">
        <v>24</v>
      </c>
    </row>
    <row r="17" spans="1:18" x14ac:dyDescent="0.45">
      <c r="A17" s="32" t="s">
        <v>42</v>
      </c>
      <c r="B17" s="33" t="s">
        <v>39</v>
      </c>
      <c r="C17" s="24">
        <v>2021</v>
      </c>
      <c r="D17" s="25">
        <v>36</v>
      </c>
      <c r="E17" s="25">
        <v>37</v>
      </c>
      <c r="F17" s="25">
        <v>14</v>
      </c>
      <c r="G17" s="25">
        <v>2031</v>
      </c>
      <c r="H17" s="31">
        <v>13</v>
      </c>
      <c r="I17" s="25">
        <v>11</v>
      </c>
      <c r="J17" s="25">
        <v>84</v>
      </c>
      <c r="K17" s="25">
        <v>12</v>
      </c>
      <c r="L17" s="25">
        <v>12</v>
      </c>
      <c r="M17" s="25">
        <v>0</v>
      </c>
      <c r="N17" s="25">
        <v>0</v>
      </c>
      <c r="O17" s="25">
        <v>89</v>
      </c>
      <c r="P17" s="27">
        <f t="shared" si="0"/>
        <v>2303</v>
      </c>
      <c r="Q17" s="47">
        <f>SUM(P14:P17)</f>
        <v>9381</v>
      </c>
      <c r="R17" s="25" t="s">
        <v>24</v>
      </c>
    </row>
    <row r="18" spans="1:18" x14ac:dyDescent="0.45">
      <c r="A18" s="32" t="s">
        <v>43</v>
      </c>
      <c r="B18" s="33" t="s">
        <v>39</v>
      </c>
      <c r="C18" s="24">
        <v>2021</v>
      </c>
      <c r="D18" s="25">
        <v>36</v>
      </c>
      <c r="E18" s="25">
        <v>40</v>
      </c>
      <c r="F18" s="25">
        <v>14</v>
      </c>
      <c r="G18" s="25">
        <v>2120</v>
      </c>
      <c r="H18" s="31">
        <v>13</v>
      </c>
      <c r="I18" s="25">
        <v>13</v>
      </c>
      <c r="J18" s="25">
        <v>84</v>
      </c>
      <c r="K18" s="25">
        <v>12</v>
      </c>
      <c r="L18" s="25">
        <v>18</v>
      </c>
      <c r="M18" s="25">
        <v>0</v>
      </c>
      <c r="N18" s="25">
        <v>0</v>
      </c>
      <c r="O18" s="25">
        <v>89</v>
      </c>
      <c r="P18" s="27">
        <f t="shared" si="0"/>
        <v>2403</v>
      </c>
      <c r="Q18" s="46">
        <v>0</v>
      </c>
      <c r="R18" s="25" t="s">
        <v>24</v>
      </c>
    </row>
    <row r="19" spans="1:18" x14ac:dyDescent="0.45">
      <c r="A19" s="32" t="s">
        <v>44</v>
      </c>
      <c r="B19" s="33" t="s">
        <v>45</v>
      </c>
      <c r="C19" s="24">
        <v>2021</v>
      </c>
      <c r="D19" s="25">
        <v>36</v>
      </c>
      <c r="E19" s="25">
        <v>44</v>
      </c>
      <c r="F19" s="25">
        <v>14</v>
      </c>
      <c r="G19" s="25">
        <v>2226</v>
      </c>
      <c r="H19" s="31">
        <v>14</v>
      </c>
      <c r="I19" s="25">
        <v>15</v>
      </c>
      <c r="J19" s="25">
        <v>83</v>
      </c>
      <c r="K19" s="25">
        <v>12</v>
      </c>
      <c r="L19" s="25">
        <v>16</v>
      </c>
      <c r="M19" s="25">
        <v>0</v>
      </c>
      <c r="N19" s="25">
        <v>0</v>
      </c>
      <c r="O19" s="25">
        <v>89</v>
      </c>
      <c r="P19" s="27">
        <f t="shared" si="0"/>
        <v>2513</v>
      </c>
      <c r="Q19" s="46">
        <v>0</v>
      </c>
      <c r="R19" s="25" t="s">
        <v>24</v>
      </c>
    </row>
    <row r="20" spans="1:18" x14ac:dyDescent="0.45">
      <c r="A20" s="32" t="s">
        <v>46</v>
      </c>
      <c r="B20" s="33" t="s">
        <v>45</v>
      </c>
      <c r="C20" s="24">
        <v>2021</v>
      </c>
      <c r="D20" s="25">
        <v>36</v>
      </c>
      <c r="E20" s="25">
        <v>43</v>
      </c>
      <c r="F20" s="25">
        <v>14</v>
      </c>
      <c r="G20" s="25">
        <v>2247</v>
      </c>
      <c r="H20" s="31">
        <v>14</v>
      </c>
      <c r="I20" s="25">
        <v>13</v>
      </c>
      <c r="J20" s="25">
        <v>84</v>
      </c>
      <c r="K20" s="25">
        <v>12</v>
      </c>
      <c r="L20" s="25">
        <v>16</v>
      </c>
      <c r="M20" s="25">
        <v>0</v>
      </c>
      <c r="N20" s="25">
        <v>0</v>
      </c>
      <c r="O20" s="25">
        <v>84</v>
      </c>
      <c r="P20" s="27">
        <f t="shared" si="0"/>
        <v>2527</v>
      </c>
      <c r="Q20" s="46">
        <v>0</v>
      </c>
      <c r="R20" s="25" t="s">
        <v>24</v>
      </c>
    </row>
    <row r="21" spans="1:18" x14ac:dyDescent="0.45">
      <c r="A21" s="32" t="s">
        <v>47</v>
      </c>
      <c r="B21" s="33" t="s">
        <v>45</v>
      </c>
      <c r="C21" s="24">
        <v>2021</v>
      </c>
      <c r="D21" s="25">
        <v>36</v>
      </c>
      <c r="E21" s="25">
        <v>46</v>
      </c>
      <c r="F21" s="25">
        <v>14</v>
      </c>
      <c r="G21" s="25">
        <v>2123</v>
      </c>
      <c r="H21" s="31">
        <v>14</v>
      </c>
      <c r="I21" s="25">
        <v>13</v>
      </c>
      <c r="J21" s="25">
        <v>81</v>
      </c>
      <c r="K21" s="25">
        <v>12</v>
      </c>
      <c r="L21" s="25">
        <v>16</v>
      </c>
      <c r="M21" s="25">
        <v>0</v>
      </c>
      <c r="N21" s="25">
        <v>0</v>
      </c>
      <c r="O21" s="25">
        <v>93</v>
      </c>
      <c r="P21" s="27">
        <f t="shared" si="0"/>
        <v>2412</v>
      </c>
      <c r="Q21" s="46">
        <v>0</v>
      </c>
      <c r="R21" s="25" t="s">
        <v>24</v>
      </c>
    </row>
    <row r="22" spans="1:18" x14ac:dyDescent="0.45">
      <c r="A22" s="32" t="s">
        <v>48</v>
      </c>
      <c r="B22" s="33" t="s">
        <v>45</v>
      </c>
      <c r="C22" s="24">
        <v>2021</v>
      </c>
      <c r="D22" s="25">
        <v>36</v>
      </c>
      <c r="E22" s="25">
        <v>41</v>
      </c>
      <c r="F22" s="25">
        <v>14</v>
      </c>
      <c r="G22" s="25">
        <v>2263</v>
      </c>
      <c r="H22" s="31">
        <v>14</v>
      </c>
      <c r="I22" s="25">
        <v>13</v>
      </c>
      <c r="J22" s="25">
        <v>84</v>
      </c>
      <c r="K22" s="25">
        <v>12</v>
      </c>
      <c r="L22" s="25">
        <v>16</v>
      </c>
      <c r="M22" s="25">
        <v>0</v>
      </c>
      <c r="N22" s="25">
        <v>0</v>
      </c>
      <c r="O22" s="25">
        <v>90</v>
      </c>
      <c r="P22" s="27">
        <f t="shared" si="0"/>
        <v>2547</v>
      </c>
      <c r="Q22" s="47">
        <f>SUM(P18:P22)</f>
        <v>12402</v>
      </c>
      <c r="R22" s="25" t="s">
        <v>24</v>
      </c>
    </row>
    <row r="23" spans="1:18" x14ac:dyDescent="0.45">
      <c r="A23" s="32" t="s">
        <v>49</v>
      </c>
      <c r="B23" s="33" t="s">
        <v>50</v>
      </c>
      <c r="C23" s="24">
        <v>2021</v>
      </c>
      <c r="D23" s="25">
        <v>36</v>
      </c>
      <c r="E23" s="25">
        <v>40</v>
      </c>
      <c r="F23" s="25">
        <v>14</v>
      </c>
      <c r="G23" s="25">
        <v>2234</v>
      </c>
      <c r="H23" s="31">
        <v>14</v>
      </c>
      <c r="I23" s="25">
        <v>13</v>
      </c>
      <c r="J23" s="25">
        <v>85</v>
      </c>
      <c r="K23" s="25">
        <v>12</v>
      </c>
      <c r="L23" s="25">
        <v>19</v>
      </c>
      <c r="M23" s="25">
        <v>0</v>
      </c>
      <c r="N23" s="25">
        <v>0</v>
      </c>
      <c r="O23" s="25">
        <v>91</v>
      </c>
      <c r="P23" s="27">
        <f t="shared" si="0"/>
        <v>2522</v>
      </c>
      <c r="Q23" s="46">
        <v>0</v>
      </c>
      <c r="R23" s="25" t="s">
        <v>24</v>
      </c>
    </row>
    <row r="24" spans="1:18" x14ac:dyDescent="0.45">
      <c r="A24" s="32" t="s">
        <v>51</v>
      </c>
      <c r="B24" s="33" t="s">
        <v>50</v>
      </c>
      <c r="C24" s="24">
        <v>2021</v>
      </c>
      <c r="D24" s="25">
        <v>36</v>
      </c>
      <c r="E24" s="25">
        <v>41</v>
      </c>
      <c r="F24" s="25">
        <v>14</v>
      </c>
      <c r="G24" s="25">
        <v>2227</v>
      </c>
      <c r="H24" s="31">
        <v>14</v>
      </c>
      <c r="I24" s="25">
        <v>14</v>
      </c>
      <c r="J24" s="25">
        <v>84</v>
      </c>
      <c r="K24" s="25">
        <v>12</v>
      </c>
      <c r="L24" s="25">
        <v>20</v>
      </c>
      <c r="M24" s="25">
        <v>0</v>
      </c>
      <c r="N24" s="25">
        <v>0</v>
      </c>
      <c r="O24" s="25">
        <v>85</v>
      </c>
      <c r="P24" s="27">
        <f t="shared" si="0"/>
        <v>2511</v>
      </c>
      <c r="Q24" s="46">
        <v>0</v>
      </c>
      <c r="R24" s="25" t="s">
        <v>24</v>
      </c>
    </row>
    <row r="25" spans="1:18" x14ac:dyDescent="0.45">
      <c r="A25" s="32" t="s">
        <v>52</v>
      </c>
      <c r="B25" s="33" t="s">
        <v>50</v>
      </c>
      <c r="C25" s="24">
        <v>2021</v>
      </c>
      <c r="D25" s="25">
        <v>36</v>
      </c>
      <c r="E25" s="25">
        <v>43</v>
      </c>
      <c r="F25" s="25">
        <v>14</v>
      </c>
      <c r="G25" s="25">
        <v>2118</v>
      </c>
      <c r="H25" s="31">
        <v>14</v>
      </c>
      <c r="I25" s="25">
        <v>13</v>
      </c>
      <c r="J25" s="25">
        <v>84</v>
      </c>
      <c r="K25" s="25">
        <v>12</v>
      </c>
      <c r="L25" s="25">
        <v>24</v>
      </c>
      <c r="M25" s="25">
        <v>0</v>
      </c>
      <c r="N25" s="25">
        <v>0</v>
      </c>
      <c r="O25" s="25">
        <v>88</v>
      </c>
      <c r="P25" s="27">
        <f t="shared" si="0"/>
        <v>2410</v>
      </c>
      <c r="Q25" s="46">
        <v>0</v>
      </c>
      <c r="R25" s="25" t="s">
        <v>24</v>
      </c>
    </row>
    <row r="26" spans="1:18" x14ac:dyDescent="0.45">
      <c r="A26" s="32" t="s">
        <v>53</v>
      </c>
      <c r="B26" s="33" t="s">
        <v>50</v>
      </c>
      <c r="C26" s="24">
        <v>2021</v>
      </c>
      <c r="D26" s="25">
        <v>36</v>
      </c>
      <c r="E26" s="25">
        <v>51</v>
      </c>
      <c r="F26" s="25">
        <v>15</v>
      </c>
      <c r="G26" s="25">
        <v>2245</v>
      </c>
      <c r="H26" s="31">
        <v>14</v>
      </c>
      <c r="I26" s="25">
        <v>15</v>
      </c>
      <c r="J26" s="25">
        <v>86</v>
      </c>
      <c r="K26" s="25">
        <v>12</v>
      </c>
      <c r="L26" s="25">
        <v>21</v>
      </c>
      <c r="M26" s="25">
        <v>0</v>
      </c>
      <c r="N26" s="25">
        <v>0</v>
      </c>
      <c r="O26" s="25">
        <v>88</v>
      </c>
      <c r="P26" s="27">
        <f t="shared" si="0"/>
        <v>2547</v>
      </c>
      <c r="Q26" s="47">
        <f>SUM(P23:P26)</f>
        <v>9990</v>
      </c>
      <c r="R26" s="25" t="s">
        <v>24</v>
      </c>
    </row>
    <row r="27" spans="1:18" x14ac:dyDescent="0.45">
      <c r="A27" s="32" t="s">
        <v>54</v>
      </c>
      <c r="B27" s="33" t="s">
        <v>50</v>
      </c>
      <c r="C27" s="24">
        <v>2021</v>
      </c>
      <c r="D27" s="25">
        <v>36</v>
      </c>
      <c r="E27" s="25">
        <v>54</v>
      </c>
      <c r="F27" s="25">
        <v>15</v>
      </c>
      <c r="G27" s="25">
        <v>2238</v>
      </c>
      <c r="H27" s="31">
        <v>14</v>
      </c>
      <c r="I27" s="25">
        <v>16</v>
      </c>
      <c r="J27" s="25">
        <v>87</v>
      </c>
      <c r="K27" s="25">
        <v>12</v>
      </c>
      <c r="L27" s="34">
        <v>27.4</v>
      </c>
      <c r="M27" s="25">
        <v>0</v>
      </c>
      <c r="N27" s="25">
        <v>0</v>
      </c>
      <c r="O27" s="25">
        <v>88</v>
      </c>
      <c r="P27" s="27">
        <f t="shared" si="0"/>
        <v>2551.4</v>
      </c>
      <c r="Q27" s="46">
        <v>0</v>
      </c>
      <c r="R27" s="25" t="s">
        <v>24</v>
      </c>
    </row>
    <row r="28" spans="1:18" x14ac:dyDescent="0.45">
      <c r="A28" s="32" t="s">
        <v>55</v>
      </c>
      <c r="B28" s="33" t="s">
        <v>56</v>
      </c>
      <c r="C28" s="24">
        <v>2021</v>
      </c>
      <c r="D28" s="25">
        <v>36</v>
      </c>
      <c r="E28" s="25">
        <v>51</v>
      </c>
      <c r="F28" s="25">
        <v>15</v>
      </c>
      <c r="G28" s="25">
        <v>2261</v>
      </c>
      <c r="H28" s="31">
        <v>19</v>
      </c>
      <c r="I28" s="25">
        <v>15</v>
      </c>
      <c r="J28" s="25">
        <v>90</v>
      </c>
      <c r="K28" s="25">
        <v>13</v>
      </c>
      <c r="L28" s="34">
        <v>21</v>
      </c>
      <c r="M28" s="25">
        <v>0</v>
      </c>
      <c r="N28" s="25">
        <v>0</v>
      </c>
      <c r="O28" s="25">
        <v>96</v>
      </c>
      <c r="P28" s="27">
        <f t="shared" si="0"/>
        <v>2581</v>
      </c>
      <c r="Q28" s="46">
        <v>0</v>
      </c>
      <c r="R28" s="25" t="s">
        <v>24</v>
      </c>
    </row>
    <row r="29" spans="1:18" x14ac:dyDescent="0.45">
      <c r="A29" s="32" t="s">
        <v>57</v>
      </c>
      <c r="B29" s="33" t="s">
        <v>56</v>
      </c>
      <c r="C29" s="24">
        <v>2021</v>
      </c>
      <c r="D29" s="25">
        <v>36</v>
      </c>
      <c r="E29" s="25">
        <v>52</v>
      </c>
      <c r="F29" s="25">
        <v>15</v>
      </c>
      <c r="G29" s="25">
        <v>2188</v>
      </c>
      <c r="H29" s="31">
        <v>19</v>
      </c>
      <c r="I29" s="25">
        <v>17</v>
      </c>
      <c r="J29" s="25">
        <v>91</v>
      </c>
      <c r="K29" s="25">
        <v>13</v>
      </c>
      <c r="L29" s="34">
        <v>21</v>
      </c>
      <c r="M29" s="34">
        <v>16</v>
      </c>
      <c r="N29" s="25">
        <v>0</v>
      </c>
      <c r="O29" s="25">
        <v>95</v>
      </c>
      <c r="P29" s="27">
        <f t="shared" si="0"/>
        <v>2527</v>
      </c>
      <c r="Q29" s="46">
        <v>0</v>
      </c>
      <c r="R29" s="25" t="s">
        <v>24</v>
      </c>
    </row>
    <row r="30" spans="1:18" x14ac:dyDescent="0.45">
      <c r="A30" s="32" t="s">
        <v>58</v>
      </c>
      <c r="B30" s="33" t="s">
        <v>56</v>
      </c>
      <c r="C30" s="24">
        <v>2021</v>
      </c>
      <c r="D30" s="25">
        <v>36</v>
      </c>
      <c r="E30" s="25">
        <v>55</v>
      </c>
      <c r="F30" s="25">
        <v>16</v>
      </c>
      <c r="G30" s="25">
        <v>2215</v>
      </c>
      <c r="H30" s="31">
        <v>19</v>
      </c>
      <c r="I30" s="25">
        <v>17</v>
      </c>
      <c r="J30" s="25">
        <v>91</v>
      </c>
      <c r="K30" s="25">
        <v>14</v>
      </c>
      <c r="L30" s="34">
        <v>30</v>
      </c>
      <c r="M30" s="34">
        <v>16</v>
      </c>
      <c r="N30" s="25">
        <v>0</v>
      </c>
      <c r="O30" s="25">
        <v>94</v>
      </c>
      <c r="P30" s="27">
        <f t="shared" si="0"/>
        <v>2567</v>
      </c>
      <c r="Q30" s="47">
        <f>SUM(P27:P30)</f>
        <v>10226.4</v>
      </c>
      <c r="R30" s="25" t="s">
        <v>24</v>
      </c>
    </row>
    <row r="31" spans="1:18" x14ac:dyDescent="0.45">
      <c r="A31" s="32" t="s">
        <v>59</v>
      </c>
      <c r="B31" s="33" t="s">
        <v>56</v>
      </c>
      <c r="C31" s="24">
        <v>2021</v>
      </c>
      <c r="D31" s="25">
        <v>36</v>
      </c>
      <c r="E31" s="25">
        <v>60</v>
      </c>
      <c r="F31" s="25">
        <v>17</v>
      </c>
      <c r="G31" s="25">
        <v>2126</v>
      </c>
      <c r="H31" s="31">
        <v>20</v>
      </c>
      <c r="I31" s="25">
        <v>17</v>
      </c>
      <c r="J31" s="25">
        <v>92</v>
      </c>
      <c r="K31" s="25">
        <v>14</v>
      </c>
      <c r="L31" s="34">
        <v>31</v>
      </c>
      <c r="M31" s="34">
        <v>16</v>
      </c>
      <c r="N31" s="25">
        <v>0</v>
      </c>
      <c r="O31" s="25">
        <v>94</v>
      </c>
      <c r="P31" s="27">
        <f t="shared" si="0"/>
        <v>2487</v>
      </c>
      <c r="Q31" s="46">
        <v>0</v>
      </c>
      <c r="R31" s="25" t="s">
        <v>24</v>
      </c>
    </row>
    <row r="32" spans="1:18" x14ac:dyDescent="0.45">
      <c r="A32" s="35" t="s">
        <v>60</v>
      </c>
      <c r="B32" s="36" t="s">
        <v>61</v>
      </c>
      <c r="C32" s="24">
        <v>2021</v>
      </c>
      <c r="D32" s="37">
        <v>35</v>
      </c>
      <c r="E32" s="37">
        <v>61</v>
      </c>
      <c r="F32" s="37">
        <v>18</v>
      </c>
      <c r="G32" s="37">
        <v>2126</v>
      </c>
      <c r="H32" s="38">
        <v>20</v>
      </c>
      <c r="I32" s="37">
        <v>19</v>
      </c>
      <c r="J32" s="37">
        <v>94</v>
      </c>
      <c r="K32" s="37">
        <v>14</v>
      </c>
      <c r="L32" s="39">
        <v>34</v>
      </c>
      <c r="M32" s="39">
        <v>16</v>
      </c>
      <c r="N32" s="25">
        <v>0</v>
      </c>
      <c r="O32" s="37">
        <v>93</v>
      </c>
      <c r="P32" s="40">
        <f t="shared" si="0"/>
        <v>2495</v>
      </c>
      <c r="Q32" s="46">
        <v>0</v>
      </c>
      <c r="R32" s="25" t="s">
        <v>24</v>
      </c>
    </row>
    <row r="33" spans="1:18" x14ac:dyDescent="0.45">
      <c r="A33" s="35" t="s">
        <v>62</v>
      </c>
      <c r="B33" s="36" t="s">
        <v>61</v>
      </c>
      <c r="C33" s="24">
        <v>2021</v>
      </c>
      <c r="D33" s="37">
        <v>35</v>
      </c>
      <c r="E33" s="37">
        <v>61</v>
      </c>
      <c r="F33" s="37">
        <v>17</v>
      </c>
      <c r="G33" s="37">
        <v>2135</v>
      </c>
      <c r="H33" s="38">
        <v>20</v>
      </c>
      <c r="I33" s="37">
        <v>17</v>
      </c>
      <c r="J33" s="37">
        <v>95</v>
      </c>
      <c r="K33" s="37">
        <v>14</v>
      </c>
      <c r="L33" s="39">
        <v>34</v>
      </c>
      <c r="M33" s="39">
        <v>16</v>
      </c>
      <c r="N33" s="25">
        <v>0</v>
      </c>
      <c r="O33" s="37">
        <v>93</v>
      </c>
      <c r="P33" s="40">
        <f t="shared" si="0"/>
        <v>2502</v>
      </c>
      <c r="Q33" s="46">
        <v>0</v>
      </c>
      <c r="R33" s="25" t="s">
        <v>24</v>
      </c>
    </row>
    <row r="34" spans="1:18" x14ac:dyDescent="0.45">
      <c r="A34" s="35" t="s">
        <v>63</v>
      </c>
      <c r="B34" s="36" t="s">
        <v>61</v>
      </c>
      <c r="C34" s="24">
        <v>2021</v>
      </c>
      <c r="D34" s="37">
        <v>35</v>
      </c>
      <c r="E34" s="37">
        <v>58</v>
      </c>
      <c r="F34" s="37">
        <v>17</v>
      </c>
      <c r="G34" s="37">
        <v>2097</v>
      </c>
      <c r="H34" s="38">
        <v>20</v>
      </c>
      <c r="I34" s="37">
        <v>17</v>
      </c>
      <c r="J34" s="37">
        <v>99</v>
      </c>
      <c r="K34" s="37">
        <v>15</v>
      </c>
      <c r="L34" s="39">
        <v>25</v>
      </c>
      <c r="M34" s="39">
        <v>16</v>
      </c>
      <c r="N34" s="25">
        <v>0</v>
      </c>
      <c r="O34" s="37">
        <v>89</v>
      </c>
      <c r="P34" s="40">
        <f t="shared" si="0"/>
        <v>2453</v>
      </c>
      <c r="Q34" s="46">
        <v>0</v>
      </c>
      <c r="R34" s="25" t="s">
        <v>24</v>
      </c>
    </row>
    <row r="35" spans="1:18" x14ac:dyDescent="0.45">
      <c r="A35" s="35" t="s">
        <v>64</v>
      </c>
      <c r="B35" s="36" t="s">
        <v>61</v>
      </c>
      <c r="C35" s="24">
        <v>2021</v>
      </c>
      <c r="D35" s="37">
        <v>35</v>
      </c>
      <c r="E35" s="37">
        <v>59</v>
      </c>
      <c r="F35" s="37">
        <v>17</v>
      </c>
      <c r="G35" s="37">
        <v>2080</v>
      </c>
      <c r="H35" s="38">
        <v>20</v>
      </c>
      <c r="I35" s="37">
        <v>17</v>
      </c>
      <c r="J35" s="37">
        <v>101</v>
      </c>
      <c r="K35" s="37">
        <v>15</v>
      </c>
      <c r="L35" s="39">
        <v>25</v>
      </c>
      <c r="M35" s="39">
        <v>16</v>
      </c>
      <c r="N35" s="25">
        <v>0</v>
      </c>
      <c r="O35" s="37">
        <v>94</v>
      </c>
      <c r="P35" s="40">
        <f t="shared" si="0"/>
        <v>2444</v>
      </c>
      <c r="Q35" s="47">
        <f>SUM(P32:P35)</f>
        <v>9894</v>
      </c>
      <c r="R35" s="25" t="s">
        <v>24</v>
      </c>
    </row>
    <row r="36" spans="1:18" x14ac:dyDescent="0.45">
      <c r="A36" s="35" t="s">
        <v>65</v>
      </c>
      <c r="B36" s="36" t="s">
        <v>66</v>
      </c>
      <c r="C36" s="24">
        <v>2021</v>
      </c>
      <c r="D36" s="37">
        <v>36</v>
      </c>
      <c r="E36" s="37">
        <v>60</v>
      </c>
      <c r="F36" s="37">
        <v>17</v>
      </c>
      <c r="G36" s="37">
        <v>2116</v>
      </c>
      <c r="H36" s="38">
        <v>20</v>
      </c>
      <c r="I36" s="37">
        <v>18</v>
      </c>
      <c r="J36" s="37">
        <v>102</v>
      </c>
      <c r="K36" s="37">
        <v>15</v>
      </c>
      <c r="L36" s="39">
        <v>25</v>
      </c>
      <c r="M36" s="39">
        <v>16</v>
      </c>
      <c r="N36" s="25">
        <v>0</v>
      </c>
      <c r="O36" s="37">
        <v>94</v>
      </c>
      <c r="P36" s="40">
        <f t="shared" si="0"/>
        <v>2483</v>
      </c>
      <c r="Q36" s="46">
        <v>0</v>
      </c>
      <c r="R36" s="25" t="s">
        <v>24</v>
      </c>
    </row>
    <row r="37" spans="1:18" x14ac:dyDescent="0.45">
      <c r="A37" s="35" t="s">
        <v>67</v>
      </c>
      <c r="B37" s="36" t="s">
        <v>66</v>
      </c>
      <c r="C37" s="24">
        <v>2021</v>
      </c>
      <c r="D37" s="37">
        <v>35</v>
      </c>
      <c r="E37" s="37">
        <v>58</v>
      </c>
      <c r="F37" s="37">
        <v>17</v>
      </c>
      <c r="G37" s="37">
        <v>2140</v>
      </c>
      <c r="H37" s="38">
        <v>20</v>
      </c>
      <c r="I37" s="37">
        <v>17</v>
      </c>
      <c r="J37" s="37">
        <v>103</v>
      </c>
      <c r="K37" s="37">
        <v>15</v>
      </c>
      <c r="L37" s="39">
        <v>25</v>
      </c>
      <c r="M37" s="39">
        <v>16</v>
      </c>
      <c r="N37" s="25">
        <v>0</v>
      </c>
      <c r="O37" s="37">
        <v>99</v>
      </c>
      <c r="P37" s="40">
        <f t="shared" si="0"/>
        <v>2510</v>
      </c>
      <c r="Q37" s="46">
        <v>0</v>
      </c>
      <c r="R37" s="25" t="s">
        <v>24</v>
      </c>
    </row>
    <row r="38" spans="1:18" x14ac:dyDescent="0.45">
      <c r="A38" s="35" t="s">
        <v>68</v>
      </c>
      <c r="B38" s="36" t="s">
        <v>66</v>
      </c>
      <c r="C38" s="24">
        <v>2021</v>
      </c>
      <c r="D38" s="37">
        <v>35</v>
      </c>
      <c r="E38" s="37">
        <v>58</v>
      </c>
      <c r="F38" s="37">
        <v>17</v>
      </c>
      <c r="G38" s="37">
        <v>2133</v>
      </c>
      <c r="H38" s="38">
        <v>20</v>
      </c>
      <c r="I38" s="37">
        <v>18</v>
      </c>
      <c r="J38" s="37">
        <v>107</v>
      </c>
      <c r="K38" s="37">
        <v>17</v>
      </c>
      <c r="L38" s="39">
        <v>31</v>
      </c>
      <c r="M38" s="39">
        <v>16</v>
      </c>
      <c r="N38" s="25">
        <v>0</v>
      </c>
      <c r="O38" s="37">
        <v>99</v>
      </c>
      <c r="P38" s="40">
        <f t="shared" si="0"/>
        <v>2516</v>
      </c>
      <c r="Q38" s="46">
        <v>0</v>
      </c>
      <c r="R38" s="25" t="s">
        <v>24</v>
      </c>
    </row>
    <row r="39" spans="1:18" x14ac:dyDescent="0.45">
      <c r="A39" s="35" t="s">
        <v>69</v>
      </c>
      <c r="B39" s="36" t="s">
        <v>66</v>
      </c>
      <c r="C39" s="24">
        <v>2021</v>
      </c>
      <c r="D39" s="37">
        <v>35</v>
      </c>
      <c r="E39" s="37">
        <v>59</v>
      </c>
      <c r="F39" s="37">
        <v>17</v>
      </c>
      <c r="G39" s="37">
        <v>2141</v>
      </c>
      <c r="H39" s="38">
        <v>20</v>
      </c>
      <c r="I39" s="37">
        <v>19</v>
      </c>
      <c r="J39" s="37">
        <v>110</v>
      </c>
      <c r="K39" s="37">
        <v>17</v>
      </c>
      <c r="L39" s="39">
        <v>26</v>
      </c>
      <c r="M39" s="39">
        <v>16</v>
      </c>
      <c r="N39" s="25">
        <v>0</v>
      </c>
      <c r="O39" s="37">
        <v>90</v>
      </c>
      <c r="P39" s="40">
        <f t="shared" si="0"/>
        <v>2515</v>
      </c>
      <c r="Q39" s="47">
        <f>SUM(P36:P39)</f>
        <v>10024</v>
      </c>
      <c r="R39" s="25" t="s">
        <v>24</v>
      </c>
    </row>
    <row r="40" spans="1:18" x14ac:dyDescent="0.45">
      <c r="A40" s="35" t="s">
        <v>70</v>
      </c>
      <c r="B40" s="36" t="s">
        <v>66</v>
      </c>
      <c r="C40" s="24">
        <v>2021</v>
      </c>
      <c r="D40" s="37">
        <v>35</v>
      </c>
      <c r="E40" s="37">
        <v>58</v>
      </c>
      <c r="F40" s="37">
        <v>17</v>
      </c>
      <c r="G40" s="37">
        <v>2019</v>
      </c>
      <c r="H40" s="38">
        <v>20</v>
      </c>
      <c r="I40" s="37">
        <v>18</v>
      </c>
      <c r="J40" s="37">
        <v>109</v>
      </c>
      <c r="K40" s="37">
        <v>17</v>
      </c>
      <c r="L40" s="39">
        <v>24</v>
      </c>
      <c r="M40" s="39">
        <v>16</v>
      </c>
      <c r="N40" s="25">
        <v>0</v>
      </c>
      <c r="O40" s="37">
        <v>92</v>
      </c>
      <c r="P40" s="40">
        <f t="shared" si="0"/>
        <v>2390</v>
      </c>
      <c r="Q40" s="46">
        <v>0</v>
      </c>
      <c r="R40" s="25" t="s">
        <v>24</v>
      </c>
    </row>
    <row r="41" spans="1:18" x14ac:dyDescent="0.45">
      <c r="A41" s="35" t="s">
        <v>71</v>
      </c>
      <c r="B41" s="36" t="s">
        <v>72</v>
      </c>
      <c r="C41" s="24">
        <v>2021</v>
      </c>
      <c r="D41" s="37">
        <v>34</v>
      </c>
      <c r="E41" s="37">
        <v>61</v>
      </c>
      <c r="F41" s="37">
        <v>17</v>
      </c>
      <c r="G41" s="37">
        <v>2132</v>
      </c>
      <c r="H41" s="38">
        <v>25</v>
      </c>
      <c r="I41" s="37">
        <v>21</v>
      </c>
      <c r="J41" s="37">
        <v>108</v>
      </c>
      <c r="K41" s="37">
        <v>17</v>
      </c>
      <c r="L41" s="39">
        <v>24</v>
      </c>
      <c r="M41" s="39">
        <v>16</v>
      </c>
      <c r="N41" s="25">
        <v>0</v>
      </c>
      <c r="O41" s="37">
        <v>82</v>
      </c>
      <c r="P41" s="40">
        <f t="shared" si="0"/>
        <v>2503</v>
      </c>
      <c r="Q41" s="46">
        <v>0</v>
      </c>
      <c r="R41" s="25" t="s">
        <v>24</v>
      </c>
    </row>
    <row r="42" spans="1:18" x14ac:dyDescent="0.45">
      <c r="A42" s="35" t="s">
        <v>73</v>
      </c>
      <c r="B42" s="36" t="s">
        <v>72</v>
      </c>
      <c r="C42" s="24">
        <v>2021</v>
      </c>
      <c r="D42" s="37">
        <v>34</v>
      </c>
      <c r="E42" s="37">
        <v>59</v>
      </c>
      <c r="F42" s="37">
        <v>17</v>
      </c>
      <c r="G42" s="37">
        <v>2120</v>
      </c>
      <c r="H42" s="38">
        <v>25</v>
      </c>
      <c r="I42" s="37">
        <v>18</v>
      </c>
      <c r="J42" s="37">
        <v>121</v>
      </c>
      <c r="K42" s="37">
        <v>17</v>
      </c>
      <c r="L42" s="39">
        <v>28</v>
      </c>
      <c r="M42" s="39">
        <v>16</v>
      </c>
      <c r="N42" s="25">
        <v>0</v>
      </c>
      <c r="O42" s="37">
        <v>93</v>
      </c>
      <c r="P42" s="40">
        <f t="shared" si="0"/>
        <v>2514</v>
      </c>
      <c r="Q42" s="46">
        <v>0</v>
      </c>
      <c r="R42" s="25" t="s">
        <v>24</v>
      </c>
    </row>
    <row r="43" spans="1:18" x14ac:dyDescent="0.45">
      <c r="A43" s="35" t="s">
        <v>74</v>
      </c>
      <c r="B43" s="36" t="s">
        <v>72</v>
      </c>
      <c r="C43" s="24">
        <v>2021</v>
      </c>
      <c r="D43" s="37">
        <v>33</v>
      </c>
      <c r="E43" s="37">
        <v>56</v>
      </c>
      <c r="F43" s="37">
        <v>17</v>
      </c>
      <c r="G43" s="37">
        <v>2138</v>
      </c>
      <c r="H43" s="38">
        <v>25</v>
      </c>
      <c r="I43" s="37">
        <v>17</v>
      </c>
      <c r="J43" s="37">
        <v>123</v>
      </c>
      <c r="K43" s="37">
        <v>17</v>
      </c>
      <c r="L43" s="39">
        <v>28</v>
      </c>
      <c r="M43" s="39">
        <v>16</v>
      </c>
      <c r="N43" s="25">
        <v>0</v>
      </c>
      <c r="O43" s="37">
        <v>97</v>
      </c>
      <c r="P43" s="40">
        <f t="shared" si="0"/>
        <v>2534</v>
      </c>
      <c r="Q43" s="46">
        <v>0</v>
      </c>
      <c r="R43" s="25" t="s">
        <v>24</v>
      </c>
    </row>
    <row r="44" spans="1:18" x14ac:dyDescent="0.45">
      <c r="A44" s="35" t="s">
        <v>75</v>
      </c>
      <c r="B44" s="36" t="s">
        <v>72</v>
      </c>
      <c r="C44" s="24">
        <v>2021</v>
      </c>
      <c r="D44" s="37">
        <v>34</v>
      </c>
      <c r="E44" s="37">
        <v>55</v>
      </c>
      <c r="F44" s="37">
        <v>17</v>
      </c>
      <c r="G44" s="37">
        <v>2146</v>
      </c>
      <c r="H44" s="38">
        <v>25</v>
      </c>
      <c r="I44" s="37">
        <v>17</v>
      </c>
      <c r="J44" s="37">
        <v>125</v>
      </c>
      <c r="K44" s="37">
        <v>17</v>
      </c>
      <c r="L44" s="39">
        <v>29</v>
      </c>
      <c r="M44" s="39">
        <v>16</v>
      </c>
      <c r="N44" s="25">
        <v>0</v>
      </c>
      <c r="O44" s="37">
        <v>97</v>
      </c>
      <c r="P44" s="40">
        <f t="shared" si="0"/>
        <v>2544</v>
      </c>
      <c r="Q44" s="47">
        <f>SUM(P41:P44)</f>
        <v>10095</v>
      </c>
      <c r="R44" s="25" t="s">
        <v>24</v>
      </c>
    </row>
    <row r="45" spans="1:18" x14ac:dyDescent="0.45">
      <c r="A45" s="35" t="s">
        <v>76</v>
      </c>
      <c r="B45" s="36" t="s">
        <v>77</v>
      </c>
      <c r="C45" s="24">
        <v>2021</v>
      </c>
      <c r="D45" s="37">
        <v>34</v>
      </c>
      <c r="E45" s="37">
        <v>55</v>
      </c>
      <c r="F45" s="37">
        <v>17</v>
      </c>
      <c r="G45" s="37">
        <v>2153</v>
      </c>
      <c r="H45" s="38">
        <v>25</v>
      </c>
      <c r="I45" s="37">
        <v>17</v>
      </c>
      <c r="J45" s="37">
        <v>124</v>
      </c>
      <c r="K45" s="37">
        <v>17</v>
      </c>
      <c r="L45" s="39">
        <v>29</v>
      </c>
      <c r="M45" s="39">
        <v>16</v>
      </c>
      <c r="N45" s="25">
        <v>0</v>
      </c>
      <c r="O45" s="37">
        <v>101</v>
      </c>
      <c r="P45" s="40">
        <f t="shared" si="0"/>
        <v>2554</v>
      </c>
      <c r="Q45" s="46">
        <v>0</v>
      </c>
      <c r="R45" s="25" t="s">
        <v>24</v>
      </c>
    </row>
    <row r="46" spans="1:18" x14ac:dyDescent="0.45">
      <c r="A46" s="35" t="s">
        <v>78</v>
      </c>
      <c r="B46" s="36" t="s">
        <v>77</v>
      </c>
      <c r="C46" s="24">
        <v>2021</v>
      </c>
      <c r="D46" s="37">
        <v>34</v>
      </c>
      <c r="E46" s="37">
        <v>59</v>
      </c>
      <c r="F46" s="37">
        <v>17</v>
      </c>
      <c r="G46" s="37">
        <v>2147</v>
      </c>
      <c r="H46" s="38">
        <v>25</v>
      </c>
      <c r="I46" s="37">
        <v>24</v>
      </c>
      <c r="J46" s="37">
        <v>144</v>
      </c>
      <c r="K46" s="37">
        <v>18</v>
      </c>
      <c r="L46" s="39">
        <v>29</v>
      </c>
      <c r="M46" s="39">
        <v>16</v>
      </c>
      <c r="N46" s="25">
        <v>0</v>
      </c>
      <c r="O46" s="37">
        <v>100</v>
      </c>
      <c r="P46" s="40">
        <f t="shared" si="0"/>
        <v>2579</v>
      </c>
      <c r="Q46" s="46">
        <v>0</v>
      </c>
      <c r="R46" s="25" t="s">
        <v>24</v>
      </c>
    </row>
    <row r="47" spans="1:18" x14ac:dyDescent="0.45">
      <c r="A47" s="35" t="s">
        <v>79</v>
      </c>
      <c r="B47" s="36" t="s">
        <v>77</v>
      </c>
      <c r="C47" s="24">
        <v>2021</v>
      </c>
      <c r="D47" s="37">
        <v>33</v>
      </c>
      <c r="E47" s="37">
        <v>54</v>
      </c>
      <c r="F47" s="37">
        <v>18</v>
      </c>
      <c r="G47" s="37">
        <v>2139</v>
      </c>
      <c r="H47" s="38">
        <v>25</v>
      </c>
      <c r="I47" s="37">
        <v>18</v>
      </c>
      <c r="J47" s="37">
        <v>126</v>
      </c>
      <c r="K47" s="37">
        <v>18</v>
      </c>
      <c r="L47" s="39">
        <v>29</v>
      </c>
      <c r="M47" s="39">
        <v>16</v>
      </c>
      <c r="N47" s="25">
        <v>0</v>
      </c>
      <c r="O47" s="37">
        <v>93</v>
      </c>
      <c r="P47" s="40">
        <f t="shared" si="0"/>
        <v>2536</v>
      </c>
      <c r="Q47" s="46">
        <v>0</v>
      </c>
      <c r="R47" s="25" t="s">
        <v>24</v>
      </c>
    </row>
    <row r="48" spans="1:18" x14ac:dyDescent="0.45">
      <c r="A48" s="35" t="s">
        <v>80</v>
      </c>
      <c r="B48" s="36" t="s">
        <v>77</v>
      </c>
      <c r="C48" s="24">
        <v>2021</v>
      </c>
      <c r="D48" s="37">
        <v>33</v>
      </c>
      <c r="E48" s="37">
        <v>53</v>
      </c>
      <c r="F48" s="37">
        <v>18</v>
      </c>
      <c r="G48" s="37">
        <v>2137</v>
      </c>
      <c r="H48" s="38">
        <v>25</v>
      </c>
      <c r="I48" s="37">
        <v>17</v>
      </c>
      <c r="J48" s="37">
        <v>126</v>
      </c>
      <c r="K48" s="37">
        <v>18</v>
      </c>
      <c r="L48" s="39">
        <v>29</v>
      </c>
      <c r="M48" s="39">
        <v>16</v>
      </c>
      <c r="N48" s="25">
        <v>0</v>
      </c>
      <c r="O48" s="37">
        <v>89</v>
      </c>
      <c r="P48" s="40">
        <f t="shared" si="0"/>
        <v>2528</v>
      </c>
      <c r="Q48" s="47">
        <f>SUM(P45:P48)</f>
        <v>10197</v>
      </c>
      <c r="R48" s="25" t="s">
        <v>24</v>
      </c>
    </row>
    <row r="49" spans="1:18" x14ac:dyDescent="0.45">
      <c r="A49" s="35" t="s">
        <v>81</v>
      </c>
      <c r="B49" s="36" t="s">
        <v>82</v>
      </c>
      <c r="C49" s="24">
        <v>2021</v>
      </c>
      <c r="D49" s="37">
        <v>35</v>
      </c>
      <c r="E49" s="37">
        <v>54</v>
      </c>
      <c r="F49" s="37">
        <v>18</v>
      </c>
      <c r="G49" s="37">
        <v>2131</v>
      </c>
      <c r="H49" s="38">
        <v>29</v>
      </c>
      <c r="I49" s="37">
        <v>17</v>
      </c>
      <c r="J49" s="37">
        <v>125</v>
      </c>
      <c r="K49" s="37">
        <v>18</v>
      </c>
      <c r="L49" s="39">
        <v>29</v>
      </c>
      <c r="M49" s="39">
        <v>33</v>
      </c>
      <c r="N49" s="25">
        <v>0</v>
      </c>
      <c r="O49" s="37">
        <v>98</v>
      </c>
      <c r="P49" s="40">
        <f t="shared" si="0"/>
        <v>2552</v>
      </c>
      <c r="Q49" s="46">
        <v>0</v>
      </c>
      <c r="R49" s="25" t="s">
        <v>24</v>
      </c>
    </row>
    <row r="50" spans="1:18" x14ac:dyDescent="0.45">
      <c r="A50" s="35" t="s">
        <v>83</v>
      </c>
      <c r="B50" s="36" t="s">
        <v>82</v>
      </c>
      <c r="C50" s="24">
        <v>2021</v>
      </c>
      <c r="D50" s="37">
        <v>35</v>
      </c>
      <c r="E50" s="37">
        <v>54</v>
      </c>
      <c r="F50" s="37">
        <v>18</v>
      </c>
      <c r="G50" s="37">
        <v>2120</v>
      </c>
      <c r="H50" s="38">
        <v>29</v>
      </c>
      <c r="I50" s="37">
        <v>18</v>
      </c>
      <c r="J50" s="37">
        <v>125</v>
      </c>
      <c r="K50" s="37">
        <v>18</v>
      </c>
      <c r="L50" s="39">
        <v>29</v>
      </c>
      <c r="M50" s="39">
        <v>37</v>
      </c>
      <c r="N50" s="25">
        <v>0</v>
      </c>
      <c r="O50" s="37">
        <v>96</v>
      </c>
      <c r="P50" s="40">
        <f t="shared" si="0"/>
        <v>2544</v>
      </c>
      <c r="Q50" s="46">
        <v>0</v>
      </c>
      <c r="R50" s="25" t="s">
        <v>24</v>
      </c>
    </row>
    <row r="51" spans="1:18" x14ac:dyDescent="0.45">
      <c r="A51" s="35" t="s">
        <v>84</v>
      </c>
      <c r="B51" s="36" t="s">
        <v>82</v>
      </c>
      <c r="C51" s="24">
        <v>2021</v>
      </c>
      <c r="D51" s="37">
        <v>33</v>
      </c>
      <c r="E51" s="37">
        <v>54</v>
      </c>
      <c r="F51" s="37">
        <v>18</v>
      </c>
      <c r="G51" s="37">
        <v>2127</v>
      </c>
      <c r="H51" s="38">
        <v>29</v>
      </c>
      <c r="I51" s="37">
        <v>19</v>
      </c>
      <c r="J51" s="37">
        <v>126</v>
      </c>
      <c r="K51" s="37">
        <v>18</v>
      </c>
      <c r="L51" s="39">
        <v>29</v>
      </c>
      <c r="M51" s="39">
        <v>37</v>
      </c>
      <c r="N51" s="25">
        <v>0</v>
      </c>
      <c r="O51" s="37">
        <v>99</v>
      </c>
      <c r="P51" s="40">
        <f t="shared" si="0"/>
        <v>2556</v>
      </c>
      <c r="Q51" s="47">
        <f>SUM(P49:P51)</f>
        <v>7652</v>
      </c>
      <c r="R51" s="25" t="s">
        <v>24</v>
      </c>
    </row>
    <row r="52" spans="1:18" x14ac:dyDescent="0.45">
      <c r="A52" s="35" t="s">
        <v>85</v>
      </c>
      <c r="B52" s="36" t="s">
        <v>82</v>
      </c>
      <c r="C52" s="24">
        <v>2021</v>
      </c>
      <c r="D52" s="37">
        <v>36</v>
      </c>
      <c r="E52" s="37">
        <v>55</v>
      </c>
      <c r="F52" s="37">
        <v>18</v>
      </c>
      <c r="G52" s="37">
        <v>2155</v>
      </c>
      <c r="H52" s="38">
        <v>29</v>
      </c>
      <c r="I52" s="37">
        <v>21</v>
      </c>
      <c r="J52" s="37">
        <v>129</v>
      </c>
      <c r="K52" s="37">
        <v>18</v>
      </c>
      <c r="L52" s="39">
        <v>27</v>
      </c>
      <c r="M52" s="39">
        <v>37</v>
      </c>
      <c r="N52" s="25">
        <v>0</v>
      </c>
      <c r="O52" s="37">
        <v>92</v>
      </c>
      <c r="P52" s="40">
        <f t="shared" si="0"/>
        <v>2581</v>
      </c>
      <c r="Q52" s="46">
        <v>0</v>
      </c>
      <c r="R52" s="25" t="s">
        <v>24</v>
      </c>
    </row>
    <row r="53" spans="1:18" x14ac:dyDescent="0.45">
      <c r="A53" s="35" t="s">
        <v>86</v>
      </c>
      <c r="B53" s="36" t="s">
        <v>23</v>
      </c>
      <c r="C53" s="24">
        <v>2021</v>
      </c>
      <c r="D53" s="37">
        <v>35</v>
      </c>
      <c r="E53" s="37">
        <v>54</v>
      </c>
      <c r="F53" s="37">
        <v>18</v>
      </c>
      <c r="G53" s="37">
        <v>2149</v>
      </c>
      <c r="H53" s="38">
        <v>29</v>
      </c>
      <c r="I53" s="37">
        <v>19</v>
      </c>
      <c r="J53" s="37">
        <v>128</v>
      </c>
      <c r="K53" s="37">
        <v>18</v>
      </c>
      <c r="L53" s="39">
        <v>28</v>
      </c>
      <c r="M53" s="39">
        <v>37</v>
      </c>
      <c r="N53" s="25">
        <v>0</v>
      </c>
      <c r="O53" s="37">
        <v>94</v>
      </c>
      <c r="P53" s="40">
        <f t="shared" si="0"/>
        <v>2574</v>
      </c>
      <c r="Q53" s="46">
        <v>0</v>
      </c>
      <c r="R53" s="25" t="s">
        <v>24</v>
      </c>
    </row>
    <row r="54" spans="1:18" x14ac:dyDescent="0.45">
      <c r="A54" s="35" t="s">
        <v>87</v>
      </c>
      <c r="B54" s="36" t="s">
        <v>23</v>
      </c>
      <c r="C54" s="24">
        <v>2021</v>
      </c>
      <c r="D54" s="37">
        <v>35</v>
      </c>
      <c r="E54" s="37">
        <v>55</v>
      </c>
      <c r="F54" s="37">
        <v>18</v>
      </c>
      <c r="G54" s="37">
        <v>2154</v>
      </c>
      <c r="H54" s="38">
        <v>29</v>
      </c>
      <c r="I54" s="37">
        <v>19</v>
      </c>
      <c r="J54" s="37">
        <v>127</v>
      </c>
      <c r="K54" s="37">
        <v>18</v>
      </c>
      <c r="L54" s="39">
        <v>29</v>
      </c>
      <c r="M54" s="39">
        <v>37</v>
      </c>
      <c r="N54" s="25">
        <v>0</v>
      </c>
      <c r="O54" s="37">
        <v>96</v>
      </c>
      <c r="P54" s="40">
        <f t="shared" si="0"/>
        <v>2582</v>
      </c>
      <c r="Q54" s="46">
        <v>0</v>
      </c>
      <c r="R54" s="25" t="s">
        <v>24</v>
      </c>
    </row>
    <row r="55" spans="1:18" x14ac:dyDescent="0.45">
      <c r="A55" s="35" t="s">
        <v>88</v>
      </c>
      <c r="B55" s="36" t="s">
        <v>23</v>
      </c>
      <c r="C55" s="24">
        <v>2021</v>
      </c>
      <c r="D55" s="37">
        <v>0</v>
      </c>
      <c r="E55" s="37">
        <v>0</v>
      </c>
      <c r="F55" s="37">
        <v>0</v>
      </c>
      <c r="G55" s="37">
        <v>2138</v>
      </c>
      <c r="H55" s="38">
        <v>0</v>
      </c>
      <c r="I55" s="37">
        <v>0</v>
      </c>
      <c r="J55" s="37">
        <v>0</v>
      </c>
      <c r="K55" s="37">
        <v>0</v>
      </c>
      <c r="L55" s="39">
        <v>0</v>
      </c>
      <c r="M55" s="39">
        <v>0</v>
      </c>
      <c r="N55" s="25">
        <v>0</v>
      </c>
      <c r="O55" s="37">
        <v>0</v>
      </c>
      <c r="P55" s="40">
        <f t="shared" si="0"/>
        <v>2138</v>
      </c>
      <c r="Q55" s="47">
        <f>SUM(P52:P55)</f>
        <v>9875</v>
      </c>
      <c r="R55" s="25" t="s">
        <v>24</v>
      </c>
    </row>
    <row r="56" spans="1:18" x14ac:dyDescent="0.45">
      <c r="A56" s="35" t="s">
        <v>89</v>
      </c>
      <c r="B56" s="30" t="s">
        <v>29</v>
      </c>
      <c r="C56" s="24">
        <v>2022</v>
      </c>
      <c r="D56" s="37">
        <v>35</v>
      </c>
      <c r="E56" s="37">
        <v>42</v>
      </c>
      <c r="F56" s="37">
        <v>17</v>
      </c>
      <c r="G56" s="37">
        <v>2140</v>
      </c>
      <c r="H56" s="38">
        <v>25</v>
      </c>
      <c r="I56" s="37">
        <v>19</v>
      </c>
      <c r="J56" s="37">
        <v>124</v>
      </c>
      <c r="K56" s="37">
        <v>18</v>
      </c>
      <c r="L56" s="39">
        <v>25</v>
      </c>
      <c r="M56" s="39">
        <v>35</v>
      </c>
      <c r="N56" s="25">
        <v>0</v>
      </c>
      <c r="O56" s="37">
        <v>82</v>
      </c>
      <c r="P56" s="40">
        <f t="shared" si="0"/>
        <v>2527</v>
      </c>
      <c r="Q56" s="46">
        <v>0</v>
      </c>
      <c r="R56" s="25" t="s">
        <v>24</v>
      </c>
    </row>
    <row r="57" spans="1:18" x14ac:dyDescent="0.45">
      <c r="A57" s="35" t="s">
        <v>90</v>
      </c>
      <c r="B57" s="30" t="s">
        <v>29</v>
      </c>
      <c r="C57" s="24">
        <v>2022</v>
      </c>
      <c r="D57" s="37">
        <v>34</v>
      </c>
      <c r="E57" s="37">
        <v>42</v>
      </c>
      <c r="F57" s="37">
        <v>17</v>
      </c>
      <c r="G57" s="37">
        <v>2151</v>
      </c>
      <c r="H57" s="38">
        <v>25</v>
      </c>
      <c r="I57" s="37">
        <v>18</v>
      </c>
      <c r="J57" s="37">
        <v>123</v>
      </c>
      <c r="K57" s="37">
        <v>18</v>
      </c>
      <c r="L57" s="39">
        <v>25</v>
      </c>
      <c r="M57" s="39">
        <v>37</v>
      </c>
      <c r="N57" s="25">
        <v>0</v>
      </c>
      <c r="O57" s="37">
        <v>81</v>
      </c>
      <c r="P57" s="40">
        <f t="shared" si="0"/>
        <v>2537</v>
      </c>
      <c r="Q57" s="46">
        <v>0</v>
      </c>
      <c r="R57" s="25" t="s">
        <v>24</v>
      </c>
    </row>
    <row r="58" spans="1:18" x14ac:dyDescent="0.45">
      <c r="A58" s="35" t="s">
        <v>91</v>
      </c>
      <c r="B58" s="30" t="s">
        <v>29</v>
      </c>
      <c r="C58" s="24">
        <v>2022</v>
      </c>
      <c r="D58" s="37">
        <v>35</v>
      </c>
      <c r="E58" s="37">
        <v>45</v>
      </c>
      <c r="F58" s="37">
        <v>17</v>
      </c>
      <c r="G58" s="37">
        <v>2158</v>
      </c>
      <c r="H58" s="38">
        <v>25</v>
      </c>
      <c r="I58" s="37">
        <v>17</v>
      </c>
      <c r="J58" s="37">
        <v>129</v>
      </c>
      <c r="K58" s="37">
        <v>18</v>
      </c>
      <c r="L58" s="39">
        <v>22</v>
      </c>
      <c r="M58" s="39">
        <v>37</v>
      </c>
      <c r="N58" s="25">
        <v>0</v>
      </c>
      <c r="O58" s="37">
        <v>81</v>
      </c>
      <c r="P58" s="40">
        <f t="shared" si="0"/>
        <v>2549</v>
      </c>
      <c r="Q58" s="47">
        <f>SUM(P56:P58)</f>
        <v>7613</v>
      </c>
      <c r="R58" s="25" t="s">
        <v>24</v>
      </c>
    </row>
    <row r="59" spans="1:18" x14ac:dyDescent="0.45">
      <c r="A59" s="35" t="s">
        <v>92</v>
      </c>
      <c r="B59" s="30" t="s">
        <v>29</v>
      </c>
      <c r="C59" s="24">
        <v>2022</v>
      </c>
      <c r="D59" s="37">
        <v>35</v>
      </c>
      <c r="E59" s="37">
        <v>40</v>
      </c>
      <c r="F59" s="37">
        <v>17</v>
      </c>
      <c r="G59" s="37">
        <v>2153</v>
      </c>
      <c r="H59" s="38">
        <v>25</v>
      </c>
      <c r="I59" s="37">
        <v>18</v>
      </c>
      <c r="J59" s="37">
        <v>130</v>
      </c>
      <c r="K59" s="37">
        <v>18</v>
      </c>
      <c r="L59" s="39">
        <v>18</v>
      </c>
      <c r="M59" s="39">
        <v>37</v>
      </c>
      <c r="N59" s="25">
        <v>0</v>
      </c>
      <c r="O59" s="37">
        <v>52</v>
      </c>
      <c r="P59" s="40">
        <f t="shared" si="0"/>
        <v>2508</v>
      </c>
      <c r="Q59" s="46">
        <v>0</v>
      </c>
      <c r="R59" s="25" t="s">
        <v>24</v>
      </c>
    </row>
    <row r="60" spans="1:18" x14ac:dyDescent="0.45">
      <c r="A60" s="35" t="s">
        <v>93</v>
      </c>
      <c r="B60" s="30" t="s">
        <v>34</v>
      </c>
      <c r="C60" s="24">
        <v>2022</v>
      </c>
      <c r="D60" s="37">
        <v>35</v>
      </c>
      <c r="E60" s="37">
        <v>42</v>
      </c>
      <c r="F60" s="37">
        <v>17</v>
      </c>
      <c r="G60" s="37">
        <v>2154</v>
      </c>
      <c r="H60" s="38">
        <v>25</v>
      </c>
      <c r="I60" s="37">
        <v>19</v>
      </c>
      <c r="J60" s="37">
        <v>130</v>
      </c>
      <c r="K60" s="37">
        <v>18</v>
      </c>
      <c r="L60" s="39">
        <v>18</v>
      </c>
      <c r="M60" s="39">
        <v>37</v>
      </c>
      <c r="N60" s="25">
        <v>0</v>
      </c>
      <c r="O60" s="37">
        <v>60</v>
      </c>
      <c r="P60" s="40">
        <f t="shared" si="0"/>
        <v>2520</v>
      </c>
      <c r="Q60" s="46">
        <v>0</v>
      </c>
      <c r="R60" s="25" t="s">
        <v>24</v>
      </c>
    </row>
    <row r="61" spans="1:18" x14ac:dyDescent="0.45">
      <c r="A61" s="35" t="s">
        <v>94</v>
      </c>
      <c r="B61" s="30" t="s">
        <v>34</v>
      </c>
      <c r="C61" s="24">
        <v>2022</v>
      </c>
      <c r="D61" s="37">
        <v>34</v>
      </c>
      <c r="E61" s="37">
        <v>44</v>
      </c>
      <c r="F61" s="37">
        <v>17</v>
      </c>
      <c r="G61" s="37">
        <v>2144</v>
      </c>
      <c r="H61" s="38">
        <v>25</v>
      </c>
      <c r="I61" s="37">
        <v>19</v>
      </c>
      <c r="J61" s="37">
        <v>130</v>
      </c>
      <c r="K61" s="37">
        <v>18</v>
      </c>
      <c r="L61" s="39">
        <v>20</v>
      </c>
      <c r="M61" s="39">
        <v>37</v>
      </c>
      <c r="N61" s="25">
        <v>0</v>
      </c>
      <c r="O61" s="37">
        <v>56</v>
      </c>
      <c r="P61" s="40">
        <f t="shared" si="0"/>
        <v>2510</v>
      </c>
      <c r="Q61" s="46">
        <v>0</v>
      </c>
      <c r="R61" s="25" t="s">
        <v>24</v>
      </c>
    </row>
    <row r="62" spans="1:18" x14ac:dyDescent="0.45">
      <c r="A62" s="35" t="s">
        <v>95</v>
      </c>
      <c r="B62" s="30" t="s">
        <v>34</v>
      </c>
      <c r="C62" s="24">
        <v>2022</v>
      </c>
      <c r="D62" s="37">
        <v>34</v>
      </c>
      <c r="E62" s="37">
        <v>43</v>
      </c>
      <c r="F62" s="37">
        <v>17</v>
      </c>
      <c r="G62" s="37">
        <v>2147</v>
      </c>
      <c r="H62" s="38">
        <v>25</v>
      </c>
      <c r="I62" s="37">
        <v>20</v>
      </c>
      <c r="J62" s="37">
        <v>130</v>
      </c>
      <c r="K62" s="37">
        <v>18</v>
      </c>
      <c r="L62" s="39">
        <v>20</v>
      </c>
      <c r="M62" s="39">
        <v>37</v>
      </c>
      <c r="N62" s="25">
        <v>0</v>
      </c>
      <c r="O62" s="37">
        <v>57</v>
      </c>
      <c r="P62" s="40">
        <f t="shared" si="0"/>
        <v>2514</v>
      </c>
      <c r="Q62" s="47">
        <f>SUM(P59:P62)</f>
        <v>10052</v>
      </c>
      <c r="R62" s="25" t="s">
        <v>24</v>
      </c>
    </row>
    <row r="63" spans="1:18" x14ac:dyDescent="0.45">
      <c r="A63" s="35" t="s">
        <v>96</v>
      </c>
      <c r="B63" s="30" t="s">
        <v>34</v>
      </c>
      <c r="C63" s="24">
        <v>2022</v>
      </c>
      <c r="D63" s="37">
        <v>35</v>
      </c>
      <c r="E63" s="37">
        <v>40</v>
      </c>
      <c r="F63" s="37">
        <v>16</v>
      </c>
      <c r="G63" s="37">
        <v>2160</v>
      </c>
      <c r="H63" s="38">
        <v>25</v>
      </c>
      <c r="I63" s="37">
        <v>19</v>
      </c>
      <c r="J63" s="37">
        <v>129</v>
      </c>
      <c r="K63" s="37">
        <v>18</v>
      </c>
      <c r="L63" s="39">
        <v>21</v>
      </c>
      <c r="M63" s="39">
        <v>37</v>
      </c>
      <c r="N63" s="25">
        <v>0</v>
      </c>
      <c r="O63" s="37">
        <v>83</v>
      </c>
      <c r="P63" s="40">
        <f t="shared" si="0"/>
        <v>2548</v>
      </c>
      <c r="Q63" s="46">
        <v>0</v>
      </c>
      <c r="R63" s="25" t="s">
        <v>24</v>
      </c>
    </row>
    <row r="64" spans="1:18" x14ac:dyDescent="0.45">
      <c r="A64" s="35" t="s">
        <v>97</v>
      </c>
      <c r="B64" s="33" t="s">
        <v>39</v>
      </c>
      <c r="C64" s="24">
        <v>2022</v>
      </c>
      <c r="D64" s="37">
        <v>35</v>
      </c>
      <c r="E64" s="37">
        <v>44</v>
      </c>
      <c r="F64" s="37">
        <v>17</v>
      </c>
      <c r="G64" s="37">
        <v>2158</v>
      </c>
      <c r="H64" s="38">
        <v>27</v>
      </c>
      <c r="I64" s="37">
        <v>19</v>
      </c>
      <c r="J64" s="37">
        <v>130</v>
      </c>
      <c r="K64" s="37">
        <v>18</v>
      </c>
      <c r="L64" s="39">
        <v>22</v>
      </c>
      <c r="M64" s="39">
        <v>37</v>
      </c>
      <c r="N64" s="25">
        <v>0</v>
      </c>
      <c r="O64" s="37">
        <v>85</v>
      </c>
      <c r="P64" s="40">
        <f t="shared" si="0"/>
        <v>2557</v>
      </c>
      <c r="Q64" s="46">
        <v>0</v>
      </c>
      <c r="R64" s="25" t="s">
        <v>24</v>
      </c>
    </row>
    <row r="65" spans="1:18" x14ac:dyDescent="0.45">
      <c r="A65" s="35" t="s">
        <v>98</v>
      </c>
      <c r="B65" s="33" t="s">
        <v>39</v>
      </c>
      <c r="C65" s="24">
        <v>2022</v>
      </c>
      <c r="D65" s="37">
        <v>35</v>
      </c>
      <c r="E65" s="37">
        <v>45</v>
      </c>
      <c r="F65" s="37">
        <v>17</v>
      </c>
      <c r="G65" s="37">
        <v>2156</v>
      </c>
      <c r="H65" s="38">
        <v>30</v>
      </c>
      <c r="I65" s="37">
        <v>19</v>
      </c>
      <c r="J65" s="37">
        <v>129</v>
      </c>
      <c r="K65" s="37">
        <v>18</v>
      </c>
      <c r="L65" s="39">
        <v>24</v>
      </c>
      <c r="M65" s="39">
        <v>37</v>
      </c>
      <c r="N65" s="25">
        <v>0</v>
      </c>
      <c r="O65" s="37">
        <v>86</v>
      </c>
      <c r="P65" s="40">
        <f t="shared" si="0"/>
        <v>2561</v>
      </c>
      <c r="Q65" s="46">
        <v>0</v>
      </c>
      <c r="R65" s="25" t="s">
        <v>24</v>
      </c>
    </row>
    <row r="66" spans="1:18" x14ac:dyDescent="0.45">
      <c r="A66" s="35" t="s">
        <v>99</v>
      </c>
      <c r="B66" s="33" t="s">
        <v>39</v>
      </c>
      <c r="C66" s="24">
        <v>2022</v>
      </c>
      <c r="D66" s="37">
        <v>35</v>
      </c>
      <c r="E66" s="37">
        <v>45</v>
      </c>
      <c r="F66" s="37">
        <v>18</v>
      </c>
      <c r="G66" s="37">
        <v>2157</v>
      </c>
      <c r="H66" s="38">
        <v>29</v>
      </c>
      <c r="I66" s="37">
        <v>20</v>
      </c>
      <c r="J66" s="37">
        <v>131</v>
      </c>
      <c r="K66" s="37">
        <v>18</v>
      </c>
      <c r="L66" s="39">
        <v>24</v>
      </c>
      <c r="M66" s="39">
        <v>37</v>
      </c>
      <c r="N66" s="25">
        <v>0</v>
      </c>
      <c r="O66" s="37">
        <v>86</v>
      </c>
      <c r="P66" s="40">
        <f t="shared" si="0"/>
        <v>2565</v>
      </c>
      <c r="Q66" s="46">
        <v>0</v>
      </c>
      <c r="R66" s="25" t="s">
        <v>24</v>
      </c>
    </row>
    <row r="67" spans="1:18" x14ac:dyDescent="0.45">
      <c r="A67" s="35" t="s">
        <v>99</v>
      </c>
      <c r="B67" s="33" t="s">
        <v>39</v>
      </c>
      <c r="C67" s="24">
        <v>2022</v>
      </c>
      <c r="D67" s="37">
        <v>35</v>
      </c>
      <c r="E67" s="37">
        <v>45</v>
      </c>
      <c r="F67" s="37">
        <v>18</v>
      </c>
      <c r="G67" s="37">
        <v>2157</v>
      </c>
      <c r="H67" s="38">
        <v>29</v>
      </c>
      <c r="I67" s="37">
        <v>20</v>
      </c>
      <c r="J67" s="37">
        <v>131</v>
      </c>
      <c r="K67" s="37">
        <v>18</v>
      </c>
      <c r="L67" s="39">
        <v>24</v>
      </c>
      <c r="M67" s="39">
        <v>37</v>
      </c>
      <c r="N67" s="25">
        <v>0</v>
      </c>
      <c r="O67" s="37">
        <v>86</v>
      </c>
      <c r="P67" s="40">
        <f t="shared" si="0"/>
        <v>2565</v>
      </c>
      <c r="Q67" s="47">
        <f>SUM(P63:P67)</f>
        <v>12796</v>
      </c>
      <c r="R67" s="25" t="s">
        <v>24</v>
      </c>
    </row>
    <row r="68" spans="1:18" x14ac:dyDescent="0.45">
      <c r="A68" s="35" t="s">
        <v>100</v>
      </c>
      <c r="B68" s="33" t="s">
        <v>45</v>
      </c>
      <c r="C68" s="24">
        <v>2022</v>
      </c>
      <c r="D68" s="37">
        <v>35</v>
      </c>
      <c r="E68" s="37">
        <v>46</v>
      </c>
      <c r="F68" s="37">
        <v>18</v>
      </c>
      <c r="G68" s="37">
        <v>2142</v>
      </c>
      <c r="H68" s="38">
        <v>28</v>
      </c>
      <c r="I68" s="37">
        <v>19</v>
      </c>
      <c r="J68" s="37">
        <v>133</v>
      </c>
      <c r="K68" s="37">
        <v>19</v>
      </c>
      <c r="L68" s="39">
        <v>23</v>
      </c>
      <c r="M68" s="39">
        <v>39</v>
      </c>
      <c r="N68" s="25">
        <v>0</v>
      </c>
      <c r="O68" s="37">
        <v>86</v>
      </c>
      <c r="P68" s="40">
        <f t="shared" si="0"/>
        <v>2553</v>
      </c>
      <c r="Q68" s="46">
        <v>0</v>
      </c>
      <c r="R68" s="25" t="s">
        <v>24</v>
      </c>
    </row>
    <row r="69" spans="1:18" x14ac:dyDescent="0.45">
      <c r="A69" s="35" t="s">
        <v>101</v>
      </c>
      <c r="B69" s="33" t="s">
        <v>45</v>
      </c>
      <c r="C69" s="24">
        <v>2022</v>
      </c>
      <c r="D69" s="37">
        <v>35</v>
      </c>
      <c r="E69" s="37">
        <v>47</v>
      </c>
      <c r="F69" s="37">
        <v>18</v>
      </c>
      <c r="G69" s="37">
        <v>2156</v>
      </c>
      <c r="H69" s="38">
        <v>30</v>
      </c>
      <c r="I69" s="37">
        <v>19</v>
      </c>
      <c r="J69" s="37">
        <v>133</v>
      </c>
      <c r="K69" s="37">
        <v>19</v>
      </c>
      <c r="L69" s="39">
        <v>26</v>
      </c>
      <c r="M69" s="39">
        <v>40</v>
      </c>
      <c r="N69" s="25">
        <v>0</v>
      </c>
      <c r="O69" s="37">
        <v>87</v>
      </c>
      <c r="P69" s="40">
        <f t="shared" si="0"/>
        <v>2575</v>
      </c>
      <c r="Q69" s="46">
        <v>0</v>
      </c>
      <c r="R69" s="25" t="s">
        <v>24</v>
      </c>
    </row>
    <row r="70" spans="1:18" x14ac:dyDescent="0.45">
      <c r="A70" s="35" t="s">
        <v>102</v>
      </c>
      <c r="B70" s="33" t="s">
        <v>45</v>
      </c>
      <c r="C70" s="24">
        <v>2022</v>
      </c>
      <c r="D70" s="37">
        <v>33</v>
      </c>
      <c r="E70" s="37">
        <v>48</v>
      </c>
      <c r="F70" s="37">
        <v>18</v>
      </c>
      <c r="G70" s="37">
        <v>2165</v>
      </c>
      <c r="H70" s="38">
        <v>30</v>
      </c>
      <c r="I70" s="37">
        <v>22</v>
      </c>
      <c r="J70" s="37">
        <v>129</v>
      </c>
      <c r="K70" s="37">
        <v>19</v>
      </c>
      <c r="L70" s="39">
        <v>29</v>
      </c>
      <c r="M70" s="39">
        <v>40</v>
      </c>
      <c r="N70" s="25">
        <v>0</v>
      </c>
      <c r="O70" s="37">
        <v>84</v>
      </c>
      <c r="P70" s="40">
        <f t="shared" ref="P70:P94" si="1">SUM(E70:O70)</f>
        <v>2584</v>
      </c>
      <c r="Q70" s="46">
        <v>0</v>
      </c>
      <c r="R70" s="25" t="s">
        <v>24</v>
      </c>
    </row>
    <row r="71" spans="1:18" x14ac:dyDescent="0.45">
      <c r="A71" s="35" t="s">
        <v>103</v>
      </c>
      <c r="B71" s="33" t="s">
        <v>45</v>
      </c>
      <c r="C71" s="24">
        <v>2022</v>
      </c>
      <c r="D71" s="37">
        <v>34</v>
      </c>
      <c r="E71" s="37">
        <v>47</v>
      </c>
      <c r="F71" s="37">
        <v>18</v>
      </c>
      <c r="G71" s="37">
        <v>2148</v>
      </c>
      <c r="H71" s="38">
        <v>30</v>
      </c>
      <c r="I71" s="37">
        <v>20</v>
      </c>
      <c r="J71" s="37">
        <v>133</v>
      </c>
      <c r="K71" s="37">
        <v>19</v>
      </c>
      <c r="L71" s="39">
        <v>25</v>
      </c>
      <c r="M71" s="39">
        <v>40</v>
      </c>
      <c r="N71" s="25">
        <v>0</v>
      </c>
      <c r="O71" s="37">
        <v>84</v>
      </c>
      <c r="P71" s="40">
        <f t="shared" si="1"/>
        <v>2564</v>
      </c>
      <c r="Q71" s="47">
        <f>SUM(P68:P71)</f>
        <v>10276</v>
      </c>
      <c r="R71" s="25" t="s">
        <v>24</v>
      </c>
    </row>
    <row r="72" spans="1:18" x14ac:dyDescent="0.45">
      <c r="A72" s="35" t="s">
        <v>104</v>
      </c>
      <c r="B72" s="33" t="s">
        <v>50</v>
      </c>
      <c r="C72" s="24">
        <v>2022</v>
      </c>
      <c r="D72" s="37">
        <v>35</v>
      </c>
      <c r="E72" s="37">
        <v>46</v>
      </c>
      <c r="F72" s="37">
        <v>17</v>
      </c>
      <c r="G72" s="37">
        <v>2146</v>
      </c>
      <c r="H72" s="38">
        <v>30</v>
      </c>
      <c r="I72" s="37">
        <v>20</v>
      </c>
      <c r="J72" s="37">
        <v>135</v>
      </c>
      <c r="K72" s="37">
        <v>19</v>
      </c>
      <c r="L72" s="39">
        <v>24</v>
      </c>
      <c r="M72" s="39">
        <v>40</v>
      </c>
      <c r="N72" s="25">
        <v>0</v>
      </c>
      <c r="O72" s="37">
        <v>79</v>
      </c>
      <c r="P72" s="40">
        <f t="shared" si="1"/>
        <v>2556</v>
      </c>
      <c r="Q72" s="46">
        <v>0</v>
      </c>
      <c r="R72" s="25" t="s">
        <v>24</v>
      </c>
    </row>
    <row r="73" spans="1:18" x14ac:dyDescent="0.45">
      <c r="A73" s="35" t="s">
        <v>105</v>
      </c>
      <c r="B73" s="33" t="s">
        <v>50</v>
      </c>
      <c r="C73" s="24">
        <v>2022</v>
      </c>
      <c r="D73" s="37">
        <v>35</v>
      </c>
      <c r="E73" s="37">
        <v>46</v>
      </c>
      <c r="F73" s="37">
        <v>18</v>
      </c>
      <c r="G73" s="37">
        <v>2148</v>
      </c>
      <c r="H73" s="38">
        <v>30</v>
      </c>
      <c r="I73" s="37">
        <v>21</v>
      </c>
      <c r="J73" s="37">
        <v>132</v>
      </c>
      <c r="K73" s="37">
        <v>19</v>
      </c>
      <c r="L73" s="39">
        <v>25</v>
      </c>
      <c r="M73" s="39">
        <v>40</v>
      </c>
      <c r="N73" s="25">
        <v>0</v>
      </c>
      <c r="O73" s="37">
        <v>87</v>
      </c>
      <c r="P73" s="40">
        <f t="shared" si="1"/>
        <v>2566</v>
      </c>
      <c r="Q73" s="46">
        <v>0</v>
      </c>
      <c r="R73" s="25" t="s">
        <v>24</v>
      </c>
    </row>
    <row r="74" spans="1:18" x14ac:dyDescent="0.45">
      <c r="A74" s="35" t="s">
        <v>106</v>
      </c>
      <c r="B74" s="33" t="s">
        <v>50</v>
      </c>
      <c r="C74" s="24">
        <v>2022</v>
      </c>
      <c r="D74" s="37">
        <v>35</v>
      </c>
      <c r="E74" s="37">
        <v>46</v>
      </c>
      <c r="F74" s="37">
        <v>18</v>
      </c>
      <c r="G74" s="37">
        <v>2136</v>
      </c>
      <c r="H74" s="38">
        <v>30</v>
      </c>
      <c r="I74" s="37">
        <v>20</v>
      </c>
      <c r="J74" s="37">
        <v>131</v>
      </c>
      <c r="K74" s="37">
        <v>19</v>
      </c>
      <c r="L74" s="39">
        <v>25</v>
      </c>
      <c r="M74" s="39">
        <v>40</v>
      </c>
      <c r="N74" s="25">
        <v>0</v>
      </c>
      <c r="O74" s="37">
        <v>86</v>
      </c>
      <c r="P74" s="40">
        <f t="shared" si="1"/>
        <v>2551</v>
      </c>
      <c r="Q74" s="46">
        <v>0</v>
      </c>
      <c r="R74" s="25" t="s">
        <v>24</v>
      </c>
    </row>
    <row r="75" spans="1:18" x14ac:dyDescent="0.45">
      <c r="A75" s="35" t="s">
        <v>107</v>
      </c>
      <c r="B75" s="33" t="s">
        <v>50</v>
      </c>
      <c r="C75" s="24">
        <v>2022</v>
      </c>
      <c r="D75" s="37">
        <v>35</v>
      </c>
      <c r="E75" s="37">
        <v>47</v>
      </c>
      <c r="F75" s="37">
        <v>18</v>
      </c>
      <c r="G75" s="37">
        <v>2156</v>
      </c>
      <c r="H75" s="38">
        <v>29</v>
      </c>
      <c r="I75" s="37">
        <v>22</v>
      </c>
      <c r="J75" s="37">
        <v>132</v>
      </c>
      <c r="K75" s="37">
        <v>19</v>
      </c>
      <c r="L75" s="39">
        <v>25</v>
      </c>
      <c r="M75" s="39">
        <v>40</v>
      </c>
      <c r="N75" s="25">
        <v>0</v>
      </c>
      <c r="O75" s="37">
        <v>78</v>
      </c>
      <c r="P75" s="40">
        <f t="shared" si="1"/>
        <v>2566</v>
      </c>
      <c r="Q75" s="47">
        <f>SUM(P72:P75)</f>
        <v>10239</v>
      </c>
      <c r="R75" s="25" t="s">
        <v>24</v>
      </c>
    </row>
    <row r="76" spans="1:18" x14ac:dyDescent="0.45">
      <c r="A76" s="35" t="s">
        <v>108</v>
      </c>
      <c r="B76" s="33" t="s">
        <v>50</v>
      </c>
      <c r="C76" s="24">
        <v>2022</v>
      </c>
      <c r="D76" s="37">
        <v>34</v>
      </c>
      <c r="E76" s="37">
        <v>49</v>
      </c>
      <c r="F76" s="37">
        <v>20</v>
      </c>
      <c r="G76" s="37">
        <v>2155</v>
      </c>
      <c r="H76" s="38">
        <v>29</v>
      </c>
      <c r="I76" s="37">
        <v>26</v>
      </c>
      <c r="J76" s="37">
        <v>134</v>
      </c>
      <c r="K76" s="37">
        <v>19</v>
      </c>
      <c r="L76" s="39">
        <v>29</v>
      </c>
      <c r="M76" s="39">
        <v>40</v>
      </c>
      <c r="N76" s="25">
        <v>0</v>
      </c>
      <c r="O76" s="37">
        <v>87</v>
      </c>
      <c r="P76" s="40">
        <f t="shared" si="1"/>
        <v>2588</v>
      </c>
      <c r="Q76" s="46">
        <v>0</v>
      </c>
      <c r="R76" s="25" t="s">
        <v>24</v>
      </c>
    </row>
    <row r="77" spans="1:18" x14ac:dyDescent="0.45">
      <c r="A77" s="35" t="s">
        <v>109</v>
      </c>
      <c r="B77" s="33" t="s">
        <v>56</v>
      </c>
      <c r="C77" s="24">
        <v>2022</v>
      </c>
      <c r="D77" s="37">
        <v>35</v>
      </c>
      <c r="E77" s="37">
        <v>50</v>
      </c>
      <c r="F77" s="37">
        <v>19</v>
      </c>
      <c r="G77" s="37">
        <v>2150</v>
      </c>
      <c r="H77" s="38">
        <v>29</v>
      </c>
      <c r="I77" s="37">
        <v>27</v>
      </c>
      <c r="J77" s="37">
        <v>132</v>
      </c>
      <c r="K77" s="37">
        <v>18</v>
      </c>
      <c r="L77" s="39">
        <v>25</v>
      </c>
      <c r="M77" s="39">
        <v>39</v>
      </c>
      <c r="N77" s="25">
        <v>0</v>
      </c>
      <c r="O77" s="37">
        <v>86</v>
      </c>
      <c r="P77" s="40">
        <f t="shared" si="1"/>
        <v>2575</v>
      </c>
      <c r="Q77" s="46">
        <v>0</v>
      </c>
      <c r="R77" s="25" t="s">
        <v>24</v>
      </c>
    </row>
    <row r="78" spans="1:18" x14ac:dyDescent="0.45">
      <c r="A78" s="35" t="s">
        <v>110</v>
      </c>
      <c r="B78" s="33" t="s">
        <v>56</v>
      </c>
      <c r="C78" s="24">
        <v>2022</v>
      </c>
      <c r="D78" s="37">
        <v>35</v>
      </c>
      <c r="E78" s="37">
        <v>49</v>
      </c>
      <c r="F78" s="37">
        <v>19</v>
      </c>
      <c r="G78" s="37">
        <v>2144</v>
      </c>
      <c r="H78" s="38">
        <v>29</v>
      </c>
      <c r="I78" s="37">
        <v>27</v>
      </c>
      <c r="J78" s="37">
        <v>135</v>
      </c>
      <c r="K78" s="37">
        <v>19</v>
      </c>
      <c r="L78" s="39">
        <v>27</v>
      </c>
      <c r="M78" s="39">
        <v>40</v>
      </c>
      <c r="N78" s="25">
        <v>0</v>
      </c>
      <c r="O78" s="37">
        <v>81</v>
      </c>
      <c r="P78" s="40">
        <f t="shared" si="1"/>
        <v>2570</v>
      </c>
      <c r="Q78" s="46">
        <v>0</v>
      </c>
      <c r="R78" s="25" t="s">
        <v>24</v>
      </c>
    </row>
    <row r="79" spans="1:18" x14ac:dyDescent="0.45">
      <c r="A79" s="35" t="s">
        <v>111</v>
      </c>
      <c r="B79" s="33" t="s">
        <v>56</v>
      </c>
      <c r="C79" s="24">
        <v>2022</v>
      </c>
      <c r="D79" s="37">
        <v>34</v>
      </c>
      <c r="E79" s="37">
        <v>51</v>
      </c>
      <c r="F79" s="37">
        <v>19</v>
      </c>
      <c r="G79" s="37">
        <v>2150</v>
      </c>
      <c r="H79" s="38">
        <v>29</v>
      </c>
      <c r="I79" s="37">
        <v>27</v>
      </c>
      <c r="J79" s="37">
        <v>133</v>
      </c>
      <c r="K79" s="37">
        <v>19</v>
      </c>
      <c r="L79" s="39">
        <v>30</v>
      </c>
      <c r="M79" s="39">
        <v>40</v>
      </c>
      <c r="N79" s="25">
        <v>0</v>
      </c>
      <c r="O79" s="37">
        <v>84</v>
      </c>
      <c r="P79" s="40">
        <f t="shared" si="1"/>
        <v>2582</v>
      </c>
      <c r="Q79" s="46">
        <v>0</v>
      </c>
      <c r="R79" s="25" t="s">
        <v>24</v>
      </c>
    </row>
    <row r="80" spans="1:18" x14ac:dyDescent="0.45">
      <c r="A80" s="35" t="s">
        <v>112</v>
      </c>
      <c r="B80" s="33" t="s">
        <v>56</v>
      </c>
      <c r="C80" s="24">
        <v>2022</v>
      </c>
      <c r="D80" s="37">
        <v>34</v>
      </c>
      <c r="E80" s="37">
        <v>53</v>
      </c>
      <c r="F80" s="37">
        <v>19</v>
      </c>
      <c r="G80" s="37">
        <v>2154</v>
      </c>
      <c r="H80" s="38">
        <v>29</v>
      </c>
      <c r="I80" s="37">
        <v>28</v>
      </c>
      <c r="J80" s="37">
        <v>138</v>
      </c>
      <c r="K80" s="37">
        <v>19</v>
      </c>
      <c r="L80" s="39">
        <v>32</v>
      </c>
      <c r="M80" s="39">
        <v>39</v>
      </c>
      <c r="N80" s="25">
        <v>0</v>
      </c>
      <c r="O80" s="37">
        <v>85</v>
      </c>
      <c r="P80" s="40">
        <f t="shared" si="1"/>
        <v>2596</v>
      </c>
      <c r="Q80" s="47">
        <f>SUM(P76:P80)</f>
        <v>12911</v>
      </c>
      <c r="R80" s="25" t="s">
        <v>24</v>
      </c>
    </row>
    <row r="81" spans="1:18" x14ac:dyDescent="0.45">
      <c r="A81" s="35" t="s">
        <v>113</v>
      </c>
      <c r="B81" s="33" t="s">
        <v>56</v>
      </c>
      <c r="C81" s="24">
        <v>2022</v>
      </c>
      <c r="D81" s="37">
        <v>33</v>
      </c>
      <c r="E81" s="37">
        <v>52</v>
      </c>
      <c r="F81" s="37">
        <v>20</v>
      </c>
      <c r="G81" s="37">
        <v>2162</v>
      </c>
      <c r="H81" s="38">
        <v>29</v>
      </c>
      <c r="I81" s="37">
        <v>28</v>
      </c>
      <c r="J81" s="37">
        <v>140</v>
      </c>
      <c r="K81" s="37">
        <v>19</v>
      </c>
      <c r="L81" s="39">
        <v>36</v>
      </c>
      <c r="M81" s="39">
        <v>37</v>
      </c>
      <c r="N81" s="25">
        <v>0</v>
      </c>
      <c r="O81" s="37">
        <v>85</v>
      </c>
      <c r="P81" s="40">
        <f t="shared" si="1"/>
        <v>2608</v>
      </c>
      <c r="Q81" s="46">
        <v>0</v>
      </c>
      <c r="R81" s="25" t="s">
        <v>24</v>
      </c>
    </row>
    <row r="82" spans="1:18" x14ac:dyDescent="0.45">
      <c r="A82" s="35" t="s">
        <v>114</v>
      </c>
      <c r="B82" s="36" t="s">
        <v>61</v>
      </c>
      <c r="C82" s="24">
        <v>2022</v>
      </c>
      <c r="D82" s="37">
        <v>34</v>
      </c>
      <c r="E82" s="37">
        <v>52</v>
      </c>
      <c r="F82" s="37">
        <v>19</v>
      </c>
      <c r="G82" s="37">
        <v>2169</v>
      </c>
      <c r="H82" s="38">
        <v>29</v>
      </c>
      <c r="I82" s="37">
        <v>27</v>
      </c>
      <c r="J82" s="37">
        <v>140</v>
      </c>
      <c r="K82" s="37">
        <v>19</v>
      </c>
      <c r="L82" s="39">
        <v>31</v>
      </c>
      <c r="M82" s="39">
        <v>36</v>
      </c>
      <c r="N82" s="25">
        <v>0</v>
      </c>
      <c r="O82" s="37">
        <v>84</v>
      </c>
      <c r="P82" s="40">
        <f t="shared" si="1"/>
        <v>2606</v>
      </c>
      <c r="Q82" s="46">
        <v>0</v>
      </c>
      <c r="R82" s="25" t="s">
        <v>24</v>
      </c>
    </row>
    <row r="83" spans="1:18" x14ac:dyDescent="0.45">
      <c r="A83" s="35" t="s">
        <v>115</v>
      </c>
      <c r="B83" s="36" t="s">
        <v>61</v>
      </c>
      <c r="C83" s="24">
        <v>2022</v>
      </c>
      <c r="D83" s="37">
        <v>35</v>
      </c>
      <c r="E83" s="37">
        <v>52</v>
      </c>
      <c r="F83" s="37">
        <v>19</v>
      </c>
      <c r="G83" s="37">
        <v>2172</v>
      </c>
      <c r="H83" s="38">
        <v>29</v>
      </c>
      <c r="I83" s="37">
        <v>26</v>
      </c>
      <c r="J83" s="37">
        <v>140</v>
      </c>
      <c r="K83" s="37">
        <v>19</v>
      </c>
      <c r="L83" s="39">
        <v>31</v>
      </c>
      <c r="M83" s="39">
        <v>36</v>
      </c>
      <c r="N83" s="25">
        <v>0</v>
      </c>
      <c r="O83" s="37">
        <v>84</v>
      </c>
      <c r="P83" s="40">
        <f t="shared" si="1"/>
        <v>2608</v>
      </c>
      <c r="Q83" s="46">
        <v>0</v>
      </c>
      <c r="R83" s="25" t="s">
        <v>24</v>
      </c>
    </row>
    <row r="84" spans="1:18" x14ac:dyDescent="0.45">
      <c r="A84" s="35" t="s">
        <v>116</v>
      </c>
      <c r="B84" s="36" t="s">
        <v>61</v>
      </c>
      <c r="C84" s="24">
        <v>2022</v>
      </c>
      <c r="D84" s="37">
        <v>34</v>
      </c>
      <c r="E84" s="37">
        <v>53</v>
      </c>
      <c r="F84" s="37">
        <v>19</v>
      </c>
      <c r="G84" s="37">
        <v>2183</v>
      </c>
      <c r="H84" s="38">
        <v>29</v>
      </c>
      <c r="I84" s="37">
        <v>27</v>
      </c>
      <c r="J84" s="37">
        <v>139</v>
      </c>
      <c r="K84" s="37">
        <v>19</v>
      </c>
      <c r="L84" s="39">
        <v>30</v>
      </c>
      <c r="M84" s="39">
        <v>35</v>
      </c>
      <c r="N84" s="25">
        <v>0</v>
      </c>
      <c r="O84" s="37">
        <v>84</v>
      </c>
      <c r="P84" s="40">
        <f t="shared" si="1"/>
        <v>2618</v>
      </c>
      <c r="Q84" s="47">
        <f>SUM(P81:P84)</f>
        <v>10440</v>
      </c>
      <c r="R84" s="25" t="s">
        <v>24</v>
      </c>
    </row>
    <row r="85" spans="1:18" x14ac:dyDescent="0.45">
      <c r="A85" s="35" t="s">
        <v>117</v>
      </c>
      <c r="B85" s="36" t="s">
        <v>66</v>
      </c>
      <c r="C85" s="24">
        <v>2022</v>
      </c>
      <c r="D85" s="37">
        <v>34</v>
      </c>
      <c r="E85" s="37">
        <v>53</v>
      </c>
      <c r="F85" s="37">
        <v>19</v>
      </c>
      <c r="G85" s="37">
        <v>2186</v>
      </c>
      <c r="H85" s="38">
        <v>29</v>
      </c>
      <c r="I85" s="37">
        <v>27</v>
      </c>
      <c r="J85" s="37">
        <v>139</v>
      </c>
      <c r="K85" s="37">
        <v>19</v>
      </c>
      <c r="L85" s="39">
        <v>31</v>
      </c>
      <c r="M85" s="39">
        <v>36</v>
      </c>
      <c r="N85" s="25">
        <v>0</v>
      </c>
      <c r="O85" s="37">
        <v>85</v>
      </c>
      <c r="P85" s="40">
        <f t="shared" si="1"/>
        <v>2624</v>
      </c>
      <c r="Q85" s="46">
        <v>0</v>
      </c>
      <c r="R85" s="25" t="s">
        <v>24</v>
      </c>
    </row>
    <row r="86" spans="1:18" x14ac:dyDescent="0.45">
      <c r="A86" s="35" t="s">
        <v>118</v>
      </c>
      <c r="B86" s="36" t="s">
        <v>66</v>
      </c>
      <c r="C86" s="24">
        <v>2022</v>
      </c>
      <c r="D86" s="37">
        <v>35</v>
      </c>
      <c r="E86" s="37">
        <v>52</v>
      </c>
      <c r="F86" s="37">
        <v>19</v>
      </c>
      <c r="G86" s="37">
        <v>2187</v>
      </c>
      <c r="H86" s="38">
        <v>29</v>
      </c>
      <c r="I86" s="37">
        <v>26</v>
      </c>
      <c r="J86" s="37">
        <v>136</v>
      </c>
      <c r="K86" s="37">
        <v>19</v>
      </c>
      <c r="L86" s="39">
        <v>32</v>
      </c>
      <c r="M86" s="39">
        <v>36</v>
      </c>
      <c r="N86" s="25">
        <v>0</v>
      </c>
      <c r="O86" s="37">
        <v>87</v>
      </c>
      <c r="P86" s="40">
        <f t="shared" si="1"/>
        <v>2623</v>
      </c>
      <c r="Q86" s="47">
        <f>SUM(P85:P86)</f>
        <v>5247</v>
      </c>
      <c r="R86" s="25" t="s">
        <v>24</v>
      </c>
    </row>
    <row r="87" spans="1:18" x14ac:dyDescent="0.45">
      <c r="A87" s="35" t="s">
        <v>119</v>
      </c>
      <c r="B87" s="36" t="s">
        <v>72</v>
      </c>
      <c r="C87" s="24">
        <v>2022</v>
      </c>
      <c r="D87" s="37">
        <v>33</v>
      </c>
      <c r="E87" s="37">
        <v>50</v>
      </c>
      <c r="F87" s="37">
        <v>20</v>
      </c>
      <c r="G87" s="37">
        <v>2185</v>
      </c>
      <c r="H87" s="38">
        <v>29</v>
      </c>
      <c r="I87" s="37">
        <v>26</v>
      </c>
      <c r="J87" s="37">
        <v>137</v>
      </c>
      <c r="K87" s="37">
        <v>19</v>
      </c>
      <c r="L87" s="39">
        <v>32</v>
      </c>
      <c r="M87" s="39">
        <v>36</v>
      </c>
      <c r="N87" s="25">
        <v>0</v>
      </c>
      <c r="O87" s="37">
        <v>71</v>
      </c>
      <c r="P87" s="40">
        <f t="shared" si="1"/>
        <v>2605</v>
      </c>
      <c r="Q87" s="46">
        <v>0</v>
      </c>
      <c r="R87" s="25" t="s">
        <v>24</v>
      </c>
    </row>
    <row r="88" spans="1:18" x14ac:dyDescent="0.45">
      <c r="A88" s="35" t="s">
        <v>120</v>
      </c>
      <c r="B88" s="36" t="s">
        <v>72</v>
      </c>
      <c r="C88" s="24">
        <v>2022</v>
      </c>
      <c r="D88" s="37">
        <v>35</v>
      </c>
      <c r="E88" s="37">
        <v>51</v>
      </c>
      <c r="F88" s="37">
        <v>21</v>
      </c>
      <c r="G88" s="37">
        <v>2165</v>
      </c>
      <c r="H88" s="38">
        <v>29</v>
      </c>
      <c r="I88" s="37">
        <v>25</v>
      </c>
      <c r="J88" s="37">
        <v>141</v>
      </c>
      <c r="K88" s="37">
        <v>19</v>
      </c>
      <c r="L88" s="39">
        <v>24</v>
      </c>
      <c r="M88" s="39">
        <v>36</v>
      </c>
      <c r="N88" s="25">
        <v>0</v>
      </c>
      <c r="O88" s="37">
        <v>75</v>
      </c>
      <c r="P88" s="40">
        <f t="shared" si="1"/>
        <v>2586</v>
      </c>
      <c r="Q88" s="47">
        <f>SUM(P87:P88)</f>
        <v>5191</v>
      </c>
      <c r="R88" s="25" t="s">
        <v>24</v>
      </c>
    </row>
    <row r="89" spans="1:18" x14ac:dyDescent="0.45">
      <c r="A89" s="35" t="s">
        <v>121</v>
      </c>
      <c r="B89" s="36" t="s">
        <v>77</v>
      </c>
      <c r="C89" s="24">
        <v>2022</v>
      </c>
      <c r="D89" s="37">
        <v>35</v>
      </c>
      <c r="E89" s="37">
        <v>51</v>
      </c>
      <c r="F89" s="37">
        <v>21</v>
      </c>
      <c r="G89" s="37">
        <v>2213</v>
      </c>
      <c r="H89" s="38">
        <v>29</v>
      </c>
      <c r="I89" s="37">
        <v>25</v>
      </c>
      <c r="J89" s="37">
        <v>142</v>
      </c>
      <c r="K89" s="37">
        <v>19</v>
      </c>
      <c r="L89" s="39">
        <v>24</v>
      </c>
      <c r="M89" s="39">
        <v>36</v>
      </c>
      <c r="N89" s="25">
        <v>0</v>
      </c>
      <c r="O89" s="37">
        <v>86</v>
      </c>
      <c r="P89" s="40">
        <f t="shared" si="1"/>
        <v>2646</v>
      </c>
      <c r="Q89" s="46">
        <v>0</v>
      </c>
      <c r="R89" s="25" t="s">
        <v>24</v>
      </c>
    </row>
    <row r="90" spans="1:18" x14ac:dyDescent="0.45">
      <c r="A90" s="35" t="s">
        <v>122</v>
      </c>
      <c r="B90" s="36" t="s">
        <v>77</v>
      </c>
      <c r="C90" s="24">
        <v>2022</v>
      </c>
      <c r="D90" s="37">
        <v>34</v>
      </c>
      <c r="E90" s="37">
        <v>51</v>
      </c>
      <c r="F90" s="37">
        <v>21</v>
      </c>
      <c r="G90" s="37">
        <v>2211</v>
      </c>
      <c r="H90" s="38">
        <v>29</v>
      </c>
      <c r="I90" s="37">
        <v>24</v>
      </c>
      <c r="J90" s="37">
        <v>147</v>
      </c>
      <c r="K90" s="37">
        <v>18</v>
      </c>
      <c r="L90" s="39">
        <v>24</v>
      </c>
      <c r="M90" s="39">
        <v>36</v>
      </c>
      <c r="N90" s="25">
        <v>0</v>
      </c>
      <c r="O90" s="37">
        <v>86</v>
      </c>
      <c r="P90" s="40">
        <f t="shared" si="1"/>
        <v>2647</v>
      </c>
      <c r="Q90" s="47">
        <f>SUM(P89:P90)</f>
        <v>5293</v>
      </c>
      <c r="R90" s="25" t="s">
        <v>24</v>
      </c>
    </row>
    <row r="91" spans="1:18" x14ac:dyDescent="0.45">
      <c r="A91" s="35" t="s">
        <v>123</v>
      </c>
      <c r="B91" s="36" t="s">
        <v>77</v>
      </c>
      <c r="C91" s="24">
        <v>2022</v>
      </c>
      <c r="D91" s="37">
        <v>35</v>
      </c>
      <c r="E91" s="37">
        <v>52</v>
      </c>
      <c r="F91" s="37">
        <v>21</v>
      </c>
      <c r="G91" s="37">
        <v>2213</v>
      </c>
      <c r="H91" s="38">
        <v>28</v>
      </c>
      <c r="I91" s="37">
        <v>24</v>
      </c>
      <c r="J91" s="37">
        <v>147</v>
      </c>
      <c r="K91" s="37">
        <v>18</v>
      </c>
      <c r="L91" s="39">
        <v>23</v>
      </c>
      <c r="M91" s="39">
        <v>36</v>
      </c>
      <c r="N91" s="25">
        <v>0</v>
      </c>
      <c r="O91" s="37">
        <v>82</v>
      </c>
      <c r="P91" s="40">
        <f t="shared" si="1"/>
        <v>2644</v>
      </c>
      <c r="Q91" s="46">
        <v>0</v>
      </c>
      <c r="R91" s="25" t="s">
        <v>24</v>
      </c>
    </row>
    <row r="92" spans="1:18" x14ac:dyDescent="0.45">
      <c r="A92" s="35" t="s">
        <v>124</v>
      </c>
      <c r="B92" s="36" t="s">
        <v>82</v>
      </c>
      <c r="C92" s="24">
        <v>2022</v>
      </c>
      <c r="D92" s="37">
        <v>34</v>
      </c>
      <c r="E92" s="37">
        <v>50</v>
      </c>
      <c r="F92" s="37">
        <v>20</v>
      </c>
      <c r="G92" s="37">
        <v>2205</v>
      </c>
      <c r="H92" s="38">
        <v>29</v>
      </c>
      <c r="I92" s="37">
        <v>24</v>
      </c>
      <c r="J92" s="37">
        <v>147</v>
      </c>
      <c r="K92" s="37">
        <v>18</v>
      </c>
      <c r="L92" s="39">
        <v>24</v>
      </c>
      <c r="M92" s="39">
        <v>36</v>
      </c>
      <c r="N92" s="25">
        <v>0</v>
      </c>
      <c r="O92" s="37">
        <v>87</v>
      </c>
      <c r="P92" s="40">
        <f t="shared" si="1"/>
        <v>2640</v>
      </c>
      <c r="Q92" s="47">
        <f>SUM(P91:P92)</f>
        <v>5284</v>
      </c>
      <c r="R92" s="25" t="s">
        <v>24</v>
      </c>
    </row>
    <row r="93" spans="1:18" x14ac:dyDescent="0.45">
      <c r="A93" s="35" t="s">
        <v>125</v>
      </c>
      <c r="B93" s="36" t="s">
        <v>23</v>
      </c>
      <c r="C93" s="24">
        <v>2022</v>
      </c>
      <c r="D93" s="37">
        <v>35</v>
      </c>
      <c r="E93" s="37">
        <v>52</v>
      </c>
      <c r="F93" s="37">
        <v>20</v>
      </c>
      <c r="G93" s="37">
        <v>2191</v>
      </c>
      <c r="H93" s="38">
        <v>30</v>
      </c>
      <c r="I93" s="37">
        <v>24</v>
      </c>
      <c r="J93" s="37">
        <v>148</v>
      </c>
      <c r="K93" s="37">
        <v>18</v>
      </c>
      <c r="L93" s="39">
        <v>24</v>
      </c>
      <c r="M93" s="39">
        <v>36</v>
      </c>
      <c r="N93" s="25">
        <v>0</v>
      </c>
      <c r="O93" s="37">
        <v>82</v>
      </c>
      <c r="P93" s="40">
        <f t="shared" si="1"/>
        <v>2625</v>
      </c>
      <c r="Q93" s="46">
        <v>0</v>
      </c>
      <c r="R93" s="25" t="s">
        <v>24</v>
      </c>
    </row>
    <row r="94" spans="1:18" x14ac:dyDescent="0.45">
      <c r="A94" s="35" t="s">
        <v>126</v>
      </c>
      <c r="B94" s="36" t="s">
        <v>23</v>
      </c>
      <c r="C94" s="24">
        <v>2022</v>
      </c>
      <c r="D94" s="37">
        <v>35</v>
      </c>
      <c r="E94" s="37">
        <v>51</v>
      </c>
      <c r="F94" s="37">
        <v>19</v>
      </c>
      <c r="G94" s="37">
        <v>2189</v>
      </c>
      <c r="H94" s="38">
        <v>29</v>
      </c>
      <c r="I94" s="37">
        <v>23</v>
      </c>
      <c r="J94" s="37">
        <v>143</v>
      </c>
      <c r="K94" s="37">
        <v>19</v>
      </c>
      <c r="L94" s="39">
        <v>33</v>
      </c>
      <c r="M94" s="39">
        <v>36</v>
      </c>
      <c r="N94" s="25">
        <v>0</v>
      </c>
      <c r="O94" s="37">
        <v>84</v>
      </c>
      <c r="P94" s="40">
        <f t="shared" si="1"/>
        <v>2626</v>
      </c>
      <c r="Q94" s="47">
        <f>SUM(P93:P94)</f>
        <v>5251</v>
      </c>
      <c r="R94" s="25" t="s">
        <v>24</v>
      </c>
    </row>
    <row r="95" spans="1:18" x14ac:dyDescent="0.45">
      <c r="A95" s="35" t="s">
        <v>127</v>
      </c>
      <c r="B95" s="36" t="s">
        <v>45</v>
      </c>
      <c r="C95" s="24">
        <v>2023</v>
      </c>
      <c r="D95" s="37">
        <v>36</v>
      </c>
      <c r="E95" s="37">
        <v>50</v>
      </c>
      <c r="F95" s="37">
        <v>20</v>
      </c>
      <c r="G95" s="37">
        <v>2314</v>
      </c>
      <c r="H95" s="38">
        <v>29</v>
      </c>
      <c r="I95" s="37">
        <v>25</v>
      </c>
      <c r="J95" s="37">
        <v>147</v>
      </c>
      <c r="K95" s="37">
        <v>21</v>
      </c>
      <c r="L95" s="39">
        <v>30</v>
      </c>
      <c r="M95" s="39">
        <v>0</v>
      </c>
      <c r="N95" s="25">
        <v>0</v>
      </c>
      <c r="O95" s="37">
        <v>78</v>
      </c>
      <c r="P95" s="40">
        <f t="shared" ref="P95:P107" si="2">SUM(F95:O95)</f>
        <v>2664</v>
      </c>
      <c r="Q95" s="46">
        <v>0</v>
      </c>
      <c r="R95" s="25" t="s">
        <v>24</v>
      </c>
    </row>
    <row r="96" spans="1:18" x14ac:dyDescent="0.45">
      <c r="A96" s="35" t="s">
        <v>128</v>
      </c>
      <c r="B96" s="36" t="s">
        <v>45</v>
      </c>
      <c r="C96" s="24">
        <v>2023</v>
      </c>
      <c r="D96" s="37">
        <v>37</v>
      </c>
      <c r="E96" s="37">
        <v>49</v>
      </c>
      <c r="F96" s="37">
        <v>19</v>
      </c>
      <c r="G96" s="37">
        <v>2349</v>
      </c>
      <c r="H96" s="38">
        <v>29</v>
      </c>
      <c r="I96" s="37">
        <v>21</v>
      </c>
      <c r="J96" s="41">
        <v>148</v>
      </c>
      <c r="K96" s="37">
        <v>21</v>
      </c>
      <c r="L96" s="39">
        <v>27</v>
      </c>
      <c r="M96" s="39">
        <v>0</v>
      </c>
      <c r="N96" s="25">
        <v>0</v>
      </c>
      <c r="O96" s="41">
        <v>84</v>
      </c>
      <c r="P96" s="40">
        <f t="shared" si="2"/>
        <v>2698</v>
      </c>
      <c r="Q96" s="46">
        <v>0</v>
      </c>
      <c r="R96" s="25" t="s">
        <v>24</v>
      </c>
    </row>
    <row r="97" spans="1:18" x14ac:dyDescent="0.45">
      <c r="A97" s="35" t="s">
        <v>129</v>
      </c>
      <c r="B97" s="36" t="s">
        <v>50</v>
      </c>
      <c r="C97" s="24">
        <v>2023</v>
      </c>
      <c r="D97" s="37">
        <v>37</v>
      </c>
      <c r="E97" s="37">
        <v>50</v>
      </c>
      <c r="F97" s="37">
        <v>20</v>
      </c>
      <c r="G97" s="37">
        <v>2331</v>
      </c>
      <c r="H97" s="42">
        <v>29</v>
      </c>
      <c r="I97" s="37">
        <v>22</v>
      </c>
      <c r="J97" s="37">
        <v>147</v>
      </c>
      <c r="K97" s="37">
        <v>21</v>
      </c>
      <c r="L97" s="43">
        <v>26</v>
      </c>
      <c r="M97" s="39">
        <v>0</v>
      </c>
      <c r="N97" s="25">
        <v>0</v>
      </c>
      <c r="O97" s="41">
        <v>84</v>
      </c>
      <c r="P97" s="40">
        <f t="shared" si="2"/>
        <v>2680</v>
      </c>
      <c r="Q97" s="46">
        <v>0</v>
      </c>
      <c r="R97" s="25" t="s">
        <v>24</v>
      </c>
    </row>
    <row r="98" spans="1:18" x14ac:dyDescent="0.45">
      <c r="A98" s="35" t="s">
        <v>130</v>
      </c>
      <c r="B98" s="36" t="s">
        <v>50</v>
      </c>
      <c r="C98" s="24">
        <v>2023</v>
      </c>
      <c r="D98" s="37">
        <v>37</v>
      </c>
      <c r="E98" s="37">
        <v>53</v>
      </c>
      <c r="F98" s="37">
        <v>20</v>
      </c>
      <c r="G98" s="37">
        <v>2344</v>
      </c>
      <c r="H98" s="38">
        <v>29</v>
      </c>
      <c r="I98" s="37">
        <v>23</v>
      </c>
      <c r="J98" s="37">
        <v>150</v>
      </c>
      <c r="K98" s="37">
        <v>21</v>
      </c>
      <c r="L98" s="39">
        <v>26</v>
      </c>
      <c r="M98" s="39">
        <v>0</v>
      </c>
      <c r="N98" s="25">
        <v>0</v>
      </c>
      <c r="O98" s="37">
        <v>80</v>
      </c>
      <c r="P98" s="40">
        <f t="shared" si="2"/>
        <v>2693</v>
      </c>
      <c r="Q98" s="47">
        <f>SUM(P95:P98)</f>
        <v>10735</v>
      </c>
      <c r="R98" s="25" t="s">
        <v>24</v>
      </c>
    </row>
    <row r="99" spans="1:18" x14ac:dyDescent="0.45">
      <c r="A99" s="35" t="s">
        <v>131</v>
      </c>
      <c r="B99" s="36" t="s">
        <v>56</v>
      </c>
      <c r="C99" s="24">
        <v>2023</v>
      </c>
      <c r="D99" s="41">
        <v>35</v>
      </c>
      <c r="E99" s="37">
        <v>54</v>
      </c>
      <c r="F99" s="37">
        <v>20</v>
      </c>
      <c r="G99" s="37">
        <v>2336</v>
      </c>
      <c r="H99" s="38">
        <v>28</v>
      </c>
      <c r="I99" s="37">
        <v>21</v>
      </c>
      <c r="J99" s="37">
        <v>153</v>
      </c>
      <c r="K99" s="37">
        <v>23</v>
      </c>
      <c r="L99" s="39">
        <v>24</v>
      </c>
      <c r="M99" s="39">
        <v>0</v>
      </c>
      <c r="N99" s="25">
        <v>0</v>
      </c>
      <c r="O99" s="41">
        <v>80</v>
      </c>
      <c r="P99" s="40">
        <f t="shared" si="2"/>
        <v>2685</v>
      </c>
      <c r="Q99" s="46">
        <v>0</v>
      </c>
      <c r="R99" s="25" t="s">
        <v>24</v>
      </c>
    </row>
    <row r="100" spans="1:18" x14ac:dyDescent="0.45">
      <c r="A100" s="35" t="s">
        <v>132</v>
      </c>
      <c r="B100" s="36" t="s">
        <v>56</v>
      </c>
      <c r="C100" s="24">
        <v>2023</v>
      </c>
      <c r="D100" s="37">
        <v>34</v>
      </c>
      <c r="E100" s="37">
        <v>61</v>
      </c>
      <c r="F100" s="37">
        <v>19</v>
      </c>
      <c r="G100" s="37">
        <v>2325</v>
      </c>
      <c r="H100" s="38">
        <v>29</v>
      </c>
      <c r="I100" s="37">
        <v>22</v>
      </c>
      <c r="J100" s="37">
        <v>150</v>
      </c>
      <c r="K100" s="37">
        <v>24</v>
      </c>
      <c r="L100" s="39">
        <v>24</v>
      </c>
      <c r="M100" s="39">
        <v>0</v>
      </c>
      <c r="N100" s="25">
        <v>0</v>
      </c>
      <c r="O100" s="37">
        <v>84</v>
      </c>
      <c r="P100" s="40">
        <f t="shared" si="2"/>
        <v>2677</v>
      </c>
      <c r="Q100" s="47">
        <f>SUM(P99:P100)</f>
        <v>5362</v>
      </c>
      <c r="R100" s="25" t="s">
        <v>24</v>
      </c>
    </row>
    <row r="101" spans="1:18" x14ac:dyDescent="0.45">
      <c r="A101" s="35" t="s">
        <v>133</v>
      </c>
      <c r="B101" s="36" t="s">
        <v>61</v>
      </c>
      <c r="C101" s="24">
        <v>2023</v>
      </c>
      <c r="D101" s="37">
        <v>32</v>
      </c>
      <c r="E101" s="37">
        <v>63</v>
      </c>
      <c r="F101" s="37">
        <v>16</v>
      </c>
      <c r="G101" s="37">
        <v>2361</v>
      </c>
      <c r="H101" s="38">
        <v>33</v>
      </c>
      <c r="I101" s="37">
        <v>25</v>
      </c>
      <c r="J101" s="37">
        <v>120</v>
      </c>
      <c r="K101" s="37">
        <v>20</v>
      </c>
      <c r="L101" s="39">
        <v>24</v>
      </c>
      <c r="M101" s="39">
        <v>0</v>
      </c>
      <c r="N101" s="25">
        <v>0</v>
      </c>
      <c r="O101" s="37">
        <v>75</v>
      </c>
      <c r="P101" s="40">
        <f t="shared" si="2"/>
        <v>2674</v>
      </c>
      <c r="Q101" s="46">
        <v>0</v>
      </c>
      <c r="R101" s="25" t="s">
        <v>24</v>
      </c>
    </row>
    <row r="102" spans="1:18" x14ac:dyDescent="0.45">
      <c r="A102" s="35" t="s">
        <v>134</v>
      </c>
      <c r="B102" s="36" t="s">
        <v>61</v>
      </c>
      <c r="C102" s="24">
        <v>2023</v>
      </c>
      <c r="D102" s="37">
        <v>38</v>
      </c>
      <c r="E102" s="37">
        <v>62</v>
      </c>
      <c r="F102" s="37">
        <v>18</v>
      </c>
      <c r="G102" s="37">
        <v>2359</v>
      </c>
      <c r="H102" s="38">
        <v>42</v>
      </c>
      <c r="I102" s="37">
        <v>24</v>
      </c>
      <c r="J102" s="37">
        <v>152</v>
      </c>
      <c r="K102" s="37">
        <v>24</v>
      </c>
      <c r="L102" s="39">
        <v>23</v>
      </c>
      <c r="M102" s="39">
        <v>0</v>
      </c>
      <c r="N102" s="25">
        <v>0</v>
      </c>
      <c r="O102" s="37">
        <v>87</v>
      </c>
      <c r="P102" s="40">
        <f t="shared" si="2"/>
        <v>2729</v>
      </c>
      <c r="Q102" s="47">
        <f>SUM(P101:P102)</f>
        <v>5403</v>
      </c>
      <c r="R102" s="25" t="s">
        <v>24</v>
      </c>
    </row>
    <row r="103" spans="1:18" x14ac:dyDescent="0.45">
      <c r="A103" s="35" t="s">
        <v>135</v>
      </c>
      <c r="B103" s="36" t="s">
        <v>61</v>
      </c>
      <c r="C103" s="24">
        <v>2023</v>
      </c>
      <c r="D103" s="44">
        <v>38</v>
      </c>
      <c r="E103" s="37">
        <v>64</v>
      </c>
      <c r="F103" s="37">
        <v>19</v>
      </c>
      <c r="G103" s="37">
        <v>2368</v>
      </c>
      <c r="H103" s="37">
        <v>43</v>
      </c>
      <c r="I103" s="37">
        <v>24</v>
      </c>
      <c r="J103" s="45">
        <v>153</v>
      </c>
      <c r="K103" s="37">
        <v>24</v>
      </c>
      <c r="L103" s="37">
        <v>23</v>
      </c>
      <c r="M103" s="39">
        <v>0</v>
      </c>
      <c r="N103" s="25">
        <v>0</v>
      </c>
      <c r="O103" s="37">
        <v>1434</v>
      </c>
      <c r="P103" s="40">
        <f t="shared" si="2"/>
        <v>4088</v>
      </c>
      <c r="Q103" s="46">
        <v>0</v>
      </c>
      <c r="R103" s="25" t="s">
        <v>24</v>
      </c>
    </row>
    <row r="104" spans="1:18" x14ac:dyDescent="0.45">
      <c r="A104" s="35" t="s">
        <v>136</v>
      </c>
      <c r="B104" s="36" t="s">
        <v>66</v>
      </c>
      <c r="C104" s="24">
        <v>2023</v>
      </c>
      <c r="D104" s="37">
        <v>38</v>
      </c>
      <c r="E104" s="37">
        <v>62</v>
      </c>
      <c r="F104" s="37">
        <v>19</v>
      </c>
      <c r="G104" s="37">
        <v>2357</v>
      </c>
      <c r="H104" s="38">
        <v>42</v>
      </c>
      <c r="I104" s="37">
        <v>25</v>
      </c>
      <c r="J104" s="37">
        <v>151</v>
      </c>
      <c r="K104" s="37">
        <v>24</v>
      </c>
      <c r="L104" s="39">
        <v>23</v>
      </c>
      <c r="M104" s="39">
        <v>0</v>
      </c>
      <c r="N104" s="25">
        <v>0</v>
      </c>
      <c r="O104" s="37">
        <v>81</v>
      </c>
      <c r="P104" s="40">
        <f t="shared" si="2"/>
        <v>2722</v>
      </c>
      <c r="Q104" s="47">
        <f>SUM(P103:P104)</f>
        <v>6810</v>
      </c>
      <c r="R104" s="25" t="s">
        <v>24</v>
      </c>
    </row>
    <row r="105" spans="1:18" x14ac:dyDescent="0.45">
      <c r="A105" s="35" t="s">
        <v>137</v>
      </c>
      <c r="B105" s="36" t="s">
        <v>66</v>
      </c>
      <c r="C105" s="24">
        <v>2023</v>
      </c>
      <c r="D105" s="37">
        <v>38</v>
      </c>
      <c r="E105" s="37">
        <v>62</v>
      </c>
      <c r="F105" s="37">
        <v>18</v>
      </c>
      <c r="G105" s="37">
        <v>2362</v>
      </c>
      <c r="H105" s="38">
        <v>42</v>
      </c>
      <c r="I105" s="37">
        <v>24</v>
      </c>
      <c r="J105" s="37">
        <v>151</v>
      </c>
      <c r="K105" s="37">
        <v>24</v>
      </c>
      <c r="L105" s="39">
        <v>23</v>
      </c>
      <c r="M105" s="39">
        <v>0</v>
      </c>
      <c r="N105" s="25">
        <v>0</v>
      </c>
      <c r="O105" s="37">
        <v>83</v>
      </c>
      <c r="P105" s="40">
        <f t="shared" si="2"/>
        <v>2727</v>
      </c>
      <c r="Q105" s="46">
        <v>0</v>
      </c>
      <c r="R105" s="25" t="s">
        <v>24</v>
      </c>
    </row>
    <row r="106" spans="1:18" x14ac:dyDescent="0.45">
      <c r="A106" s="35" t="s">
        <v>138</v>
      </c>
      <c r="B106" s="36" t="s">
        <v>72</v>
      </c>
      <c r="C106" s="24">
        <v>2023</v>
      </c>
      <c r="D106" s="37">
        <v>38</v>
      </c>
      <c r="E106" s="37">
        <v>63</v>
      </c>
      <c r="F106" s="37">
        <v>18</v>
      </c>
      <c r="G106" s="37">
        <v>2426</v>
      </c>
      <c r="H106" s="38">
        <v>42</v>
      </c>
      <c r="I106" s="37">
        <v>24</v>
      </c>
      <c r="J106" s="37">
        <v>150</v>
      </c>
      <c r="K106" s="37">
        <v>24</v>
      </c>
      <c r="L106" s="39">
        <v>23</v>
      </c>
      <c r="M106" s="39">
        <v>0</v>
      </c>
      <c r="N106" s="25">
        <v>0</v>
      </c>
      <c r="O106" s="37">
        <v>86</v>
      </c>
      <c r="P106" s="40">
        <f t="shared" si="2"/>
        <v>2793</v>
      </c>
      <c r="Q106" s="46">
        <v>0</v>
      </c>
      <c r="R106" s="25" t="s">
        <v>24</v>
      </c>
    </row>
    <row r="107" spans="1:18" x14ac:dyDescent="0.45">
      <c r="A107" s="35" t="s">
        <v>139</v>
      </c>
      <c r="B107" s="36" t="s">
        <v>72</v>
      </c>
      <c r="C107" s="24">
        <v>2023</v>
      </c>
      <c r="D107" s="37">
        <v>44</v>
      </c>
      <c r="E107" s="37">
        <v>61</v>
      </c>
      <c r="F107" s="37">
        <v>19</v>
      </c>
      <c r="G107" s="37">
        <v>2413</v>
      </c>
      <c r="H107" s="38">
        <v>42</v>
      </c>
      <c r="I107" s="37">
        <v>23</v>
      </c>
      <c r="J107" s="37">
        <v>151</v>
      </c>
      <c r="K107" s="37">
        <v>23</v>
      </c>
      <c r="L107" s="39">
        <v>23</v>
      </c>
      <c r="M107" s="39">
        <v>0</v>
      </c>
      <c r="N107" s="25">
        <v>0</v>
      </c>
      <c r="O107" s="37">
        <v>86</v>
      </c>
      <c r="P107" s="40">
        <f t="shared" si="2"/>
        <v>2780</v>
      </c>
      <c r="Q107" s="47">
        <f>SUM(P105:P107)</f>
        <v>8300</v>
      </c>
      <c r="R107" s="25" t="s">
        <v>24</v>
      </c>
    </row>
  </sheetData>
  <autoFilter ref="A1:R107" xr:uid="{ABB86F93-F438-40FE-A5D7-07E47E44428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33DB-6B03-47FF-B9BE-8FA83C3FEEF0}">
  <dimension ref="A1:H12"/>
  <sheetViews>
    <sheetView workbookViewId="0">
      <selection activeCell="C12" sqref="C12"/>
    </sheetView>
  </sheetViews>
  <sheetFormatPr defaultRowHeight="14.25" x14ac:dyDescent="0.45"/>
  <cols>
    <col min="2" max="2" width="20.796875" customWidth="1"/>
    <col min="3" max="3" width="29.73046875" customWidth="1"/>
    <col min="4" max="4" width="44.46484375" customWidth="1"/>
    <col min="5" max="5" width="44.53125" customWidth="1"/>
    <col min="7" max="7" width="10.19921875" customWidth="1"/>
    <col min="8" max="8" width="8.265625" customWidth="1"/>
  </cols>
  <sheetData>
    <row r="1" spans="1:8" x14ac:dyDescent="0.45">
      <c r="A1" t="s">
        <v>19</v>
      </c>
      <c r="B1" t="s">
        <v>20</v>
      </c>
      <c r="C1" t="s">
        <v>140</v>
      </c>
      <c r="D1" t="s">
        <v>141</v>
      </c>
      <c r="E1" t="s">
        <v>142</v>
      </c>
      <c r="G1" t="s">
        <v>143</v>
      </c>
      <c r="H1" t="s">
        <v>144</v>
      </c>
    </row>
    <row r="2" spans="1:8" x14ac:dyDescent="0.45">
      <c r="A2">
        <v>2020</v>
      </c>
      <c r="B2">
        <v>2349.5</v>
      </c>
      <c r="G2" t="s">
        <v>145</v>
      </c>
      <c r="H2" s="48">
        <f>_xlfn.FORECAST.ETS.STAT($B$2:$B$5,$A$2:$A$5,1,1,1)</f>
        <v>0.25</v>
      </c>
    </row>
    <row r="3" spans="1:8" x14ac:dyDescent="0.45">
      <c r="A3">
        <v>2021</v>
      </c>
      <c r="B3">
        <v>2370.348</v>
      </c>
      <c r="G3" t="s">
        <v>146</v>
      </c>
      <c r="H3" s="48">
        <f>_xlfn.FORECAST.ETS.STAT($B$2:$B$5,$A$2:$A$5,2,1,1)</f>
        <v>1E-3</v>
      </c>
    </row>
    <row r="4" spans="1:8" x14ac:dyDescent="0.45">
      <c r="A4">
        <v>2022</v>
      </c>
      <c r="B4">
        <v>2579.3076923076924</v>
      </c>
      <c r="G4" t="s">
        <v>147</v>
      </c>
      <c r="H4" s="48">
        <f>_xlfn.FORECAST.ETS.STAT($B$2:$B$5,$A$2:$A$5,3,1,1)</f>
        <v>2.2204460492503131E-16</v>
      </c>
    </row>
    <row r="5" spans="1:8" x14ac:dyDescent="0.45">
      <c r="A5">
        <v>2023</v>
      </c>
      <c r="B5">
        <v>2816.1538461538462</v>
      </c>
      <c r="C5">
        <v>2816.1538461538498</v>
      </c>
      <c r="D5" s="49">
        <v>2816.1538461538462</v>
      </c>
      <c r="E5" s="49">
        <v>2816.1538461538462</v>
      </c>
      <c r="G5" t="s">
        <v>148</v>
      </c>
      <c r="H5" s="48">
        <f>_xlfn.FORECAST.ETS.STAT($B$2:$B$5,$A$2:$A$5,4,1,1)</f>
        <v>0.37262106215152879</v>
      </c>
    </row>
    <row r="6" spans="1:8" x14ac:dyDescent="0.45">
      <c r="A6">
        <v>2024</v>
      </c>
      <c r="C6">
        <f t="shared" ref="C6:C12" si="0">_xlfn.FORECAST.ETS(A6,$B$2:$B$5,$A$2:$A$5,1,1)</f>
        <v>2960.6906381405001</v>
      </c>
      <c r="D6" s="49">
        <f t="shared" ref="D6:D12" si="1">C6-_xlfn.FORECAST.ETS.CONFINT(A6,$B$2:$B$5,$A$2:$A$5,0.95,1,1)</f>
        <v>2805.3347586583059</v>
      </c>
      <c r="E6" s="49">
        <f t="shared" ref="E6:E12" si="2">C6+_xlfn.FORECAST.ETS.CONFINT(A6,$B$2:$B$5,$A$2:$A$5,0.95,1,1)</f>
        <v>3116.0465176226944</v>
      </c>
      <c r="G6" t="s">
        <v>149</v>
      </c>
      <c r="H6" s="48">
        <f>_xlfn.FORECAST.ETS.STAT($B$2:$B$5,$A$2:$A$5,5,1,1)</f>
        <v>2.297931787980485E-2</v>
      </c>
    </row>
    <row r="7" spans="1:8" x14ac:dyDescent="0.45">
      <c r="A7">
        <v>2025</v>
      </c>
      <c r="C7">
        <f t="shared" si="0"/>
        <v>3124.6876854188645</v>
      </c>
      <c r="D7" s="49">
        <f t="shared" si="1"/>
        <v>2964.51276000797</v>
      </c>
      <c r="E7" s="49">
        <f t="shared" si="2"/>
        <v>3284.862610829759</v>
      </c>
      <c r="G7" t="s">
        <v>150</v>
      </c>
      <c r="H7" s="48">
        <f>_xlfn.FORECAST.ETS.STAT($B$2:$B$5,$A$2:$A$5,6,1,1)</f>
        <v>57.961683936980762</v>
      </c>
    </row>
    <row r="8" spans="1:8" x14ac:dyDescent="0.45">
      <c r="A8">
        <v>2026</v>
      </c>
      <c r="C8">
        <f t="shared" si="0"/>
        <v>3288.6847326972284</v>
      </c>
      <c r="D8" s="49">
        <f t="shared" si="1"/>
        <v>3123.7947563430612</v>
      </c>
      <c r="E8" s="49">
        <f t="shared" si="2"/>
        <v>3453.5747090513955</v>
      </c>
      <c r="G8" t="s">
        <v>151</v>
      </c>
      <c r="H8" s="48">
        <f>_xlfn.FORECAST.ETS.STAT($B$2:$B$5,$A$2:$A$5,7,1,1)</f>
        <v>79.264660324180355</v>
      </c>
    </row>
    <row r="9" spans="1:8" x14ac:dyDescent="0.45">
      <c r="A9">
        <v>2027</v>
      </c>
      <c r="C9">
        <f t="shared" si="0"/>
        <v>3452.6817799755927</v>
      </c>
      <c r="D9" s="49">
        <f t="shared" si="1"/>
        <v>3283.1719269414361</v>
      </c>
      <c r="E9" s="49">
        <f t="shared" si="2"/>
        <v>3622.1916330097492</v>
      </c>
    </row>
    <row r="10" spans="1:8" x14ac:dyDescent="0.45">
      <c r="A10">
        <v>2028</v>
      </c>
      <c r="C10">
        <f t="shared" si="0"/>
        <v>3616.6788272539566</v>
      </c>
      <c r="D10" s="49">
        <f t="shared" si="1"/>
        <v>3442.6365538775299</v>
      </c>
      <c r="E10" s="49">
        <f t="shared" si="2"/>
        <v>3790.7211006303833</v>
      </c>
    </row>
    <row r="11" spans="1:8" x14ac:dyDescent="0.45">
      <c r="A11">
        <v>2029</v>
      </c>
      <c r="C11">
        <f t="shared" si="0"/>
        <v>3780.6758745323204</v>
      </c>
      <c r="D11" s="49">
        <f t="shared" si="1"/>
        <v>3602.1818395840996</v>
      </c>
      <c r="E11" s="49">
        <f t="shared" si="2"/>
        <v>3959.1699094805413</v>
      </c>
    </row>
    <row r="12" spans="1:8" x14ac:dyDescent="0.45">
      <c r="A12">
        <v>2030</v>
      </c>
      <c r="C12">
        <f t="shared" si="0"/>
        <v>3944.6729218106848</v>
      </c>
      <c r="D12" s="49">
        <f t="shared" si="1"/>
        <v>3761.8017613814213</v>
      </c>
      <c r="E12" s="49">
        <f t="shared" si="2"/>
        <v>4127.5440822399487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EC1F-21E9-47EC-94A7-43AC6D27B8BC}">
  <dimension ref="A1:R111"/>
  <sheetViews>
    <sheetView topLeftCell="A48" workbookViewId="0">
      <selection activeCell="Q9" sqref="Q9"/>
    </sheetView>
  </sheetViews>
  <sheetFormatPr defaultRowHeight="14.25" x14ac:dyDescent="0.45"/>
  <cols>
    <col min="18" max="18" width="15" bestFit="1" customWidth="1"/>
  </cols>
  <sheetData>
    <row r="1" spans="1:18" x14ac:dyDescent="0.45">
      <c r="A1" s="22" t="s">
        <v>17</v>
      </c>
      <c r="B1" s="23" t="s">
        <v>18</v>
      </c>
      <c r="C1" s="22" t="s">
        <v>19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13</v>
      </c>
      <c r="N1" s="22" t="s">
        <v>14</v>
      </c>
      <c r="O1" s="22" t="s">
        <v>12</v>
      </c>
      <c r="P1" s="22" t="s">
        <v>15</v>
      </c>
      <c r="Q1" s="22" t="s">
        <v>20</v>
      </c>
      <c r="R1" s="22" t="s">
        <v>21</v>
      </c>
    </row>
    <row r="2" spans="1:18" x14ac:dyDescent="0.45">
      <c r="A2" s="29" t="s">
        <v>22</v>
      </c>
      <c r="B2" s="30" t="s">
        <v>23</v>
      </c>
      <c r="C2" s="24">
        <v>2020</v>
      </c>
      <c r="D2" s="25">
        <v>613</v>
      </c>
      <c r="E2" s="25">
        <v>702</v>
      </c>
      <c r="F2" s="25">
        <v>475</v>
      </c>
      <c r="G2" s="26">
        <v>27174</v>
      </c>
      <c r="H2" s="25">
        <v>280</v>
      </c>
      <c r="I2" s="25">
        <v>188</v>
      </c>
      <c r="J2" s="25">
        <v>1605</v>
      </c>
      <c r="K2" s="25">
        <v>310</v>
      </c>
      <c r="L2" s="25">
        <v>251</v>
      </c>
      <c r="M2" s="25">
        <v>8</v>
      </c>
      <c r="N2" s="25">
        <v>0</v>
      </c>
      <c r="O2" s="25">
        <v>1199</v>
      </c>
      <c r="P2" s="27">
        <f>SUM(D2:O2)</f>
        <v>32805</v>
      </c>
      <c r="Q2" s="28">
        <v>0</v>
      </c>
      <c r="R2" s="28" t="s">
        <v>160</v>
      </c>
    </row>
    <row r="3" spans="1:18" x14ac:dyDescent="0.45">
      <c r="A3" s="29" t="s">
        <v>25</v>
      </c>
      <c r="B3" s="30" t="s">
        <v>23</v>
      </c>
      <c r="C3" s="24">
        <v>2020</v>
      </c>
      <c r="D3" s="25">
        <v>581</v>
      </c>
      <c r="E3" s="25">
        <v>771</v>
      </c>
      <c r="F3" s="25">
        <v>466</v>
      </c>
      <c r="G3" s="26">
        <v>26444</v>
      </c>
      <c r="H3" s="25">
        <v>271</v>
      </c>
      <c r="I3" s="25">
        <v>197</v>
      </c>
      <c r="J3" s="25">
        <v>1604</v>
      </c>
      <c r="K3" s="25">
        <v>307</v>
      </c>
      <c r="L3" s="25">
        <v>244</v>
      </c>
      <c r="M3" s="25">
        <v>8</v>
      </c>
      <c r="N3" s="25">
        <v>0</v>
      </c>
      <c r="O3" s="25">
        <v>1153</v>
      </c>
      <c r="P3" s="27">
        <v>32046</v>
      </c>
      <c r="Q3" s="28">
        <v>0</v>
      </c>
      <c r="R3" s="28" t="s">
        <v>160</v>
      </c>
    </row>
    <row r="4" spans="1:18" x14ac:dyDescent="0.45">
      <c r="A4" s="29" t="s">
        <v>26</v>
      </c>
      <c r="B4" s="30" t="s">
        <v>23</v>
      </c>
      <c r="C4" s="24">
        <v>2020</v>
      </c>
      <c r="D4" s="25">
        <v>568</v>
      </c>
      <c r="E4" s="25">
        <v>1072</v>
      </c>
      <c r="F4" s="25">
        <v>487</v>
      </c>
      <c r="G4" s="26">
        <v>25008</v>
      </c>
      <c r="H4" s="25">
        <v>263</v>
      </c>
      <c r="I4" s="25">
        <v>249</v>
      </c>
      <c r="J4" s="25">
        <v>1475</v>
      </c>
      <c r="K4" s="25">
        <v>340</v>
      </c>
      <c r="L4" s="25">
        <v>244</v>
      </c>
      <c r="M4" s="25">
        <v>6</v>
      </c>
      <c r="N4" s="25">
        <v>0</v>
      </c>
      <c r="O4" s="25">
        <v>1172</v>
      </c>
      <c r="P4" s="27">
        <v>30884</v>
      </c>
      <c r="Q4" s="28">
        <v>0</v>
      </c>
      <c r="R4" s="28" t="s">
        <v>160</v>
      </c>
    </row>
    <row r="5" spans="1:18" x14ac:dyDescent="0.45">
      <c r="A5" s="29" t="s">
        <v>27</v>
      </c>
      <c r="B5" s="30" t="s">
        <v>23</v>
      </c>
      <c r="C5" s="24">
        <v>2020</v>
      </c>
      <c r="D5" s="25">
        <v>0</v>
      </c>
      <c r="E5" s="25">
        <v>977</v>
      </c>
      <c r="F5" s="25">
        <v>429</v>
      </c>
      <c r="G5" s="26">
        <v>22446</v>
      </c>
      <c r="H5" s="25">
        <v>224</v>
      </c>
      <c r="I5" s="25">
        <v>227</v>
      </c>
      <c r="J5" s="25">
        <v>1316</v>
      </c>
      <c r="K5" s="25">
        <v>224</v>
      </c>
      <c r="L5" s="25">
        <v>275</v>
      </c>
      <c r="M5" s="25">
        <v>6</v>
      </c>
      <c r="N5" s="25">
        <v>0</v>
      </c>
      <c r="O5" s="25">
        <v>0</v>
      </c>
      <c r="P5" s="27">
        <v>26124</v>
      </c>
      <c r="Q5" s="47">
        <f>SUM(P2:P5)</f>
        <v>121859</v>
      </c>
      <c r="R5" s="28" t="s">
        <v>160</v>
      </c>
    </row>
    <row r="6" spans="1:18" x14ac:dyDescent="0.45">
      <c r="A6" s="29" t="s">
        <v>28</v>
      </c>
      <c r="B6" s="30" t="s">
        <v>29</v>
      </c>
      <c r="C6" s="24">
        <v>2021</v>
      </c>
      <c r="D6" s="25">
        <v>590</v>
      </c>
      <c r="E6" s="25">
        <v>900</v>
      </c>
      <c r="F6" s="25">
        <v>456</v>
      </c>
      <c r="G6" s="26">
        <v>25865</v>
      </c>
      <c r="H6" s="25">
        <v>272</v>
      </c>
      <c r="I6" s="25">
        <v>214</v>
      </c>
      <c r="J6" s="25">
        <v>1604</v>
      </c>
      <c r="K6" s="25">
        <v>315</v>
      </c>
      <c r="L6" s="25">
        <v>260</v>
      </c>
      <c r="M6" s="25">
        <v>0</v>
      </c>
      <c r="N6" s="25">
        <v>0</v>
      </c>
      <c r="O6" s="25">
        <v>1153</v>
      </c>
      <c r="P6" s="27">
        <f>SUM(D6:O6)</f>
        <v>31629</v>
      </c>
      <c r="Q6" s="46">
        <v>0</v>
      </c>
      <c r="R6" s="28" t="s">
        <v>160</v>
      </c>
    </row>
    <row r="7" spans="1:18" x14ac:dyDescent="0.45">
      <c r="A7" s="29" t="s">
        <v>30</v>
      </c>
      <c r="B7" s="30" t="s">
        <v>29</v>
      </c>
      <c r="C7" s="24">
        <v>2021</v>
      </c>
      <c r="D7" s="25">
        <v>564</v>
      </c>
      <c r="E7" s="25">
        <v>810</v>
      </c>
      <c r="F7" s="25">
        <v>470</v>
      </c>
      <c r="G7" s="31">
        <v>26156</v>
      </c>
      <c r="H7" s="25">
        <v>276</v>
      </c>
      <c r="I7" s="25">
        <v>190</v>
      </c>
      <c r="J7" s="25">
        <v>1611</v>
      </c>
      <c r="K7" s="25">
        <v>319</v>
      </c>
      <c r="L7" s="25">
        <v>236</v>
      </c>
      <c r="M7" s="25">
        <v>0</v>
      </c>
      <c r="N7" s="25">
        <v>0</v>
      </c>
      <c r="O7" s="25">
        <v>1145</v>
      </c>
      <c r="P7" s="27">
        <v>31777</v>
      </c>
      <c r="Q7" s="46">
        <v>0</v>
      </c>
      <c r="R7" s="28" t="s">
        <v>160</v>
      </c>
    </row>
    <row r="8" spans="1:18" x14ac:dyDescent="0.45">
      <c r="A8" s="29" t="s">
        <v>31</v>
      </c>
      <c r="B8" s="30" t="s">
        <v>29</v>
      </c>
      <c r="C8" s="24">
        <v>2021</v>
      </c>
      <c r="D8" s="25">
        <v>578</v>
      </c>
      <c r="E8" s="25">
        <v>875</v>
      </c>
      <c r="F8" s="25">
        <v>470</v>
      </c>
      <c r="G8" s="25">
        <v>23777</v>
      </c>
      <c r="H8" s="31">
        <v>268</v>
      </c>
      <c r="I8" s="25">
        <v>194</v>
      </c>
      <c r="J8" s="25">
        <v>1540</v>
      </c>
      <c r="K8" s="25">
        <v>331</v>
      </c>
      <c r="L8" s="25">
        <v>257</v>
      </c>
      <c r="M8" s="25">
        <v>0</v>
      </c>
      <c r="N8" s="25">
        <v>0</v>
      </c>
      <c r="O8" s="25">
        <v>1123</v>
      </c>
      <c r="P8" s="27">
        <v>29413</v>
      </c>
      <c r="Q8" s="46">
        <v>0</v>
      </c>
      <c r="R8" s="28" t="s">
        <v>160</v>
      </c>
    </row>
    <row r="9" spans="1:18" x14ac:dyDescent="0.45">
      <c r="A9" s="29" t="s">
        <v>32</v>
      </c>
      <c r="B9" s="30" t="s">
        <v>29</v>
      </c>
      <c r="C9" s="24">
        <v>2021</v>
      </c>
      <c r="D9" s="25">
        <v>569</v>
      </c>
      <c r="E9" s="25">
        <v>881</v>
      </c>
      <c r="F9" s="25">
        <v>434</v>
      </c>
      <c r="G9" s="25">
        <v>26578</v>
      </c>
      <c r="H9" s="31">
        <v>272</v>
      </c>
      <c r="I9" s="25">
        <v>203</v>
      </c>
      <c r="J9" s="25">
        <v>1597</v>
      </c>
      <c r="K9" s="25">
        <v>315</v>
      </c>
      <c r="L9" s="25">
        <v>227</v>
      </c>
      <c r="M9" s="25">
        <v>0</v>
      </c>
      <c r="N9" s="25">
        <v>0</v>
      </c>
      <c r="O9" s="25">
        <v>1123</v>
      </c>
      <c r="P9" s="27">
        <v>32199</v>
      </c>
      <c r="Q9" s="47">
        <f>SUM(P6:P9)</f>
        <v>125018</v>
      </c>
      <c r="R9" s="28" t="s">
        <v>160</v>
      </c>
    </row>
    <row r="10" spans="1:18" x14ac:dyDescent="0.45">
      <c r="A10" s="29" t="s">
        <v>33</v>
      </c>
      <c r="B10" s="30" t="s">
        <v>34</v>
      </c>
      <c r="C10" s="24">
        <v>2021</v>
      </c>
      <c r="D10" s="25">
        <v>569</v>
      </c>
      <c r="E10" s="25">
        <v>996</v>
      </c>
      <c r="F10" s="25">
        <v>444</v>
      </c>
      <c r="G10" s="25">
        <v>25001</v>
      </c>
      <c r="H10" s="31">
        <v>272</v>
      </c>
      <c r="I10" s="25">
        <v>221</v>
      </c>
      <c r="J10" s="25">
        <v>1533</v>
      </c>
      <c r="K10" s="25">
        <v>316</v>
      </c>
      <c r="L10" s="25">
        <v>250</v>
      </c>
      <c r="M10" s="25">
        <v>0</v>
      </c>
      <c r="N10" s="25">
        <v>0</v>
      </c>
      <c r="O10" s="25">
        <v>1123</v>
      </c>
      <c r="P10" s="27">
        <v>30725</v>
      </c>
      <c r="Q10" s="46">
        <v>0</v>
      </c>
      <c r="R10" s="28" t="s">
        <v>160</v>
      </c>
    </row>
    <row r="11" spans="1:18" x14ac:dyDescent="0.45">
      <c r="A11" s="29" t="s">
        <v>35</v>
      </c>
      <c r="B11" s="30" t="s">
        <v>34</v>
      </c>
      <c r="C11" s="24">
        <v>2021</v>
      </c>
      <c r="D11" s="25">
        <v>582</v>
      </c>
      <c r="E11" s="25">
        <v>869</v>
      </c>
      <c r="F11" s="25">
        <v>462</v>
      </c>
      <c r="G11" s="25">
        <v>26683</v>
      </c>
      <c r="H11" s="31">
        <v>271</v>
      </c>
      <c r="I11" s="25">
        <v>199</v>
      </c>
      <c r="J11" s="25">
        <v>1572</v>
      </c>
      <c r="K11" s="25">
        <v>324</v>
      </c>
      <c r="L11" s="25">
        <v>288</v>
      </c>
      <c r="M11" s="25">
        <v>0</v>
      </c>
      <c r="N11" s="25">
        <v>0</v>
      </c>
      <c r="O11" s="25">
        <v>935</v>
      </c>
      <c r="P11" s="27">
        <v>32185</v>
      </c>
      <c r="Q11" s="46">
        <v>0</v>
      </c>
      <c r="R11" s="28" t="s">
        <v>160</v>
      </c>
    </row>
    <row r="12" spans="1:18" x14ac:dyDescent="0.45">
      <c r="A12" s="29" t="s">
        <v>36</v>
      </c>
      <c r="B12" s="30" t="s">
        <v>34</v>
      </c>
      <c r="C12" s="24">
        <v>2021</v>
      </c>
      <c r="D12" s="25">
        <v>623</v>
      </c>
      <c r="E12" s="25">
        <v>848</v>
      </c>
      <c r="F12" s="25">
        <v>446</v>
      </c>
      <c r="G12" s="25">
        <v>27430</v>
      </c>
      <c r="H12" s="31">
        <v>271</v>
      </c>
      <c r="I12" s="25">
        <v>222</v>
      </c>
      <c r="J12" s="25">
        <v>1461</v>
      </c>
      <c r="K12" s="25">
        <v>341</v>
      </c>
      <c r="L12" s="25">
        <v>300</v>
      </c>
      <c r="M12" s="25">
        <v>0</v>
      </c>
      <c r="N12" s="25">
        <v>0</v>
      </c>
      <c r="O12" s="25">
        <v>885</v>
      </c>
      <c r="P12" s="27">
        <v>32827</v>
      </c>
      <c r="Q12" s="46">
        <v>0</v>
      </c>
      <c r="R12" s="28" t="s">
        <v>160</v>
      </c>
    </row>
    <row r="13" spans="1:18" x14ac:dyDescent="0.45">
      <c r="A13" s="29" t="s">
        <v>37</v>
      </c>
      <c r="B13" s="30" t="s">
        <v>34</v>
      </c>
      <c r="C13" s="24">
        <v>2021</v>
      </c>
      <c r="D13" s="25">
        <v>577</v>
      </c>
      <c r="E13" s="25">
        <v>831</v>
      </c>
      <c r="F13" s="25">
        <v>455</v>
      </c>
      <c r="G13" s="25">
        <v>27440</v>
      </c>
      <c r="H13" s="31">
        <v>273</v>
      </c>
      <c r="I13" s="25">
        <v>225</v>
      </c>
      <c r="J13" s="25">
        <v>1522</v>
      </c>
      <c r="K13" s="25">
        <v>310</v>
      </c>
      <c r="L13" s="25">
        <v>240</v>
      </c>
      <c r="M13" s="25">
        <v>0</v>
      </c>
      <c r="N13" s="25">
        <v>0</v>
      </c>
      <c r="O13" s="25">
        <v>1117</v>
      </c>
      <c r="P13" s="27">
        <v>32990</v>
      </c>
      <c r="Q13" s="47">
        <f>SUM(P10:P13)</f>
        <v>128727</v>
      </c>
      <c r="R13" s="28" t="s">
        <v>160</v>
      </c>
    </row>
    <row r="14" spans="1:18" x14ac:dyDescent="0.45">
      <c r="A14" s="32" t="s">
        <v>38</v>
      </c>
      <c r="B14" s="33" t="s">
        <v>39</v>
      </c>
      <c r="C14" s="24">
        <v>2021</v>
      </c>
      <c r="D14" s="25">
        <v>577</v>
      </c>
      <c r="E14" s="25">
        <v>976</v>
      </c>
      <c r="F14" s="25">
        <v>498</v>
      </c>
      <c r="G14" s="25">
        <v>29104</v>
      </c>
      <c r="H14" s="31">
        <v>291</v>
      </c>
      <c r="I14" s="25">
        <v>232</v>
      </c>
      <c r="J14" s="25">
        <v>1621</v>
      </c>
      <c r="K14" s="25">
        <v>353</v>
      </c>
      <c r="L14" s="25">
        <v>247</v>
      </c>
      <c r="M14" s="25">
        <v>0</v>
      </c>
      <c r="N14" s="25">
        <v>0</v>
      </c>
      <c r="O14" s="25">
        <v>1171</v>
      </c>
      <c r="P14" s="27">
        <v>35070</v>
      </c>
      <c r="Q14" s="46">
        <v>0</v>
      </c>
      <c r="R14" s="28" t="s">
        <v>160</v>
      </c>
    </row>
    <row r="15" spans="1:18" x14ac:dyDescent="0.45">
      <c r="A15" s="32" t="s">
        <v>40</v>
      </c>
      <c r="B15" s="33" t="s">
        <v>39</v>
      </c>
      <c r="C15" s="24">
        <v>2021</v>
      </c>
      <c r="D15" s="25">
        <v>728</v>
      </c>
      <c r="E15" s="25">
        <v>976</v>
      </c>
      <c r="F15" s="25">
        <v>474</v>
      </c>
      <c r="G15" s="25">
        <v>28670</v>
      </c>
      <c r="H15" s="31">
        <v>299</v>
      </c>
      <c r="I15" s="25">
        <v>264</v>
      </c>
      <c r="J15" s="25">
        <v>1649</v>
      </c>
      <c r="K15" s="25">
        <v>353</v>
      </c>
      <c r="L15" s="25">
        <v>281</v>
      </c>
      <c r="M15" s="25">
        <v>0</v>
      </c>
      <c r="N15" s="25">
        <v>0</v>
      </c>
      <c r="O15" s="25">
        <v>1212</v>
      </c>
      <c r="P15" s="27">
        <v>35070</v>
      </c>
      <c r="Q15" s="46">
        <v>0</v>
      </c>
      <c r="R15" s="28" t="s">
        <v>160</v>
      </c>
    </row>
    <row r="16" spans="1:18" x14ac:dyDescent="0.45">
      <c r="A16" s="32" t="s">
        <v>41</v>
      </c>
      <c r="B16" s="33" t="s">
        <v>39</v>
      </c>
      <c r="C16" s="24">
        <v>2021</v>
      </c>
      <c r="D16" s="25">
        <v>728</v>
      </c>
      <c r="E16" s="25">
        <v>1077</v>
      </c>
      <c r="F16" s="25">
        <v>494</v>
      </c>
      <c r="G16" s="25">
        <v>27807</v>
      </c>
      <c r="H16" s="31">
        <v>292</v>
      </c>
      <c r="I16" s="25">
        <v>268</v>
      </c>
      <c r="J16" s="25">
        <v>1635</v>
      </c>
      <c r="K16" s="25">
        <v>358</v>
      </c>
      <c r="L16" s="25">
        <v>325</v>
      </c>
      <c r="M16" s="25">
        <v>0</v>
      </c>
      <c r="N16" s="25">
        <v>0</v>
      </c>
      <c r="O16" s="25">
        <v>1217</v>
      </c>
      <c r="P16" s="27">
        <v>35070</v>
      </c>
      <c r="Q16" s="46">
        <v>0</v>
      </c>
      <c r="R16" s="28" t="s">
        <v>160</v>
      </c>
    </row>
    <row r="17" spans="1:18" x14ac:dyDescent="0.45">
      <c r="A17" s="32" t="s">
        <v>42</v>
      </c>
      <c r="B17" s="33" t="s">
        <v>39</v>
      </c>
      <c r="C17" s="24">
        <v>2021</v>
      </c>
      <c r="D17" s="25">
        <v>667</v>
      </c>
      <c r="E17" s="25">
        <v>1142</v>
      </c>
      <c r="F17" s="25">
        <v>505</v>
      </c>
      <c r="G17" s="25">
        <v>27453</v>
      </c>
      <c r="H17" s="31">
        <v>305</v>
      </c>
      <c r="I17" s="25">
        <v>268</v>
      </c>
      <c r="J17" s="25">
        <v>1666</v>
      </c>
      <c r="K17" s="25">
        <v>354</v>
      </c>
      <c r="L17" s="25">
        <v>389</v>
      </c>
      <c r="M17" s="25">
        <v>0</v>
      </c>
      <c r="N17" s="25">
        <v>0</v>
      </c>
      <c r="O17" s="25">
        <v>1240</v>
      </c>
      <c r="P17" s="27">
        <v>35070</v>
      </c>
      <c r="Q17" s="47">
        <v>0</v>
      </c>
      <c r="R17" s="28" t="s">
        <v>160</v>
      </c>
    </row>
    <row r="18" spans="1:18" x14ac:dyDescent="0.45">
      <c r="A18" s="32" t="s">
        <v>43</v>
      </c>
      <c r="B18" s="33" t="s">
        <v>39</v>
      </c>
      <c r="C18" s="24">
        <v>2021</v>
      </c>
      <c r="D18" s="25">
        <v>644</v>
      </c>
      <c r="E18" s="25">
        <v>1310</v>
      </c>
      <c r="F18" s="25">
        <v>516</v>
      </c>
      <c r="G18" s="25">
        <v>28648</v>
      </c>
      <c r="H18" s="31">
        <v>297</v>
      </c>
      <c r="I18" s="25">
        <v>371</v>
      </c>
      <c r="J18" s="25">
        <v>1626</v>
      </c>
      <c r="K18" s="25">
        <v>374</v>
      </c>
      <c r="L18" s="25">
        <v>620</v>
      </c>
      <c r="M18" s="25">
        <v>0</v>
      </c>
      <c r="N18" s="25">
        <v>0</v>
      </c>
      <c r="O18" s="25">
        <v>1234</v>
      </c>
      <c r="P18" s="27">
        <v>35070</v>
      </c>
      <c r="Q18" s="46">
        <f>SUM(P14:P18)</f>
        <v>175350</v>
      </c>
      <c r="R18" s="28" t="s">
        <v>160</v>
      </c>
    </row>
    <row r="19" spans="1:18" x14ac:dyDescent="0.45">
      <c r="A19" s="32" t="s">
        <v>44</v>
      </c>
      <c r="B19" s="33" t="s">
        <v>45</v>
      </c>
      <c r="C19" s="24">
        <v>2021</v>
      </c>
      <c r="D19" s="25">
        <v>628</v>
      </c>
      <c r="E19" s="25">
        <v>1343</v>
      </c>
      <c r="F19" s="25">
        <v>498</v>
      </c>
      <c r="G19" s="25">
        <v>30200</v>
      </c>
      <c r="H19" s="31">
        <v>283</v>
      </c>
      <c r="I19" s="25">
        <v>381</v>
      </c>
      <c r="J19" s="25">
        <v>1748</v>
      </c>
      <c r="K19" s="25">
        <v>369</v>
      </c>
      <c r="L19" s="25">
        <v>518</v>
      </c>
      <c r="M19" s="25">
        <v>0</v>
      </c>
      <c r="N19" s="25">
        <v>0</v>
      </c>
      <c r="O19" s="25">
        <v>1234</v>
      </c>
      <c r="P19" s="27">
        <v>37202</v>
      </c>
      <c r="Q19" s="46">
        <v>0</v>
      </c>
      <c r="R19" s="28" t="s">
        <v>160</v>
      </c>
    </row>
    <row r="20" spans="1:18" x14ac:dyDescent="0.45">
      <c r="A20" s="32" t="s">
        <v>46</v>
      </c>
      <c r="B20" s="33" t="s">
        <v>45</v>
      </c>
      <c r="C20" s="24">
        <v>2021</v>
      </c>
      <c r="D20" s="25">
        <v>628</v>
      </c>
      <c r="E20" s="25">
        <v>1249</v>
      </c>
      <c r="F20" s="25">
        <v>509</v>
      </c>
      <c r="G20" s="25">
        <v>29680</v>
      </c>
      <c r="H20" s="31">
        <v>298</v>
      </c>
      <c r="I20" s="25">
        <v>336</v>
      </c>
      <c r="J20" s="25">
        <v>1740</v>
      </c>
      <c r="K20" s="25">
        <v>357</v>
      </c>
      <c r="L20" s="25">
        <v>399</v>
      </c>
      <c r="M20" s="25">
        <v>0</v>
      </c>
      <c r="N20" s="25">
        <v>0</v>
      </c>
      <c r="O20" s="25">
        <v>1272</v>
      </c>
      <c r="P20" s="27">
        <v>36468</v>
      </c>
      <c r="Q20" s="46">
        <v>0</v>
      </c>
      <c r="R20" s="28" t="s">
        <v>160</v>
      </c>
    </row>
    <row r="21" spans="1:18" x14ac:dyDescent="0.45">
      <c r="A21" s="32" t="s">
        <v>47</v>
      </c>
      <c r="B21" s="33" t="s">
        <v>45</v>
      </c>
      <c r="C21" s="24">
        <v>2021</v>
      </c>
      <c r="D21" s="25">
        <v>710</v>
      </c>
      <c r="E21" s="25">
        <v>1255</v>
      </c>
      <c r="F21" s="25">
        <v>504</v>
      </c>
      <c r="G21" s="25">
        <v>31549</v>
      </c>
      <c r="H21" s="31">
        <v>313</v>
      </c>
      <c r="I21" s="25">
        <v>328</v>
      </c>
      <c r="J21" s="25">
        <v>1714</v>
      </c>
      <c r="K21" s="25">
        <v>365</v>
      </c>
      <c r="L21" s="25">
        <v>478</v>
      </c>
      <c r="M21" s="25">
        <v>0</v>
      </c>
      <c r="N21" s="25">
        <v>0</v>
      </c>
      <c r="O21" s="25">
        <v>1275</v>
      </c>
      <c r="P21" s="27">
        <v>38491</v>
      </c>
      <c r="Q21" s="46">
        <v>0</v>
      </c>
      <c r="R21" s="28" t="s">
        <v>160</v>
      </c>
    </row>
    <row r="22" spans="1:18" x14ac:dyDescent="0.45">
      <c r="A22" s="32" t="s">
        <v>48</v>
      </c>
      <c r="B22" s="33" t="s">
        <v>45</v>
      </c>
      <c r="C22" s="24">
        <v>2021</v>
      </c>
      <c r="D22" s="25">
        <v>710</v>
      </c>
      <c r="E22" s="25">
        <v>1146</v>
      </c>
      <c r="F22" s="25">
        <v>502</v>
      </c>
      <c r="G22" s="25">
        <v>32474</v>
      </c>
      <c r="H22" s="31">
        <v>322</v>
      </c>
      <c r="I22" s="25">
        <v>324</v>
      </c>
      <c r="J22" s="25">
        <v>1793</v>
      </c>
      <c r="K22" s="25">
        <v>369</v>
      </c>
      <c r="L22" s="25">
        <v>456</v>
      </c>
      <c r="M22" s="25">
        <v>0</v>
      </c>
      <c r="N22" s="25">
        <v>0</v>
      </c>
      <c r="O22" s="25">
        <v>1210</v>
      </c>
      <c r="P22" s="27">
        <v>39306</v>
      </c>
      <c r="Q22" s="47">
        <f>SUM(P19:P22)</f>
        <v>151467</v>
      </c>
      <c r="R22" s="28" t="s">
        <v>160</v>
      </c>
    </row>
    <row r="23" spans="1:18" x14ac:dyDescent="0.45">
      <c r="A23" s="32" t="s">
        <v>49</v>
      </c>
      <c r="B23" s="33" t="s">
        <v>50</v>
      </c>
      <c r="C23" s="24">
        <v>2021</v>
      </c>
      <c r="D23" s="25">
        <v>689</v>
      </c>
      <c r="E23" s="25">
        <v>1161</v>
      </c>
      <c r="F23" s="25">
        <v>518</v>
      </c>
      <c r="G23" s="25">
        <v>31768</v>
      </c>
      <c r="H23" s="31">
        <v>331</v>
      </c>
      <c r="I23" s="25">
        <v>353</v>
      </c>
      <c r="J23" s="25">
        <v>1846</v>
      </c>
      <c r="K23" s="25">
        <v>373</v>
      </c>
      <c r="L23" s="25">
        <v>504</v>
      </c>
      <c r="M23" s="25">
        <v>0</v>
      </c>
      <c r="N23" s="25">
        <v>0</v>
      </c>
      <c r="O23" s="25">
        <v>1069</v>
      </c>
      <c r="P23" s="27">
        <v>38612</v>
      </c>
      <c r="Q23" s="46">
        <v>0</v>
      </c>
      <c r="R23" s="28" t="s">
        <v>160</v>
      </c>
    </row>
    <row r="24" spans="1:18" x14ac:dyDescent="0.45">
      <c r="A24" s="32" t="s">
        <v>51</v>
      </c>
      <c r="B24" s="33" t="s">
        <v>50</v>
      </c>
      <c r="C24" s="24">
        <v>2021</v>
      </c>
      <c r="D24" s="25">
        <v>689</v>
      </c>
      <c r="E24" s="25">
        <v>1228</v>
      </c>
      <c r="F24" s="25">
        <v>528</v>
      </c>
      <c r="G24" s="25">
        <v>32304</v>
      </c>
      <c r="H24" s="31">
        <v>350</v>
      </c>
      <c r="I24" s="25">
        <v>383</v>
      </c>
      <c r="J24" s="25">
        <v>1906</v>
      </c>
      <c r="K24" s="25">
        <v>386</v>
      </c>
      <c r="L24" s="25">
        <v>632</v>
      </c>
      <c r="M24" s="25">
        <v>0</v>
      </c>
      <c r="N24" s="25">
        <v>0</v>
      </c>
      <c r="O24" s="25">
        <v>1369</v>
      </c>
      <c r="P24" s="27">
        <v>39775</v>
      </c>
      <c r="Q24" s="46">
        <v>0</v>
      </c>
      <c r="R24" s="28" t="s">
        <v>160</v>
      </c>
    </row>
    <row r="25" spans="1:18" x14ac:dyDescent="0.45">
      <c r="A25" s="32" t="s">
        <v>52</v>
      </c>
      <c r="B25" s="33" t="s">
        <v>50</v>
      </c>
      <c r="C25" s="24">
        <v>2021</v>
      </c>
      <c r="D25" s="25">
        <v>699</v>
      </c>
      <c r="E25" s="25">
        <v>1277</v>
      </c>
      <c r="F25" s="25">
        <v>541</v>
      </c>
      <c r="G25" s="25">
        <v>33781</v>
      </c>
      <c r="H25" s="31">
        <v>374</v>
      </c>
      <c r="I25" s="25">
        <v>405</v>
      </c>
      <c r="J25" s="25">
        <v>1929</v>
      </c>
      <c r="K25" s="25">
        <v>399</v>
      </c>
      <c r="L25" s="25">
        <v>740</v>
      </c>
      <c r="M25" s="25">
        <v>0</v>
      </c>
      <c r="N25" s="25">
        <v>0</v>
      </c>
      <c r="O25" s="25">
        <v>1322</v>
      </c>
      <c r="P25" s="27">
        <v>41467</v>
      </c>
      <c r="Q25" s="46">
        <v>0</v>
      </c>
      <c r="R25" s="28" t="s">
        <v>160</v>
      </c>
    </row>
    <row r="26" spans="1:18" x14ac:dyDescent="0.45">
      <c r="A26" s="32" t="s">
        <v>53</v>
      </c>
      <c r="B26" s="33" t="s">
        <v>50</v>
      </c>
      <c r="C26" s="24">
        <v>2021</v>
      </c>
      <c r="D26" s="25">
        <v>699</v>
      </c>
      <c r="E26" s="25">
        <v>1492</v>
      </c>
      <c r="F26" s="25">
        <v>570</v>
      </c>
      <c r="G26" s="25">
        <v>34615</v>
      </c>
      <c r="H26" s="31">
        <v>395</v>
      </c>
      <c r="I26" s="25">
        <v>409</v>
      </c>
      <c r="J26" s="25">
        <v>2003</v>
      </c>
      <c r="K26" s="25">
        <v>426</v>
      </c>
      <c r="L26" s="25">
        <v>619</v>
      </c>
      <c r="M26" s="25">
        <v>0</v>
      </c>
      <c r="N26" s="25">
        <v>0</v>
      </c>
      <c r="O26" s="25">
        <v>1322</v>
      </c>
      <c r="P26" s="27">
        <v>42550</v>
      </c>
      <c r="Q26" s="47">
        <v>0</v>
      </c>
      <c r="R26" s="28" t="s">
        <v>160</v>
      </c>
    </row>
    <row r="27" spans="1:18" x14ac:dyDescent="0.45">
      <c r="A27" s="32" t="s">
        <v>54</v>
      </c>
      <c r="B27" s="33" t="s">
        <v>50</v>
      </c>
      <c r="C27" s="24">
        <v>2021</v>
      </c>
      <c r="D27" s="25">
        <v>763</v>
      </c>
      <c r="E27" s="25">
        <v>1494</v>
      </c>
      <c r="F27" s="25">
        <v>573</v>
      </c>
      <c r="G27" s="25">
        <v>35698</v>
      </c>
      <c r="H27" s="31">
        <v>403</v>
      </c>
      <c r="I27" s="25">
        <v>398</v>
      </c>
      <c r="J27" s="25">
        <v>2076</v>
      </c>
      <c r="K27" s="25">
        <v>421</v>
      </c>
      <c r="L27" s="34">
        <v>785</v>
      </c>
      <c r="M27" s="25">
        <v>0</v>
      </c>
      <c r="N27" s="25">
        <v>0</v>
      </c>
      <c r="O27" s="25">
        <v>1322</v>
      </c>
      <c r="P27" s="27">
        <v>43933</v>
      </c>
      <c r="Q27" s="46">
        <f>SUM(P23:P27)</f>
        <v>206337</v>
      </c>
      <c r="R27" s="28" t="s">
        <v>160</v>
      </c>
    </row>
    <row r="28" spans="1:18" x14ac:dyDescent="0.45">
      <c r="A28" s="32" t="s">
        <v>55</v>
      </c>
      <c r="B28" s="33" t="s">
        <v>56</v>
      </c>
      <c r="C28" s="24">
        <v>2021</v>
      </c>
      <c r="D28" s="25">
        <v>763</v>
      </c>
      <c r="E28" s="25">
        <v>1384</v>
      </c>
      <c r="F28" s="25">
        <v>610</v>
      </c>
      <c r="G28" s="25">
        <v>35636</v>
      </c>
      <c r="H28" s="31">
        <v>445</v>
      </c>
      <c r="I28" s="25">
        <v>363</v>
      </c>
      <c r="J28" s="25">
        <v>2172</v>
      </c>
      <c r="K28" s="25">
        <v>409</v>
      </c>
      <c r="L28" s="34">
        <v>570</v>
      </c>
      <c r="M28" s="25">
        <v>0</v>
      </c>
      <c r="N28" s="25">
        <v>0</v>
      </c>
      <c r="O28" s="25">
        <v>1446</v>
      </c>
      <c r="P28" s="27">
        <v>43798</v>
      </c>
      <c r="Q28" s="46">
        <f>SUM(P28)</f>
        <v>43798</v>
      </c>
      <c r="R28" s="28" t="s">
        <v>160</v>
      </c>
    </row>
    <row r="29" spans="1:18" x14ac:dyDescent="0.45">
      <c r="A29" s="32" t="s">
        <v>60</v>
      </c>
      <c r="B29" s="33" t="s">
        <v>61</v>
      </c>
      <c r="C29" s="24">
        <v>2021</v>
      </c>
      <c r="D29" s="25">
        <v>778</v>
      </c>
      <c r="E29" s="25">
        <v>1850</v>
      </c>
      <c r="F29" s="25">
        <v>686</v>
      </c>
      <c r="G29" s="25">
        <v>39100</v>
      </c>
      <c r="H29" s="31">
        <v>543</v>
      </c>
      <c r="I29" s="25">
        <v>492</v>
      </c>
      <c r="J29" s="25">
        <v>2459</v>
      </c>
      <c r="K29" s="25">
        <v>480</v>
      </c>
      <c r="L29" s="34">
        <v>1262</v>
      </c>
      <c r="M29" s="34">
        <v>0</v>
      </c>
      <c r="N29" s="25">
        <v>155</v>
      </c>
      <c r="O29" s="25">
        <v>1437</v>
      </c>
      <c r="P29" s="27">
        <v>49242</v>
      </c>
      <c r="Q29" s="46">
        <v>0</v>
      </c>
      <c r="R29" s="28" t="s">
        <v>160</v>
      </c>
    </row>
    <row r="30" spans="1:18" x14ac:dyDescent="0.45">
      <c r="A30" s="32" t="s">
        <v>62</v>
      </c>
      <c r="B30" s="33" t="s">
        <v>61</v>
      </c>
      <c r="C30" s="24">
        <v>2021</v>
      </c>
      <c r="D30" s="25">
        <v>843</v>
      </c>
      <c r="E30" s="25">
        <v>1850</v>
      </c>
      <c r="F30" s="25">
        <v>670</v>
      </c>
      <c r="G30" s="25">
        <v>40256</v>
      </c>
      <c r="H30" s="31">
        <v>557</v>
      </c>
      <c r="I30" s="25">
        <v>421</v>
      </c>
      <c r="J30" s="25">
        <v>2630</v>
      </c>
      <c r="K30" s="25">
        <v>467</v>
      </c>
      <c r="L30" s="34">
        <v>1262</v>
      </c>
      <c r="M30" s="34">
        <v>0</v>
      </c>
      <c r="N30" s="25">
        <v>188</v>
      </c>
      <c r="O30" s="25">
        <v>1437</v>
      </c>
      <c r="P30" s="27">
        <v>50581</v>
      </c>
      <c r="Q30" s="47">
        <v>0</v>
      </c>
      <c r="R30" s="28" t="s">
        <v>160</v>
      </c>
    </row>
    <row r="31" spans="1:18" x14ac:dyDescent="0.45">
      <c r="A31" s="32" t="s">
        <v>63</v>
      </c>
      <c r="B31" s="33" t="s">
        <v>61</v>
      </c>
      <c r="C31" s="24">
        <v>2021</v>
      </c>
      <c r="D31" s="25">
        <v>869</v>
      </c>
      <c r="E31" s="25">
        <v>1685</v>
      </c>
      <c r="F31" s="25">
        <v>704</v>
      </c>
      <c r="G31" s="25">
        <v>39440</v>
      </c>
      <c r="H31" s="31">
        <v>579</v>
      </c>
      <c r="I31" s="25">
        <v>451</v>
      </c>
      <c r="J31" s="25">
        <v>2716</v>
      </c>
      <c r="K31" s="25">
        <v>495</v>
      </c>
      <c r="L31" s="34">
        <v>819</v>
      </c>
      <c r="M31" s="34">
        <v>0</v>
      </c>
      <c r="N31" s="25">
        <v>194</v>
      </c>
      <c r="O31" s="25">
        <v>1455</v>
      </c>
      <c r="P31" s="27">
        <v>49407</v>
      </c>
      <c r="Q31" s="46">
        <v>0</v>
      </c>
      <c r="R31" s="28" t="s">
        <v>160</v>
      </c>
    </row>
    <row r="32" spans="1:18" x14ac:dyDescent="0.45">
      <c r="A32" s="35" t="s">
        <v>64</v>
      </c>
      <c r="B32" s="36" t="s">
        <v>61</v>
      </c>
      <c r="C32" s="24">
        <v>2021</v>
      </c>
      <c r="D32" s="37">
        <v>872</v>
      </c>
      <c r="E32" s="37">
        <v>1672</v>
      </c>
      <c r="F32" s="37">
        <v>680</v>
      </c>
      <c r="G32" s="37">
        <v>40047</v>
      </c>
      <c r="H32" s="38">
        <v>578</v>
      </c>
      <c r="I32" s="37">
        <v>468</v>
      </c>
      <c r="J32" s="37">
        <v>2776</v>
      </c>
      <c r="K32" s="37">
        <v>484</v>
      </c>
      <c r="L32" s="39">
        <v>770</v>
      </c>
      <c r="M32" s="39">
        <v>0</v>
      </c>
      <c r="N32" s="25">
        <v>189</v>
      </c>
      <c r="O32" s="37">
        <v>1530</v>
      </c>
      <c r="P32" s="40">
        <v>50066</v>
      </c>
      <c r="Q32" s="46">
        <f>SUM(P29:P32)</f>
        <v>199296</v>
      </c>
      <c r="R32" s="28" t="s">
        <v>160</v>
      </c>
    </row>
    <row r="33" spans="1:18" x14ac:dyDescent="0.45">
      <c r="A33" s="35" t="s">
        <v>65</v>
      </c>
      <c r="B33" s="36" t="s">
        <v>66</v>
      </c>
      <c r="C33" s="24">
        <v>2021</v>
      </c>
      <c r="D33" s="37">
        <v>869</v>
      </c>
      <c r="E33" s="37">
        <v>1724</v>
      </c>
      <c r="F33" s="37">
        <v>695</v>
      </c>
      <c r="G33" s="37">
        <v>40106</v>
      </c>
      <c r="H33" s="38">
        <v>582</v>
      </c>
      <c r="I33" s="37">
        <v>464</v>
      </c>
      <c r="J33" s="37">
        <v>2740</v>
      </c>
      <c r="K33" s="37">
        <v>495</v>
      </c>
      <c r="L33" s="39">
        <v>790</v>
      </c>
      <c r="M33" s="39">
        <v>0</v>
      </c>
      <c r="N33" s="25">
        <v>198</v>
      </c>
      <c r="O33" s="37">
        <v>1530</v>
      </c>
      <c r="P33" s="40">
        <v>50193</v>
      </c>
      <c r="Q33" s="46">
        <v>0</v>
      </c>
      <c r="R33" s="28" t="s">
        <v>160</v>
      </c>
    </row>
    <row r="34" spans="1:18" x14ac:dyDescent="0.45">
      <c r="A34" s="35" t="s">
        <v>67</v>
      </c>
      <c r="B34" s="36" t="s">
        <v>66</v>
      </c>
      <c r="C34" s="24">
        <v>2021</v>
      </c>
      <c r="D34" s="37">
        <v>826</v>
      </c>
      <c r="E34" s="37">
        <v>1890</v>
      </c>
      <c r="F34" s="37">
        <v>697</v>
      </c>
      <c r="G34" s="37">
        <v>40372</v>
      </c>
      <c r="H34" s="38">
        <v>582</v>
      </c>
      <c r="I34" s="37">
        <v>469</v>
      </c>
      <c r="J34" s="37">
        <v>2666</v>
      </c>
      <c r="K34" s="37">
        <v>479</v>
      </c>
      <c r="L34" s="39">
        <v>835</v>
      </c>
      <c r="M34" s="39">
        <v>0</v>
      </c>
      <c r="N34" s="25">
        <v>182</v>
      </c>
      <c r="O34" s="37">
        <v>1558</v>
      </c>
      <c r="P34" s="40">
        <v>50556</v>
      </c>
      <c r="Q34" s="46">
        <v>0</v>
      </c>
      <c r="R34" s="28" t="s">
        <v>160</v>
      </c>
    </row>
    <row r="35" spans="1:18" x14ac:dyDescent="0.45">
      <c r="A35" s="35" t="s">
        <v>68</v>
      </c>
      <c r="B35" s="36" t="s">
        <v>66</v>
      </c>
      <c r="C35" s="24">
        <v>2021</v>
      </c>
      <c r="D35" s="37">
        <v>770</v>
      </c>
      <c r="E35" s="37">
        <v>1723</v>
      </c>
      <c r="F35" s="37">
        <v>662</v>
      </c>
      <c r="G35" s="37">
        <v>40215</v>
      </c>
      <c r="H35" s="38">
        <v>555</v>
      </c>
      <c r="I35" s="37">
        <v>495</v>
      </c>
      <c r="J35" s="37">
        <v>2669</v>
      </c>
      <c r="K35" s="37">
        <v>468</v>
      </c>
      <c r="L35" s="39">
        <v>968</v>
      </c>
      <c r="M35" s="39">
        <v>0</v>
      </c>
      <c r="N35" s="25">
        <v>212</v>
      </c>
      <c r="O35" s="37">
        <v>1507</v>
      </c>
      <c r="P35" s="40">
        <v>50244</v>
      </c>
      <c r="Q35" s="47">
        <v>0</v>
      </c>
      <c r="R35" s="28" t="s">
        <v>160</v>
      </c>
    </row>
    <row r="36" spans="1:18" x14ac:dyDescent="0.45">
      <c r="A36" s="35" t="s">
        <v>69</v>
      </c>
      <c r="B36" s="36" t="s">
        <v>66</v>
      </c>
      <c r="C36" s="24">
        <v>2021</v>
      </c>
      <c r="D36" s="37">
        <v>780</v>
      </c>
      <c r="E36" s="37">
        <v>1888</v>
      </c>
      <c r="F36" s="37">
        <v>652</v>
      </c>
      <c r="G36" s="37">
        <v>40837</v>
      </c>
      <c r="H36" s="38">
        <v>551</v>
      </c>
      <c r="I36" s="37">
        <v>516</v>
      </c>
      <c r="J36" s="37">
        <v>2555</v>
      </c>
      <c r="K36" s="37">
        <v>458</v>
      </c>
      <c r="L36" s="39">
        <v>908</v>
      </c>
      <c r="M36" s="39">
        <v>0</v>
      </c>
      <c r="N36" s="25">
        <v>203</v>
      </c>
      <c r="O36" s="37">
        <v>1438</v>
      </c>
      <c r="P36" s="40">
        <v>50786</v>
      </c>
      <c r="Q36" s="46">
        <f>SUM(P33:P36)</f>
        <v>201779</v>
      </c>
      <c r="R36" s="28" t="s">
        <v>160</v>
      </c>
    </row>
    <row r="37" spans="1:18" x14ac:dyDescent="0.45">
      <c r="A37" s="35" t="s">
        <v>70</v>
      </c>
      <c r="B37" s="36" t="s">
        <v>66</v>
      </c>
      <c r="C37" s="24">
        <v>2021</v>
      </c>
      <c r="D37" s="37">
        <v>799</v>
      </c>
      <c r="E37" s="37">
        <v>1687</v>
      </c>
      <c r="F37" s="37">
        <v>622</v>
      </c>
      <c r="G37" s="37">
        <v>36433</v>
      </c>
      <c r="H37" s="38">
        <v>521</v>
      </c>
      <c r="I37" s="37">
        <v>498</v>
      </c>
      <c r="J37" s="37">
        <v>2521</v>
      </c>
      <c r="K37" s="37">
        <v>420</v>
      </c>
      <c r="L37" s="39">
        <v>709</v>
      </c>
      <c r="M37" s="39">
        <v>0</v>
      </c>
      <c r="N37" s="25">
        <v>199</v>
      </c>
      <c r="O37" s="37">
        <v>1426</v>
      </c>
      <c r="P37" s="40">
        <v>45835</v>
      </c>
      <c r="Q37" s="46">
        <v>0</v>
      </c>
      <c r="R37" s="28" t="s">
        <v>160</v>
      </c>
    </row>
    <row r="38" spans="1:18" x14ac:dyDescent="0.45">
      <c r="A38" s="35" t="s">
        <v>71</v>
      </c>
      <c r="B38" s="36" t="s">
        <v>72</v>
      </c>
      <c r="C38" s="24">
        <v>2021</v>
      </c>
      <c r="D38" s="37">
        <v>791</v>
      </c>
      <c r="E38" s="37">
        <v>1707</v>
      </c>
      <c r="F38" s="37">
        <v>679</v>
      </c>
      <c r="G38" s="37">
        <v>41099</v>
      </c>
      <c r="H38" s="38">
        <v>604</v>
      </c>
      <c r="I38" s="37">
        <v>680</v>
      </c>
      <c r="J38" s="37">
        <v>2864</v>
      </c>
      <c r="K38" s="37">
        <v>500</v>
      </c>
      <c r="L38" s="39">
        <v>776</v>
      </c>
      <c r="M38" s="39">
        <v>0</v>
      </c>
      <c r="N38" s="25">
        <v>218</v>
      </c>
      <c r="O38" s="37">
        <v>1441</v>
      </c>
      <c r="P38" s="40">
        <v>51359</v>
      </c>
      <c r="Q38" s="46">
        <v>0</v>
      </c>
      <c r="R38" s="28" t="s">
        <v>160</v>
      </c>
    </row>
    <row r="39" spans="1:18" x14ac:dyDescent="0.45">
      <c r="A39" s="35" t="s">
        <v>73</v>
      </c>
      <c r="B39" s="36" t="s">
        <v>72</v>
      </c>
      <c r="C39" s="24">
        <v>2021</v>
      </c>
      <c r="D39" s="37">
        <v>952</v>
      </c>
      <c r="E39" s="37">
        <v>1388</v>
      </c>
      <c r="F39" s="37">
        <v>693</v>
      </c>
      <c r="G39" s="37">
        <v>45441</v>
      </c>
      <c r="H39" s="38">
        <v>674</v>
      </c>
      <c r="I39" s="37">
        <v>370</v>
      </c>
      <c r="J39" s="37">
        <v>3155</v>
      </c>
      <c r="K39" s="37">
        <v>525</v>
      </c>
      <c r="L39" s="39">
        <v>618</v>
      </c>
      <c r="M39" s="39">
        <v>0</v>
      </c>
      <c r="N39" s="25">
        <v>257</v>
      </c>
      <c r="O39" s="37">
        <v>1534</v>
      </c>
      <c r="P39" s="40">
        <v>55607</v>
      </c>
      <c r="Q39" s="47">
        <v>0</v>
      </c>
      <c r="R39" s="28" t="s">
        <v>160</v>
      </c>
    </row>
    <row r="40" spans="1:18" x14ac:dyDescent="0.45">
      <c r="A40" s="35" t="s">
        <v>74</v>
      </c>
      <c r="B40" s="36" t="s">
        <v>72</v>
      </c>
      <c r="C40" s="24">
        <v>2021</v>
      </c>
      <c r="D40" s="37">
        <v>1007</v>
      </c>
      <c r="E40" s="37">
        <v>1351</v>
      </c>
      <c r="F40" s="37">
        <v>695</v>
      </c>
      <c r="G40" s="37">
        <v>45660</v>
      </c>
      <c r="H40" s="38">
        <v>673</v>
      </c>
      <c r="I40" s="37">
        <v>397</v>
      </c>
      <c r="J40" s="37">
        <v>3321</v>
      </c>
      <c r="K40" s="37">
        <v>547</v>
      </c>
      <c r="L40" s="39">
        <v>689</v>
      </c>
      <c r="M40" s="39">
        <v>0</v>
      </c>
      <c r="N40" s="25">
        <v>264</v>
      </c>
      <c r="O40" s="37">
        <v>1600</v>
      </c>
      <c r="P40" s="40">
        <v>56204</v>
      </c>
      <c r="Q40" s="46">
        <v>0</v>
      </c>
      <c r="R40" s="28" t="s">
        <v>160</v>
      </c>
    </row>
    <row r="41" spans="1:18" x14ac:dyDescent="0.45">
      <c r="A41" s="35" t="s">
        <v>75</v>
      </c>
      <c r="B41" s="36" t="s">
        <v>72</v>
      </c>
      <c r="C41" s="24">
        <v>2021</v>
      </c>
      <c r="D41" s="37">
        <v>970</v>
      </c>
      <c r="E41" s="37">
        <v>1306</v>
      </c>
      <c r="F41" s="37">
        <v>688</v>
      </c>
      <c r="G41" s="37">
        <v>45840</v>
      </c>
      <c r="H41" s="38">
        <v>692</v>
      </c>
      <c r="I41" s="37">
        <v>395</v>
      </c>
      <c r="J41" s="37">
        <v>3351</v>
      </c>
      <c r="K41" s="37">
        <v>527</v>
      </c>
      <c r="L41" s="39">
        <v>761</v>
      </c>
      <c r="M41" s="39">
        <v>0</v>
      </c>
      <c r="N41" s="25">
        <v>274</v>
      </c>
      <c r="O41" s="37">
        <v>1600</v>
      </c>
      <c r="P41" s="40">
        <v>56404</v>
      </c>
      <c r="Q41" s="46">
        <f>SUM(P37:P41)</f>
        <v>265409</v>
      </c>
      <c r="R41" s="28" t="s">
        <v>160</v>
      </c>
    </row>
    <row r="42" spans="1:18" x14ac:dyDescent="0.45">
      <c r="A42" s="35" t="s">
        <v>76</v>
      </c>
      <c r="B42" s="36" t="s">
        <v>77</v>
      </c>
      <c r="C42" s="24">
        <v>2021</v>
      </c>
      <c r="D42" s="37">
        <v>1016</v>
      </c>
      <c r="E42" s="37">
        <v>1219</v>
      </c>
      <c r="F42" s="37">
        <v>708</v>
      </c>
      <c r="G42" s="37">
        <v>48102</v>
      </c>
      <c r="H42" s="38">
        <v>710</v>
      </c>
      <c r="I42" s="37">
        <v>411</v>
      </c>
      <c r="J42" s="37">
        <v>3498</v>
      </c>
      <c r="K42" s="37">
        <v>575</v>
      </c>
      <c r="L42" s="39">
        <v>720</v>
      </c>
      <c r="M42" s="39">
        <v>0</v>
      </c>
      <c r="N42" s="25">
        <v>277</v>
      </c>
      <c r="O42" s="37">
        <v>1555</v>
      </c>
      <c r="P42" s="40">
        <v>58791</v>
      </c>
      <c r="Q42" s="46">
        <v>0</v>
      </c>
      <c r="R42" s="28" t="s">
        <v>160</v>
      </c>
    </row>
    <row r="43" spans="1:18" x14ac:dyDescent="0.45">
      <c r="A43" s="35" t="s">
        <v>78</v>
      </c>
      <c r="B43" s="36" t="s">
        <v>77</v>
      </c>
      <c r="C43" s="24">
        <v>2021</v>
      </c>
      <c r="D43" s="37">
        <v>1052</v>
      </c>
      <c r="E43" s="37">
        <v>1538</v>
      </c>
      <c r="F43" s="37">
        <v>755</v>
      </c>
      <c r="G43" s="37">
        <v>48954</v>
      </c>
      <c r="H43" s="38">
        <v>785</v>
      </c>
      <c r="I43" s="37">
        <v>879</v>
      </c>
      <c r="J43" s="37">
        <v>3623</v>
      </c>
      <c r="K43" s="37">
        <v>596</v>
      </c>
      <c r="L43" s="39">
        <v>922</v>
      </c>
      <c r="M43" s="39">
        <v>0</v>
      </c>
      <c r="N43" s="25">
        <v>288</v>
      </c>
      <c r="O43" s="37">
        <v>1660</v>
      </c>
      <c r="P43" s="40">
        <v>61052</v>
      </c>
      <c r="Q43" s="46">
        <v>0</v>
      </c>
      <c r="R43" s="28" t="s">
        <v>160</v>
      </c>
    </row>
    <row r="44" spans="1:18" x14ac:dyDescent="0.45">
      <c r="A44" s="35" t="s">
        <v>79</v>
      </c>
      <c r="B44" s="36" t="s">
        <v>77</v>
      </c>
      <c r="C44" s="24">
        <v>2021</v>
      </c>
      <c r="D44" s="37">
        <v>1063</v>
      </c>
      <c r="E44" s="37">
        <v>1300</v>
      </c>
      <c r="F44" s="37">
        <v>735</v>
      </c>
      <c r="G44" s="37">
        <v>49531</v>
      </c>
      <c r="H44" s="38">
        <v>759</v>
      </c>
      <c r="I44" s="37">
        <v>482</v>
      </c>
      <c r="J44" s="37">
        <v>3626</v>
      </c>
      <c r="K44" s="37">
        <v>557</v>
      </c>
      <c r="L44" s="39">
        <v>763</v>
      </c>
      <c r="M44" s="39">
        <v>0</v>
      </c>
      <c r="N44" s="25">
        <v>277</v>
      </c>
      <c r="O44" s="37">
        <v>1579</v>
      </c>
      <c r="P44" s="40">
        <v>60672</v>
      </c>
      <c r="Q44" s="47">
        <v>0</v>
      </c>
      <c r="R44" s="28" t="s">
        <v>160</v>
      </c>
    </row>
    <row r="45" spans="1:18" x14ac:dyDescent="0.45">
      <c r="A45" s="35" t="s">
        <v>80</v>
      </c>
      <c r="B45" s="36" t="s">
        <v>77</v>
      </c>
      <c r="C45" s="24">
        <v>2021</v>
      </c>
      <c r="D45" s="37">
        <v>1015</v>
      </c>
      <c r="E45" s="37">
        <v>1230</v>
      </c>
      <c r="F45" s="37">
        <v>715</v>
      </c>
      <c r="G45" s="37">
        <v>50615</v>
      </c>
      <c r="H45" s="38">
        <v>701</v>
      </c>
      <c r="I45" s="37">
        <v>421</v>
      </c>
      <c r="J45" s="37">
        <v>3434</v>
      </c>
      <c r="K45" s="37">
        <v>533</v>
      </c>
      <c r="L45" s="39">
        <v>741</v>
      </c>
      <c r="M45" s="39">
        <v>0</v>
      </c>
      <c r="N45" s="25">
        <v>263</v>
      </c>
      <c r="O45" s="37">
        <v>1545</v>
      </c>
      <c r="P45" s="40">
        <v>61213</v>
      </c>
      <c r="Q45" s="46">
        <f>SUM(P42:P45)</f>
        <v>241728</v>
      </c>
      <c r="R45" s="28" t="s">
        <v>160</v>
      </c>
    </row>
    <row r="46" spans="1:18" x14ac:dyDescent="0.45">
      <c r="A46" s="35" t="s">
        <v>81</v>
      </c>
      <c r="B46" s="36" t="s">
        <v>82</v>
      </c>
      <c r="C46" s="24">
        <v>2021</v>
      </c>
      <c r="D46" s="37">
        <v>999</v>
      </c>
      <c r="E46" s="37">
        <v>1296</v>
      </c>
      <c r="F46" s="37">
        <v>718</v>
      </c>
      <c r="G46" s="37">
        <v>50514</v>
      </c>
      <c r="H46" s="38">
        <v>825</v>
      </c>
      <c r="I46" s="37">
        <v>379</v>
      </c>
      <c r="J46" s="37">
        <v>3624</v>
      </c>
      <c r="K46" s="37">
        <v>551</v>
      </c>
      <c r="L46" s="39">
        <v>774</v>
      </c>
      <c r="M46" s="39">
        <v>0</v>
      </c>
      <c r="N46" s="25">
        <v>338</v>
      </c>
      <c r="O46" s="37">
        <v>1575</v>
      </c>
      <c r="P46" s="40">
        <v>61593</v>
      </c>
      <c r="Q46" s="46">
        <v>0</v>
      </c>
      <c r="R46" s="28" t="s">
        <v>160</v>
      </c>
    </row>
    <row r="47" spans="1:18" x14ac:dyDescent="0.45">
      <c r="A47" s="35" t="s">
        <v>83</v>
      </c>
      <c r="B47" s="36" t="s">
        <v>82</v>
      </c>
      <c r="C47" s="24">
        <v>2021</v>
      </c>
      <c r="D47" s="37">
        <v>998</v>
      </c>
      <c r="E47" s="37">
        <v>1241</v>
      </c>
      <c r="F47" s="37">
        <v>724</v>
      </c>
      <c r="G47" s="37">
        <v>52268</v>
      </c>
      <c r="H47" s="38">
        <v>809</v>
      </c>
      <c r="I47" s="37">
        <v>438</v>
      </c>
      <c r="J47" s="37">
        <v>3753</v>
      </c>
      <c r="K47" s="37">
        <v>595</v>
      </c>
      <c r="L47" s="39">
        <v>733</v>
      </c>
      <c r="M47" s="39">
        <v>0</v>
      </c>
      <c r="N47" s="25">
        <v>380</v>
      </c>
      <c r="O47" s="37">
        <v>1616</v>
      </c>
      <c r="P47" s="40">
        <v>63555</v>
      </c>
      <c r="Q47" s="46">
        <v>0</v>
      </c>
      <c r="R47" s="28" t="s">
        <v>160</v>
      </c>
    </row>
    <row r="48" spans="1:18" x14ac:dyDescent="0.45">
      <c r="A48" s="35" t="s">
        <v>84</v>
      </c>
      <c r="B48" s="36" t="s">
        <v>82</v>
      </c>
      <c r="C48" s="24">
        <v>2021</v>
      </c>
      <c r="D48" s="37">
        <v>1098</v>
      </c>
      <c r="E48" s="37">
        <v>1219</v>
      </c>
      <c r="F48" s="37">
        <v>738</v>
      </c>
      <c r="G48" s="37">
        <v>51546</v>
      </c>
      <c r="H48" s="38">
        <v>815</v>
      </c>
      <c r="I48" s="37">
        <v>437</v>
      </c>
      <c r="J48" s="37">
        <v>3777</v>
      </c>
      <c r="K48" s="37">
        <v>567</v>
      </c>
      <c r="L48" s="39">
        <v>697</v>
      </c>
      <c r="M48" s="39">
        <v>0</v>
      </c>
      <c r="N48" s="25">
        <v>406</v>
      </c>
      <c r="O48" s="37">
        <v>1652</v>
      </c>
      <c r="P48" s="40">
        <v>62952</v>
      </c>
      <c r="Q48" s="47">
        <v>0</v>
      </c>
      <c r="R48" s="28" t="s">
        <v>160</v>
      </c>
    </row>
    <row r="49" spans="1:18" x14ac:dyDescent="0.45">
      <c r="A49" s="35" t="s">
        <v>85</v>
      </c>
      <c r="B49" s="36" t="s">
        <v>82</v>
      </c>
      <c r="C49" s="24">
        <v>2021</v>
      </c>
      <c r="D49" s="37">
        <v>1103</v>
      </c>
      <c r="E49" s="37">
        <v>1408</v>
      </c>
      <c r="F49" s="37">
        <v>713</v>
      </c>
      <c r="G49" s="37">
        <v>51761</v>
      </c>
      <c r="H49" s="38">
        <v>863</v>
      </c>
      <c r="I49" s="37">
        <v>578</v>
      </c>
      <c r="J49" s="37">
        <v>3908</v>
      </c>
      <c r="K49" s="37">
        <v>562</v>
      </c>
      <c r="L49" s="39">
        <v>733</v>
      </c>
      <c r="M49" s="39">
        <v>0</v>
      </c>
      <c r="N49" s="25">
        <v>428</v>
      </c>
      <c r="O49" s="37">
        <v>1638</v>
      </c>
      <c r="P49" s="40">
        <v>63695</v>
      </c>
      <c r="Q49" s="46">
        <f>SUM(P46:P49)</f>
        <v>251795</v>
      </c>
      <c r="R49" s="28" t="s">
        <v>160</v>
      </c>
    </row>
    <row r="50" spans="1:18" x14ac:dyDescent="0.45">
      <c r="A50" s="35" t="s">
        <v>86</v>
      </c>
      <c r="B50" s="36" t="s">
        <v>23</v>
      </c>
      <c r="C50" s="24">
        <v>2021</v>
      </c>
      <c r="D50" s="37">
        <v>1043</v>
      </c>
      <c r="E50" s="37">
        <v>1098</v>
      </c>
      <c r="F50" s="37">
        <v>738</v>
      </c>
      <c r="G50" s="37">
        <v>51723</v>
      </c>
      <c r="H50" s="38">
        <v>796</v>
      </c>
      <c r="I50" s="37">
        <v>405</v>
      </c>
      <c r="J50" s="37">
        <v>3680</v>
      </c>
      <c r="K50" s="37">
        <v>575</v>
      </c>
      <c r="L50" s="39">
        <v>578</v>
      </c>
      <c r="M50" s="39">
        <v>0</v>
      </c>
      <c r="N50" s="25">
        <v>411</v>
      </c>
      <c r="O50" s="37">
        <v>1669</v>
      </c>
      <c r="P50" s="40">
        <v>62716</v>
      </c>
      <c r="Q50" s="46">
        <v>0</v>
      </c>
      <c r="R50" s="28" t="s">
        <v>160</v>
      </c>
    </row>
    <row r="51" spans="1:18" x14ac:dyDescent="0.45">
      <c r="A51" s="35" t="s">
        <v>87</v>
      </c>
      <c r="B51" s="36" t="s">
        <v>23</v>
      </c>
      <c r="C51" s="24">
        <v>2021</v>
      </c>
      <c r="D51" s="37">
        <v>990</v>
      </c>
      <c r="E51" s="37">
        <v>1213</v>
      </c>
      <c r="F51" s="37">
        <v>739</v>
      </c>
      <c r="G51" s="37">
        <v>49981</v>
      </c>
      <c r="H51" s="38">
        <v>790</v>
      </c>
      <c r="I51" s="37">
        <v>408</v>
      </c>
      <c r="J51" s="37">
        <v>3693</v>
      </c>
      <c r="K51" s="37">
        <v>580</v>
      </c>
      <c r="L51" s="39">
        <v>657</v>
      </c>
      <c r="M51" s="39">
        <v>0</v>
      </c>
      <c r="N51" s="25">
        <v>408</v>
      </c>
      <c r="O51" s="37">
        <v>1678</v>
      </c>
      <c r="P51" s="40">
        <v>61137</v>
      </c>
      <c r="Q51" s="47">
        <v>0</v>
      </c>
      <c r="R51" s="28" t="s">
        <v>160</v>
      </c>
    </row>
    <row r="52" spans="1:18" x14ac:dyDescent="0.45">
      <c r="A52" s="35" t="s">
        <v>88</v>
      </c>
      <c r="B52" s="36" t="s">
        <v>23</v>
      </c>
      <c r="C52" s="24">
        <v>2021</v>
      </c>
      <c r="D52" s="37">
        <v>0</v>
      </c>
      <c r="E52" s="37">
        <v>0</v>
      </c>
      <c r="F52" s="37">
        <v>0</v>
      </c>
      <c r="G52" s="37">
        <v>38741</v>
      </c>
      <c r="H52" s="38">
        <v>0</v>
      </c>
      <c r="I52" s="37">
        <v>0</v>
      </c>
      <c r="J52" s="37">
        <v>0</v>
      </c>
      <c r="K52" s="37">
        <v>0</v>
      </c>
      <c r="L52" s="39">
        <v>0</v>
      </c>
      <c r="M52" s="39">
        <v>0</v>
      </c>
      <c r="N52" s="25">
        <v>0</v>
      </c>
      <c r="O52" s="37">
        <v>0</v>
      </c>
      <c r="P52" s="40">
        <v>38741</v>
      </c>
      <c r="Q52" s="46">
        <f>SUM(P50:P52)</f>
        <v>162594</v>
      </c>
      <c r="R52" s="28" t="s">
        <v>160</v>
      </c>
    </row>
    <row r="53" spans="1:18" x14ac:dyDescent="0.45">
      <c r="A53" s="35" t="s">
        <v>89</v>
      </c>
      <c r="B53" s="36" t="s">
        <v>29</v>
      </c>
      <c r="C53" s="24">
        <v>2022</v>
      </c>
      <c r="D53" s="37">
        <v>659</v>
      </c>
      <c r="E53" s="37">
        <v>765</v>
      </c>
      <c r="F53" s="37">
        <v>570</v>
      </c>
      <c r="G53" s="37">
        <v>37462</v>
      </c>
      <c r="H53" s="38">
        <v>474</v>
      </c>
      <c r="I53" s="37">
        <v>300</v>
      </c>
      <c r="J53" s="37">
        <v>2381</v>
      </c>
      <c r="K53" s="37">
        <v>363</v>
      </c>
      <c r="L53" s="39">
        <v>384</v>
      </c>
      <c r="M53" s="39">
        <v>0</v>
      </c>
      <c r="N53" s="25">
        <v>239</v>
      </c>
      <c r="O53" s="37">
        <v>1169</v>
      </c>
      <c r="P53" s="40">
        <v>44766</v>
      </c>
      <c r="Q53" s="46">
        <v>0</v>
      </c>
      <c r="R53" s="28" t="s">
        <v>160</v>
      </c>
    </row>
    <row r="54" spans="1:18" x14ac:dyDescent="0.45">
      <c r="A54" s="35" t="s">
        <v>90</v>
      </c>
      <c r="B54" s="36" t="s">
        <v>29</v>
      </c>
      <c r="C54" s="24">
        <v>2022</v>
      </c>
      <c r="D54" s="37">
        <v>775</v>
      </c>
      <c r="E54" s="37">
        <v>765</v>
      </c>
      <c r="F54" s="37">
        <v>606</v>
      </c>
      <c r="G54" s="37">
        <v>40408</v>
      </c>
      <c r="H54" s="38">
        <v>543</v>
      </c>
      <c r="I54" s="37">
        <v>379</v>
      </c>
      <c r="J54" s="37">
        <v>2685</v>
      </c>
      <c r="K54" s="37">
        <v>420</v>
      </c>
      <c r="L54" s="39">
        <v>471</v>
      </c>
      <c r="M54" s="39">
        <v>0</v>
      </c>
      <c r="N54" s="25">
        <v>286</v>
      </c>
      <c r="O54" s="37">
        <v>1235</v>
      </c>
      <c r="P54" s="40">
        <v>48573</v>
      </c>
      <c r="Q54" s="46">
        <v>0</v>
      </c>
      <c r="R54" s="28" t="s">
        <v>160</v>
      </c>
    </row>
    <row r="55" spans="1:18" x14ac:dyDescent="0.45">
      <c r="A55" s="35" t="s">
        <v>91</v>
      </c>
      <c r="B55" s="36" t="s">
        <v>29</v>
      </c>
      <c r="C55" s="24">
        <v>2022</v>
      </c>
      <c r="D55" s="37">
        <v>815</v>
      </c>
      <c r="E55" s="37">
        <v>919</v>
      </c>
      <c r="F55" s="37">
        <v>640</v>
      </c>
      <c r="G55" s="37">
        <v>40685</v>
      </c>
      <c r="H55" s="38">
        <v>583</v>
      </c>
      <c r="I55" s="37">
        <v>327</v>
      </c>
      <c r="J55" s="37">
        <v>2874</v>
      </c>
      <c r="K55" s="37">
        <v>432</v>
      </c>
      <c r="L55" s="39">
        <v>410</v>
      </c>
      <c r="M55" s="39">
        <v>0</v>
      </c>
      <c r="N55" s="25">
        <v>305</v>
      </c>
      <c r="O55" s="37">
        <v>1256</v>
      </c>
      <c r="P55" s="40">
        <v>49246</v>
      </c>
      <c r="Q55" s="47">
        <f>SUM(P53:P55)</f>
        <v>142585</v>
      </c>
      <c r="R55" s="28" t="s">
        <v>160</v>
      </c>
    </row>
    <row r="56" spans="1:18" x14ac:dyDescent="0.45">
      <c r="A56" s="35" t="s">
        <v>92</v>
      </c>
      <c r="B56" s="30" t="s">
        <v>29</v>
      </c>
      <c r="C56" s="24">
        <v>2022</v>
      </c>
      <c r="D56" s="37">
        <v>849</v>
      </c>
      <c r="E56" s="37">
        <v>852</v>
      </c>
      <c r="F56" s="37">
        <v>643</v>
      </c>
      <c r="G56" s="37">
        <v>45373</v>
      </c>
      <c r="H56" s="38">
        <v>616</v>
      </c>
      <c r="I56" s="37">
        <v>338</v>
      </c>
      <c r="J56" s="37">
        <v>3188</v>
      </c>
      <c r="K56" s="37">
        <v>452</v>
      </c>
      <c r="L56" s="39">
        <v>395</v>
      </c>
      <c r="M56" s="39">
        <v>0</v>
      </c>
      <c r="N56" s="25">
        <v>343</v>
      </c>
      <c r="O56" s="37">
        <v>827</v>
      </c>
      <c r="P56" s="40">
        <v>53876</v>
      </c>
      <c r="Q56" s="46">
        <v>0</v>
      </c>
      <c r="R56" s="28" t="s">
        <v>160</v>
      </c>
    </row>
    <row r="57" spans="1:18" x14ac:dyDescent="0.45">
      <c r="A57" s="35" t="s">
        <v>93</v>
      </c>
      <c r="B57" s="30" t="s">
        <v>34</v>
      </c>
      <c r="C57" s="24">
        <v>2022</v>
      </c>
      <c r="D57" s="37">
        <v>938</v>
      </c>
      <c r="E57" s="37">
        <v>869</v>
      </c>
      <c r="F57" s="37">
        <v>656</v>
      </c>
      <c r="G57" s="37">
        <v>46402</v>
      </c>
      <c r="H57" s="38">
        <v>667</v>
      </c>
      <c r="I57" s="37">
        <v>336</v>
      </c>
      <c r="J57" s="37">
        <v>3338</v>
      </c>
      <c r="K57" s="37">
        <v>490</v>
      </c>
      <c r="L57" s="39">
        <v>421</v>
      </c>
      <c r="M57" s="39">
        <v>0</v>
      </c>
      <c r="N57" s="25">
        <v>384</v>
      </c>
      <c r="O57" s="37">
        <v>846</v>
      </c>
      <c r="P57" s="40">
        <v>55347</v>
      </c>
      <c r="Q57" s="46">
        <v>0</v>
      </c>
      <c r="R57" s="28" t="s">
        <v>160</v>
      </c>
    </row>
    <row r="58" spans="1:18" x14ac:dyDescent="0.45">
      <c r="A58" s="35" t="s">
        <v>94</v>
      </c>
      <c r="B58" s="30" t="s">
        <v>34</v>
      </c>
      <c r="C58" s="24">
        <v>2022</v>
      </c>
      <c r="D58" s="37">
        <v>954</v>
      </c>
      <c r="E58" s="37">
        <v>1057</v>
      </c>
      <c r="F58" s="37">
        <v>670</v>
      </c>
      <c r="G58" s="37">
        <v>47466</v>
      </c>
      <c r="H58" s="38">
        <v>740</v>
      </c>
      <c r="I58" s="37">
        <v>384</v>
      </c>
      <c r="J58" s="37">
        <v>3625</v>
      </c>
      <c r="K58" s="37">
        <v>517</v>
      </c>
      <c r="L58" s="39">
        <v>523</v>
      </c>
      <c r="M58" s="39">
        <v>0</v>
      </c>
      <c r="N58" s="25">
        <v>422</v>
      </c>
      <c r="O58" s="37">
        <v>774</v>
      </c>
      <c r="P58" s="40">
        <v>57132</v>
      </c>
      <c r="Q58" s="47">
        <v>0</v>
      </c>
      <c r="R58" s="28" t="s">
        <v>160</v>
      </c>
    </row>
    <row r="59" spans="1:18" x14ac:dyDescent="0.45">
      <c r="A59" s="35" t="s">
        <v>95</v>
      </c>
      <c r="B59" s="30" t="s">
        <v>34</v>
      </c>
      <c r="C59" s="24">
        <v>2022</v>
      </c>
      <c r="D59" s="37">
        <v>998</v>
      </c>
      <c r="E59" s="37">
        <v>1280</v>
      </c>
      <c r="F59" s="37">
        <v>719</v>
      </c>
      <c r="G59" s="37">
        <v>48692</v>
      </c>
      <c r="H59" s="38">
        <v>757</v>
      </c>
      <c r="I59" s="37">
        <v>473</v>
      </c>
      <c r="J59" s="37">
        <v>3555</v>
      </c>
      <c r="K59" s="37">
        <v>541</v>
      </c>
      <c r="L59" s="39">
        <v>647</v>
      </c>
      <c r="M59" s="39">
        <v>0</v>
      </c>
      <c r="N59" s="25">
        <v>431</v>
      </c>
      <c r="O59" s="37">
        <v>788</v>
      </c>
      <c r="P59" s="40">
        <v>58881</v>
      </c>
      <c r="Q59" s="46">
        <f>SUM(P56:P59)</f>
        <v>225236</v>
      </c>
      <c r="R59" s="28" t="s">
        <v>160</v>
      </c>
    </row>
    <row r="60" spans="1:18" x14ac:dyDescent="0.45">
      <c r="A60" s="35" t="s">
        <v>96</v>
      </c>
      <c r="B60" s="30" t="s">
        <v>34</v>
      </c>
      <c r="C60" s="24">
        <v>2022</v>
      </c>
      <c r="D60" s="37">
        <v>988</v>
      </c>
      <c r="E60" s="37">
        <v>1006</v>
      </c>
      <c r="F60" s="37">
        <v>673</v>
      </c>
      <c r="G60" s="37">
        <v>51417</v>
      </c>
      <c r="H60" s="38">
        <v>760</v>
      </c>
      <c r="I60" s="37">
        <v>418</v>
      </c>
      <c r="J60" s="37">
        <v>3756</v>
      </c>
      <c r="K60" s="37">
        <v>547</v>
      </c>
      <c r="L60" s="39">
        <v>569</v>
      </c>
      <c r="M60" s="39">
        <v>0</v>
      </c>
      <c r="N60" s="25">
        <v>460</v>
      </c>
      <c r="O60" s="37">
        <v>1429</v>
      </c>
      <c r="P60" s="40">
        <v>62023</v>
      </c>
      <c r="Q60" s="46">
        <v>0</v>
      </c>
      <c r="R60" s="28" t="s">
        <v>160</v>
      </c>
    </row>
    <row r="61" spans="1:18" x14ac:dyDescent="0.45">
      <c r="A61" s="35" t="s">
        <v>97</v>
      </c>
      <c r="B61" s="30" t="s">
        <v>39</v>
      </c>
      <c r="C61" s="24">
        <v>2022</v>
      </c>
      <c r="D61" s="37">
        <v>1054</v>
      </c>
      <c r="E61" s="37">
        <v>1201</v>
      </c>
      <c r="F61" s="37">
        <v>736</v>
      </c>
      <c r="G61" s="37">
        <v>48835</v>
      </c>
      <c r="H61" s="38">
        <v>995</v>
      </c>
      <c r="I61" s="37">
        <v>460</v>
      </c>
      <c r="J61" s="37">
        <v>4111</v>
      </c>
      <c r="K61" s="37">
        <v>567</v>
      </c>
      <c r="L61" s="39">
        <v>622</v>
      </c>
      <c r="M61" s="39">
        <v>0</v>
      </c>
      <c r="N61" s="25">
        <v>487</v>
      </c>
      <c r="O61" s="37">
        <v>1587</v>
      </c>
      <c r="P61" s="40">
        <v>60655</v>
      </c>
      <c r="Q61" s="46">
        <v>0</v>
      </c>
      <c r="R61" s="28" t="s">
        <v>160</v>
      </c>
    </row>
    <row r="62" spans="1:18" x14ac:dyDescent="0.45">
      <c r="A62" s="35" t="s">
        <v>98</v>
      </c>
      <c r="B62" s="30" t="s">
        <v>39</v>
      </c>
      <c r="C62" s="24">
        <v>2022</v>
      </c>
      <c r="D62" s="37">
        <v>1077</v>
      </c>
      <c r="E62" s="37">
        <v>1409</v>
      </c>
      <c r="F62" s="37">
        <v>776</v>
      </c>
      <c r="G62" s="37">
        <v>53623</v>
      </c>
      <c r="H62" s="38">
        <v>1114</v>
      </c>
      <c r="I62" s="37">
        <v>508</v>
      </c>
      <c r="J62" s="37">
        <v>4270</v>
      </c>
      <c r="K62" s="37">
        <v>596</v>
      </c>
      <c r="L62" s="39">
        <v>902</v>
      </c>
      <c r="M62" s="39">
        <v>0</v>
      </c>
      <c r="N62" s="25">
        <v>509</v>
      </c>
      <c r="O62" s="37">
        <v>1602</v>
      </c>
      <c r="P62" s="40">
        <v>66386</v>
      </c>
      <c r="Q62" s="47">
        <v>0</v>
      </c>
      <c r="R62" s="28" t="s">
        <v>160</v>
      </c>
    </row>
    <row r="63" spans="1:18" x14ac:dyDescent="0.45">
      <c r="A63" s="35" t="s">
        <v>99</v>
      </c>
      <c r="B63" s="30" t="s">
        <v>39</v>
      </c>
      <c r="C63" s="24">
        <v>2022</v>
      </c>
      <c r="D63" s="37">
        <v>1110</v>
      </c>
      <c r="E63" s="37">
        <v>1362</v>
      </c>
      <c r="F63" s="37">
        <v>760</v>
      </c>
      <c r="G63" s="37">
        <v>53698</v>
      </c>
      <c r="H63" s="38">
        <v>945</v>
      </c>
      <c r="I63" s="37">
        <v>553</v>
      </c>
      <c r="J63" s="37">
        <v>4257</v>
      </c>
      <c r="K63" s="37">
        <v>599</v>
      </c>
      <c r="L63" s="39">
        <v>809</v>
      </c>
      <c r="M63" s="39">
        <v>0</v>
      </c>
      <c r="N63" s="25">
        <v>498</v>
      </c>
      <c r="O63" s="37">
        <v>1368</v>
      </c>
      <c r="P63" s="40">
        <v>65959</v>
      </c>
      <c r="Q63" s="46">
        <f>SUM(P60:P63)</f>
        <v>255023</v>
      </c>
      <c r="R63" s="28" t="s">
        <v>160</v>
      </c>
    </row>
    <row r="64" spans="1:18" x14ac:dyDescent="0.45">
      <c r="A64" s="35" t="s">
        <v>152</v>
      </c>
      <c r="B64" s="33" t="s">
        <v>39</v>
      </c>
      <c r="C64" s="24">
        <v>2022</v>
      </c>
      <c r="D64" s="37">
        <v>1138</v>
      </c>
      <c r="E64" s="37">
        <v>1271</v>
      </c>
      <c r="F64" s="37">
        <v>751</v>
      </c>
      <c r="G64" s="37">
        <v>53814</v>
      </c>
      <c r="H64" s="38">
        <v>943</v>
      </c>
      <c r="I64" s="37">
        <v>483</v>
      </c>
      <c r="J64" s="37">
        <v>4338</v>
      </c>
      <c r="K64" s="37">
        <v>598</v>
      </c>
      <c r="L64" s="39">
        <v>722</v>
      </c>
      <c r="M64" s="39">
        <v>0</v>
      </c>
      <c r="N64" s="25">
        <v>514</v>
      </c>
      <c r="O64" s="37">
        <v>1419</v>
      </c>
      <c r="P64" s="40">
        <v>65991</v>
      </c>
      <c r="Q64" s="46">
        <v>0</v>
      </c>
      <c r="R64" s="28" t="s">
        <v>160</v>
      </c>
    </row>
    <row r="65" spans="1:18" x14ac:dyDescent="0.45">
      <c r="A65" s="35" t="s">
        <v>100</v>
      </c>
      <c r="B65" s="33" t="s">
        <v>45</v>
      </c>
      <c r="C65" s="24">
        <v>2022</v>
      </c>
      <c r="D65" s="37">
        <v>1152</v>
      </c>
      <c r="E65" s="37">
        <v>1297</v>
      </c>
      <c r="F65" s="37">
        <v>767</v>
      </c>
      <c r="G65" s="37">
        <v>53966</v>
      </c>
      <c r="H65" s="38">
        <v>1009</v>
      </c>
      <c r="I65" s="37">
        <v>474</v>
      </c>
      <c r="J65" s="37">
        <v>4463</v>
      </c>
      <c r="K65" s="37">
        <v>612</v>
      </c>
      <c r="L65" s="39">
        <v>649</v>
      </c>
      <c r="M65" s="39">
        <v>0</v>
      </c>
      <c r="N65" s="25">
        <v>524</v>
      </c>
      <c r="O65" s="37">
        <v>1366</v>
      </c>
      <c r="P65" s="40">
        <v>66279</v>
      </c>
      <c r="Q65" s="46">
        <v>0</v>
      </c>
      <c r="R65" s="28" t="s">
        <v>160</v>
      </c>
    </row>
    <row r="66" spans="1:18" x14ac:dyDescent="0.45">
      <c r="A66" s="35" t="s">
        <v>101</v>
      </c>
      <c r="B66" s="33" t="s">
        <v>45</v>
      </c>
      <c r="C66" s="24">
        <v>2022</v>
      </c>
      <c r="D66" s="37">
        <v>1104</v>
      </c>
      <c r="E66" s="37">
        <v>1483</v>
      </c>
      <c r="F66" s="37">
        <v>775</v>
      </c>
      <c r="G66" s="37">
        <v>55168</v>
      </c>
      <c r="H66" s="38">
        <v>953</v>
      </c>
      <c r="I66" s="37">
        <v>520</v>
      </c>
      <c r="J66" s="37">
        <v>4214</v>
      </c>
      <c r="K66" s="37">
        <v>632</v>
      </c>
      <c r="L66" s="39">
        <v>914</v>
      </c>
      <c r="M66" s="39">
        <v>0</v>
      </c>
      <c r="N66" s="25">
        <v>523</v>
      </c>
      <c r="O66" s="37">
        <v>1468</v>
      </c>
      <c r="P66" s="40">
        <v>67754</v>
      </c>
      <c r="Q66" s="46">
        <v>0</v>
      </c>
      <c r="R66" s="28" t="s">
        <v>160</v>
      </c>
    </row>
    <row r="67" spans="1:18" x14ac:dyDescent="0.45">
      <c r="A67" s="35" t="s">
        <v>103</v>
      </c>
      <c r="B67" s="33" t="s">
        <v>45</v>
      </c>
      <c r="C67" s="24">
        <v>2022</v>
      </c>
      <c r="D67" s="37">
        <v>1127</v>
      </c>
      <c r="E67" s="37">
        <v>1307</v>
      </c>
      <c r="F67" s="37">
        <v>753</v>
      </c>
      <c r="G67" s="37">
        <v>55714</v>
      </c>
      <c r="H67" s="38">
        <v>1026</v>
      </c>
      <c r="I67" s="37">
        <v>496</v>
      </c>
      <c r="J67" s="37">
        <v>4443</v>
      </c>
      <c r="K67" s="37">
        <v>605</v>
      </c>
      <c r="L67" s="39">
        <v>661</v>
      </c>
      <c r="M67" s="39">
        <v>0</v>
      </c>
      <c r="N67" s="25">
        <v>563</v>
      </c>
      <c r="O67" s="37">
        <v>1402</v>
      </c>
      <c r="P67" s="40">
        <v>68097</v>
      </c>
      <c r="Q67" s="47">
        <v>0</v>
      </c>
      <c r="R67" s="28" t="s">
        <v>160</v>
      </c>
    </row>
    <row r="68" spans="1:18" x14ac:dyDescent="0.45">
      <c r="A68" s="35" t="s">
        <v>102</v>
      </c>
      <c r="B68" s="33" t="s">
        <v>45</v>
      </c>
      <c r="C68" s="24">
        <v>2022</v>
      </c>
      <c r="D68" s="37">
        <v>966</v>
      </c>
      <c r="E68" s="37">
        <v>1641</v>
      </c>
      <c r="F68" s="37">
        <v>733</v>
      </c>
      <c r="G68" s="37">
        <v>55503</v>
      </c>
      <c r="H68" s="38">
        <v>868</v>
      </c>
      <c r="I68" s="37">
        <v>696</v>
      </c>
      <c r="J68" s="37">
        <v>3953</v>
      </c>
      <c r="K68" s="37">
        <v>624</v>
      </c>
      <c r="L68" s="39">
        <v>1191</v>
      </c>
      <c r="M68" s="39">
        <v>0</v>
      </c>
      <c r="N68" s="25">
        <v>496</v>
      </c>
      <c r="O68" s="37">
        <v>1402</v>
      </c>
      <c r="P68" s="40">
        <v>68073</v>
      </c>
      <c r="Q68" s="46">
        <v>0</v>
      </c>
      <c r="R68" s="28" t="s">
        <v>160</v>
      </c>
    </row>
    <row r="69" spans="1:18" x14ac:dyDescent="0.45">
      <c r="A69" s="35" t="s">
        <v>104</v>
      </c>
      <c r="B69" s="33" t="s">
        <v>50</v>
      </c>
      <c r="C69" s="24">
        <v>2022</v>
      </c>
      <c r="D69" s="37">
        <v>1152</v>
      </c>
      <c r="E69" s="37">
        <v>1336</v>
      </c>
      <c r="F69" s="37">
        <v>740</v>
      </c>
      <c r="G69" s="37">
        <v>55820</v>
      </c>
      <c r="H69" s="38">
        <v>997</v>
      </c>
      <c r="I69" s="37">
        <v>533</v>
      </c>
      <c r="J69" s="37">
        <v>4175</v>
      </c>
      <c r="K69" s="37">
        <v>619</v>
      </c>
      <c r="L69" s="39">
        <v>688</v>
      </c>
      <c r="M69" s="39">
        <v>0</v>
      </c>
      <c r="N69" s="25">
        <v>550</v>
      </c>
      <c r="O69" s="37">
        <v>1077</v>
      </c>
      <c r="P69" s="40">
        <v>67687</v>
      </c>
      <c r="Q69" s="46">
        <f>SUM(P64:P69)</f>
        <v>403881</v>
      </c>
      <c r="R69" s="28" t="s">
        <v>160</v>
      </c>
    </row>
    <row r="70" spans="1:18" x14ac:dyDescent="0.45">
      <c r="A70" s="35" t="s">
        <v>105</v>
      </c>
      <c r="B70" s="33" t="s">
        <v>50</v>
      </c>
      <c r="C70" s="24">
        <v>2022</v>
      </c>
      <c r="D70" s="37">
        <v>1140.2</v>
      </c>
      <c r="E70" s="37">
        <v>1435</v>
      </c>
      <c r="F70" s="37">
        <v>764</v>
      </c>
      <c r="G70" s="37">
        <v>56979</v>
      </c>
      <c r="H70" s="38">
        <v>1028</v>
      </c>
      <c r="I70" s="37">
        <v>552</v>
      </c>
      <c r="J70" s="37">
        <v>4504</v>
      </c>
      <c r="K70" s="37">
        <v>622</v>
      </c>
      <c r="L70" s="39">
        <v>713</v>
      </c>
      <c r="M70" s="39">
        <v>0</v>
      </c>
      <c r="N70" s="25">
        <v>560</v>
      </c>
      <c r="O70" s="37">
        <v>1399</v>
      </c>
      <c r="P70" s="40">
        <v>69696.2</v>
      </c>
      <c r="Q70" s="46">
        <v>0</v>
      </c>
      <c r="R70" s="28" t="s">
        <v>160</v>
      </c>
    </row>
    <row r="71" spans="1:18" x14ac:dyDescent="0.45">
      <c r="A71" s="35" t="s">
        <v>106</v>
      </c>
      <c r="B71" s="33" t="s">
        <v>50</v>
      </c>
      <c r="C71" s="24">
        <v>2022</v>
      </c>
      <c r="D71" s="37">
        <v>1140</v>
      </c>
      <c r="E71" s="37">
        <v>1466</v>
      </c>
      <c r="F71" s="37">
        <v>772</v>
      </c>
      <c r="G71" s="37">
        <v>58236</v>
      </c>
      <c r="H71" s="38">
        <v>1019</v>
      </c>
      <c r="I71" s="37">
        <v>594</v>
      </c>
      <c r="J71" s="37">
        <v>4441</v>
      </c>
      <c r="K71" s="37">
        <v>633</v>
      </c>
      <c r="L71" s="39">
        <v>814</v>
      </c>
      <c r="M71" s="39">
        <v>0</v>
      </c>
      <c r="N71" s="25">
        <v>568</v>
      </c>
      <c r="O71" s="37">
        <v>1541</v>
      </c>
      <c r="P71" s="40">
        <v>71224</v>
      </c>
      <c r="Q71" s="47">
        <v>0</v>
      </c>
      <c r="R71" s="28" t="s">
        <v>160</v>
      </c>
    </row>
    <row r="72" spans="1:18" x14ac:dyDescent="0.45">
      <c r="A72" s="35" t="s">
        <v>107</v>
      </c>
      <c r="B72" s="33" t="s">
        <v>50</v>
      </c>
      <c r="C72" s="24">
        <v>2022</v>
      </c>
      <c r="D72" s="37">
        <v>1112</v>
      </c>
      <c r="E72" s="37">
        <v>1526</v>
      </c>
      <c r="F72" s="37">
        <v>776</v>
      </c>
      <c r="G72" s="37">
        <v>56937</v>
      </c>
      <c r="H72" s="38">
        <v>1036</v>
      </c>
      <c r="I72" s="37">
        <v>667</v>
      </c>
      <c r="J72" s="37">
        <v>4444</v>
      </c>
      <c r="K72" s="37">
        <v>634</v>
      </c>
      <c r="L72" s="39">
        <v>895</v>
      </c>
      <c r="M72" s="39">
        <v>0</v>
      </c>
      <c r="N72" s="25">
        <v>554</v>
      </c>
      <c r="O72" s="37">
        <v>1421</v>
      </c>
      <c r="P72" s="40">
        <v>70002</v>
      </c>
      <c r="Q72" s="46">
        <f>SUM(P70:P72)</f>
        <v>210922.2</v>
      </c>
      <c r="R72" s="28" t="s">
        <v>160</v>
      </c>
    </row>
    <row r="73" spans="1:18" x14ac:dyDescent="0.45">
      <c r="A73" s="35" t="s">
        <v>108</v>
      </c>
      <c r="B73" s="33" t="s">
        <v>50</v>
      </c>
      <c r="C73" s="24">
        <v>2022</v>
      </c>
      <c r="D73" s="37">
        <v>1094</v>
      </c>
      <c r="E73" s="37">
        <v>1521</v>
      </c>
      <c r="F73" s="37">
        <v>798</v>
      </c>
      <c r="G73" s="37">
        <v>58023</v>
      </c>
      <c r="H73" s="38">
        <v>979</v>
      </c>
      <c r="I73" s="37">
        <v>645</v>
      </c>
      <c r="J73" s="37">
        <v>4397</v>
      </c>
      <c r="K73" s="37">
        <v>626</v>
      </c>
      <c r="L73" s="39">
        <v>1076</v>
      </c>
      <c r="M73" s="39">
        <v>0</v>
      </c>
      <c r="N73" s="25">
        <v>552</v>
      </c>
      <c r="O73" s="37">
        <v>1529</v>
      </c>
      <c r="P73" s="40">
        <v>71240</v>
      </c>
      <c r="Q73" s="46">
        <v>0</v>
      </c>
      <c r="R73" s="28" t="s">
        <v>160</v>
      </c>
    </row>
    <row r="74" spans="1:18" x14ac:dyDescent="0.45">
      <c r="A74" s="35" t="s">
        <v>109</v>
      </c>
      <c r="B74" s="33" t="s">
        <v>56</v>
      </c>
      <c r="C74" s="24">
        <v>2022</v>
      </c>
      <c r="D74" s="37">
        <v>1189</v>
      </c>
      <c r="E74" s="37">
        <v>1485</v>
      </c>
      <c r="F74" s="37">
        <v>761</v>
      </c>
      <c r="G74" s="37">
        <v>59534</v>
      </c>
      <c r="H74" s="38">
        <v>1101</v>
      </c>
      <c r="I74" s="37">
        <v>434</v>
      </c>
      <c r="J74" s="37">
        <v>4754</v>
      </c>
      <c r="K74" s="37">
        <v>635</v>
      </c>
      <c r="L74" s="39">
        <v>803</v>
      </c>
      <c r="M74" s="39">
        <v>0</v>
      </c>
      <c r="N74" s="25">
        <v>582</v>
      </c>
      <c r="O74" s="37">
        <v>1428</v>
      </c>
      <c r="P74" s="40">
        <v>72706</v>
      </c>
      <c r="Q74" s="46">
        <v>0</v>
      </c>
      <c r="R74" s="28" t="s">
        <v>160</v>
      </c>
    </row>
    <row r="75" spans="1:18" x14ac:dyDescent="0.45">
      <c r="A75" s="35" t="s">
        <v>110</v>
      </c>
      <c r="B75" s="33" t="s">
        <v>56</v>
      </c>
      <c r="C75" s="24">
        <v>2022</v>
      </c>
      <c r="D75" s="37">
        <v>1179</v>
      </c>
      <c r="E75" s="37">
        <v>1519</v>
      </c>
      <c r="F75" s="37">
        <v>799</v>
      </c>
      <c r="G75" s="37">
        <v>60188</v>
      </c>
      <c r="H75" s="38">
        <v>1132</v>
      </c>
      <c r="I75" s="37">
        <v>477</v>
      </c>
      <c r="J75" s="37">
        <v>4854</v>
      </c>
      <c r="K75" s="37">
        <v>651</v>
      </c>
      <c r="L75" s="39">
        <v>891</v>
      </c>
      <c r="M75" s="39">
        <v>0</v>
      </c>
      <c r="N75" s="25">
        <v>581</v>
      </c>
      <c r="O75" s="37">
        <v>1436</v>
      </c>
      <c r="P75" s="40">
        <v>73707</v>
      </c>
      <c r="Q75" s="47">
        <v>0</v>
      </c>
      <c r="R75" s="28" t="s">
        <v>160</v>
      </c>
    </row>
    <row r="76" spans="1:18" x14ac:dyDescent="0.45">
      <c r="A76" s="35" t="s">
        <v>111</v>
      </c>
      <c r="B76" s="33" t="s">
        <v>56</v>
      </c>
      <c r="C76" s="24">
        <v>2022</v>
      </c>
      <c r="D76" s="37">
        <v>1187</v>
      </c>
      <c r="E76" s="37">
        <v>1576</v>
      </c>
      <c r="F76" s="37">
        <v>804</v>
      </c>
      <c r="G76" s="37">
        <v>59197</v>
      </c>
      <c r="H76" s="38">
        <v>1128</v>
      </c>
      <c r="I76" s="37">
        <v>543</v>
      </c>
      <c r="J76" s="37">
        <v>4848</v>
      </c>
      <c r="K76" s="37">
        <v>654</v>
      </c>
      <c r="L76" s="39">
        <v>990</v>
      </c>
      <c r="M76" s="39">
        <v>0</v>
      </c>
      <c r="N76" s="25">
        <v>574</v>
      </c>
      <c r="O76" s="37">
        <v>1508</v>
      </c>
      <c r="P76" s="40">
        <v>73009</v>
      </c>
      <c r="Q76" s="46">
        <v>0</v>
      </c>
      <c r="R76" s="28" t="s">
        <v>160</v>
      </c>
    </row>
    <row r="77" spans="1:18" x14ac:dyDescent="0.45">
      <c r="A77" s="35" t="s">
        <v>112</v>
      </c>
      <c r="B77" s="33" t="s">
        <v>56</v>
      </c>
      <c r="C77" s="24">
        <v>2022</v>
      </c>
      <c r="D77" s="37">
        <v>1113</v>
      </c>
      <c r="E77" s="37">
        <v>1744</v>
      </c>
      <c r="F77" s="37">
        <v>821</v>
      </c>
      <c r="G77" s="37">
        <v>59908</v>
      </c>
      <c r="H77" s="38">
        <v>1078</v>
      </c>
      <c r="I77" s="37">
        <v>624</v>
      </c>
      <c r="J77" s="37">
        <v>4626</v>
      </c>
      <c r="K77" s="37">
        <v>589</v>
      </c>
      <c r="L77" s="39">
        <v>1184</v>
      </c>
      <c r="M77" s="39">
        <v>0</v>
      </c>
      <c r="N77" s="25">
        <v>578</v>
      </c>
      <c r="O77" s="37">
        <v>1536</v>
      </c>
      <c r="P77" s="40">
        <v>73801</v>
      </c>
      <c r="Q77" s="46">
        <f>SUM(P73:P77)</f>
        <v>364463</v>
      </c>
      <c r="R77" s="28" t="s">
        <v>160</v>
      </c>
    </row>
    <row r="78" spans="1:18" x14ac:dyDescent="0.45">
      <c r="A78" s="35" t="s">
        <v>113</v>
      </c>
      <c r="B78" s="33" t="s">
        <v>61</v>
      </c>
      <c r="C78" s="24">
        <v>2022</v>
      </c>
      <c r="D78" s="37">
        <v>1025</v>
      </c>
      <c r="E78" s="37">
        <v>1722</v>
      </c>
      <c r="F78" s="37">
        <v>801</v>
      </c>
      <c r="G78" s="37">
        <v>57393</v>
      </c>
      <c r="H78" s="38">
        <v>1008</v>
      </c>
      <c r="I78" s="37">
        <v>691</v>
      </c>
      <c r="J78" s="37">
        <v>4320</v>
      </c>
      <c r="K78" s="37">
        <v>595</v>
      </c>
      <c r="L78" s="39">
        <v>1331</v>
      </c>
      <c r="M78" s="39">
        <v>0</v>
      </c>
      <c r="N78" s="25">
        <v>514</v>
      </c>
      <c r="O78" s="37">
        <v>1574</v>
      </c>
      <c r="P78" s="40">
        <v>70974</v>
      </c>
      <c r="Q78" s="46">
        <v>0</v>
      </c>
      <c r="R78" s="28" t="s">
        <v>160</v>
      </c>
    </row>
    <row r="79" spans="1:18" x14ac:dyDescent="0.45">
      <c r="A79" s="35" t="s">
        <v>114</v>
      </c>
      <c r="B79" s="33" t="s">
        <v>61</v>
      </c>
      <c r="C79" s="24">
        <v>2022</v>
      </c>
      <c r="D79" s="37">
        <v>1096</v>
      </c>
      <c r="E79" s="37">
        <v>1739</v>
      </c>
      <c r="F79" s="37">
        <v>789</v>
      </c>
      <c r="G79" s="37">
        <v>59080</v>
      </c>
      <c r="H79" s="38">
        <v>1110</v>
      </c>
      <c r="I79" s="37">
        <v>592</v>
      </c>
      <c r="J79" s="37">
        <v>4643</v>
      </c>
      <c r="K79" s="37">
        <v>608</v>
      </c>
      <c r="L79" s="39">
        <v>908</v>
      </c>
      <c r="M79" s="39">
        <v>0</v>
      </c>
      <c r="N79" s="25">
        <v>553</v>
      </c>
      <c r="O79" s="37">
        <v>1639</v>
      </c>
      <c r="P79" s="40">
        <v>72757</v>
      </c>
      <c r="Q79" s="46">
        <v>0</v>
      </c>
      <c r="R79" s="28" t="s">
        <v>160</v>
      </c>
    </row>
    <row r="80" spans="1:18" x14ac:dyDescent="0.45">
      <c r="A80" s="35" t="s">
        <v>115</v>
      </c>
      <c r="B80" s="33" t="s">
        <v>61</v>
      </c>
      <c r="C80" s="24">
        <v>2022</v>
      </c>
      <c r="D80" s="37">
        <v>1120</v>
      </c>
      <c r="E80" s="37">
        <v>1763</v>
      </c>
      <c r="F80" s="37">
        <v>773</v>
      </c>
      <c r="G80" s="37">
        <v>59980</v>
      </c>
      <c r="H80" s="38">
        <v>1047</v>
      </c>
      <c r="I80" s="37">
        <v>595</v>
      </c>
      <c r="J80" s="37">
        <v>4654</v>
      </c>
      <c r="K80" s="37">
        <v>590</v>
      </c>
      <c r="L80" s="39">
        <v>993</v>
      </c>
      <c r="M80" s="39">
        <v>0</v>
      </c>
      <c r="N80" s="25">
        <v>539</v>
      </c>
      <c r="O80" s="37">
        <v>1489</v>
      </c>
      <c r="P80" s="40">
        <v>73543</v>
      </c>
      <c r="Q80" s="47">
        <v>0</v>
      </c>
      <c r="R80" s="28" t="s">
        <v>160</v>
      </c>
    </row>
    <row r="81" spans="1:18" x14ac:dyDescent="0.45">
      <c r="A81" s="35" t="s">
        <v>116</v>
      </c>
      <c r="B81" s="33" t="s">
        <v>61</v>
      </c>
      <c r="C81" s="24">
        <v>2022</v>
      </c>
      <c r="D81" s="37">
        <v>1115</v>
      </c>
      <c r="E81" s="37">
        <v>1796</v>
      </c>
      <c r="F81" s="37">
        <v>766</v>
      </c>
      <c r="G81" s="37">
        <v>62063</v>
      </c>
      <c r="H81" s="38">
        <v>1102</v>
      </c>
      <c r="I81" s="37">
        <v>608</v>
      </c>
      <c r="J81" s="37">
        <v>4612</v>
      </c>
      <c r="K81" s="37">
        <v>532</v>
      </c>
      <c r="L81" s="39">
        <v>1002</v>
      </c>
      <c r="M81" s="39">
        <v>0</v>
      </c>
      <c r="N81" s="25">
        <v>534</v>
      </c>
      <c r="O81" s="37">
        <v>1489</v>
      </c>
      <c r="P81" s="40">
        <v>75619</v>
      </c>
      <c r="Q81" s="46">
        <f>SUM(P78:P81)</f>
        <v>292893</v>
      </c>
      <c r="R81" s="28" t="s">
        <v>160</v>
      </c>
    </row>
    <row r="82" spans="1:18" x14ac:dyDescent="0.45">
      <c r="A82" s="35" t="s">
        <v>117</v>
      </c>
      <c r="B82" s="36" t="s">
        <v>66</v>
      </c>
      <c r="C82" s="24">
        <v>2022</v>
      </c>
      <c r="D82" s="37">
        <v>1087</v>
      </c>
      <c r="E82" s="37">
        <v>1806</v>
      </c>
      <c r="F82" s="37">
        <v>798</v>
      </c>
      <c r="G82" s="37">
        <v>60754</v>
      </c>
      <c r="H82" s="38">
        <v>1062</v>
      </c>
      <c r="I82" s="37">
        <v>594</v>
      </c>
      <c r="J82" s="37">
        <v>4464</v>
      </c>
      <c r="K82" s="37">
        <v>456</v>
      </c>
      <c r="L82" s="39">
        <v>1066</v>
      </c>
      <c r="M82" s="39">
        <v>0</v>
      </c>
      <c r="N82" s="25">
        <v>534</v>
      </c>
      <c r="O82" s="37">
        <v>1478</v>
      </c>
      <c r="P82" s="40">
        <v>74099</v>
      </c>
      <c r="Q82" s="46">
        <v>0</v>
      </c>
      <c r="R82" s="28" t="s">
        <v>160</v>
      </c>
    </row>
    <row r="83" spans="1:18" x14ac:dyDescent="0.45">
      <c r="A83" s="35" t="s">
        <v>118</v>
      </c>
      <c r="B83" s="36" t="s">
        <v>66</v>
      </c>
      <c r="C83" s="24">
        <v>2022</v>
      </c>
      <c r="D83" s="37">
        <v>1051</v>
      </c>
      <c r="E83" s="37">
        <v>1822</v>
      </c>
      <c r="F83" s="37">
        <v>783</v>
      </c>
      <c r="G83" s="37">
        <v>59128</v>
      </c>
      <c r="H83" s="38">
        <v>1022</v>
      </c>
      <c r="I83" s="37">
        <v>698</v>
      </c>
      <c r="J83" s="37">
        <v>4347</v>
      </c>
      <c r="K83" s="37">
        <v>422</v>
      </c>
      <c r="L83" s="39">
        <v>1161</v>
      </c>
      <c r="M83" s="39">
        <v>0</v>
      </c>
      <c r="N83" s="25">
        <v>552</v>
      </c>
      <c r="O83" s="37">
        <v>1579</v>
      </c>
      <c r="P83" s="40">
        <v>72565</v>
      </c>
      <c r="Q83" s="46">
        <f>SUM(P82:P83)</f>
        <v>146664</v>
      </c>
      <c r="R83" s="28" t="s">
        <v>160</v>
      </c>
    </row>
    <row r="84" spans="1:18" x14ac:dyDescent="0.45">
      <c r="A84" s="35" t="s">
        <v>119</v>
      </c>
      <c r="B84" s="36" t="s">
        <v>72</v>
      </c>
      <c r="C84" s="24">
        <v>2022</v>
      </c>
      <c r="D84" s="37">
        <v>1120</v>
      </c>
      <c r="E84" s="37">
        <v>1505</v>
      </c>
      <c r="F84" s="37">
        <v>851</v>
      </c>
      <c r="G84" s="37">
        <v>63179</v>
      </c>
      <c r="H84" s="38">
        <v>1114</v>
      </c>
      <c r="I84" s="37">
        <v>605</v>
      </c>
      <c r="J84" s="37">
        <v>4695</v>
      </c>
      <c r="K84" s="37">
        <v>553</v>
      </c>
      <c r="L84" s="39">
        <v>1107</v>
      </c>
      <c r="M84" s="39">
        <v>0</v>
      </c>
      <c r="N84" s="25">
        <v>561</v>
      </c>
      <c r="O84" s="37">
        <v>1494</v>
      </c>
      <c r="P84" s="40">
        <v>76784</v>
      </c>
      <c r="Q84" s="47">
        <v>0</v>
      </c>
      <c r="R84" s="28" t="s">
        <v>160</v>
      </c>
    </row>
    <row r="85" spans="1:18" x14ac:dyDescent="0.45">
      <c r="A85" s="35" t="s">
        <v>120</v>
      </c>
      <c r="B85" s="36" t="s">
        <v>72</v>
      </c>
      <c r="C85" s="24">
        <v>2022</v>
      </c>
      <c r="D85" s="37">
        <v>1214</v>
      </c>
      <c r="E85" s="37">
        <v>1458</v>
      </c>
      <c r="F85" s="37">
        <v>811</v>
      </c>
      <c r="G85" s="37">
        <v>68532</v>
      </c>
      <c r="H85" s="38">
        <v>1171</v>
      </c>
      <c r="I85" s="37">
        <v>461</v>
      </c>
      <c r="J85" s="37">
        <v>5014</v>
      </c>
      <c r="K85" s="37">
        <v>521</v>
      </c>
      <c r="L85" s="39">
        <v>798</v>
      </c>
      <c r="M85" s="39">
        <v>0</v>
      </c>
      <c r="N85" s="25">
        <v>639</v>
      </c>
      <c r="O85" s="37">
        <v>1756</v>
      </c>
      <c r="P85" s="40">
        <v>82375</v>
      </c>
      <c r="Q85" s="46">
        <v>0</v>
      </c>
      <c r="R85" s="28" t="s">
        <v>160</v>
      </c>
    </row>
    <row r="86" spans="1:18" x14ac:dyDescent="0.45">
      <c r="A86" s="35" t="s">
        <v>121</v>
      </c>
      <c r="B86" s="36" t="s">
        <v>77</v>
      </c>
      <c r="C86" s="24">
        <v>2022</v>
      </c>
      <c r="D86" s="37">
        <v>1176</v>
      </c>
      <c r="E86" s="37">
        <v>1397</v>
      </c>
      <c r="F86" s="37">
        <v>800</v>
      </c>
      <c r="G86" s="37">
        <v>58688</v>
      </c>
      <c r="H86" s="38">
        <v>1158</v>
      </c>
      <c r="I86" s="37">
        <v>450</v>
      </c>
      <c r="J86" s="37">
        <v>4847</v>
      </c>
      <c r="K86" s="37">
        <v>514</v>
      </c>
      <c r="L86" s="39">
        <v>772</v>
      </c>
      <c r="M86" s="39">
        <v>0</v>
      </c>
      <c r="N86" s="25">
        <v>601</v>
      </c>
      <c r="O86" s="37">
        <v>1715</v>
      </c>
      <c r="P86" s="40">
        <v>72118</v>
      </c>
      <c r="Q86" s="47">
        <v>0</v>
      </c>
      <c r="R86" s="28" t="s">
        <v>160</v>
      </c>
    </row>
    <row r="87" spans="1:18" x14ac:dyDescent="0.45">
      <c r="A87" s="35" t="s">
        <v>122</v>
      </c>
      <c r="B87" s="36" t="s">
        <v>77</v>
      </c>
      <c r="C87" s="24">
        <v>2022</v>
      </c>
      <c r="D87" s="37">
        <v>1202</v>
      </c>
      <c r="E87" s="37">
        <v>1505</v>
      </c>
      <c r="F87" s="37">
        <v>811</v>
      </c>
      <c r="G87" s="37">
        <v>68879</v>
      </c>
      <c r="H87" s="38">
        <v>1203</v>
      </c>
      <c r="I87" s="37">
        <v>514</v>
      </c>
      <c r="J87" s="37">
        <v>5004</v>
      </c>
      <c r="K87" s="37">
        <v>585</v>
      </c>
      <c r="L87" s="39">
        <v>796</v>
      </c>
      <c r="M87" s="39">
        <v>0</v>
      </c>
      <c r="N87" s="25">
        <v>650</v>
      </c>
      <c r="O87" s="37">
        <v>1780</v>
      </c>
      <c r="P87" s="40">
        <v>82929</v>
      </c>
      <c r="Q87" s="46">
        <f>SUM(P85:P87)</f>
        <v>237422</v>
      </c>
      <c r="R87" s="28" t="s">
        <v>160</v>
      </c>
    </row>
    <row r="88" spans="1:18" x14ac:dyDescent="0.45">
      <c r="A88" s="35" t="s">
        <v>123</v>
      </c>
      <c r="B88" s="36" t="s">
        <v>77</v>
      </c>
      <c r="C88" s="24">
        <v>2022</v>
      </c>
      <c r="D88" s="37">
        <v>1193</v>
      </c>
      <c r="E88" s="37">
        <v>1408</v>
      </c>
      <c r="F88" s="37">
        <v>808</v>
      </c>
      <c r="G88" s="37">
        <v>68826</v>
      </c>
      <c r="H88" s="38">
        <v>1199</v>
      </c>
      <c r="I88" s="37">
        <v>494</v>
      </c>
      <c r="J88" s="37">
        <v>5033</v>
      </c>
      <c r="K88" s="37">
        <v>554</v>
      </c>
      <c r="L88" s="39">
        <v>759</v>
      </c>
      <c r="M88" s="39">
        <v>0</v>
      </c>
      <c r="N88" s="25">
        <v>620</v>
      </c>
      <c r="O88" s="37">
        <v>1416</v>
      </c>
      <c r="P88" s="40">
        <v>82310</v>
      </c>
      <c r="Q88" s="47">
        <v>0</v>
      </c>
      <c r="R88" s="28" t="s">
        <v>160</v>
      </c>
    </row>
    <row r="89" spans="1:18" x14ac:dyDescent="0.45">
      <c r="A89" s="35" t="s">
        <v>124</v>
      </c>
      <c r="B89" s="36" t="s">
        <v>82</v>
      </c>
      <c r="C89" s="24">
        <v>2022</v>
      </c>
      <c r="D89" s="37">
        <v>1137</v>
      </c>
      <c r="E89" s="37">
        <v>1268</v>
      </c>
      <c r="F89" s="37">
        <v>750</v>
      </c>
      <c r="G89" s="37">
        <v>65587</v>
      </c>
      <c r="H89" s="38">
        <v>1178</v>
      </c>
      <c r="I89" s="37">
        <v>428</v>
      </c>
      <c r="J89" s="37">
        <v>4754</v>
      </c>
      <c r="K89" s="37">
        <v>631</v>
      </c>
      <c r="L89" s="39">
        <v>732</v>
      </c>
      <c r="M89" s="39">
        <v>0</v>
      </c>
      <c r="N89" s="25">
        <v>623</v>
      </c>
      <c r="O89" s="37">
        <v>1532</v>
      </c>
      <c r="P89" s="40">
        <v>78620</v>
      </c>
      <c r="Q89" s="46">
        <f>SUM(P88:P89)</f>
        <v>160930</v>
      </c>
      <c r="R89" s="28" t="s">
        <v>160</v>
      </c>
    </row>
    <row r="90" spans="1:18" x14ac:dyDescent="0.45">
      <c r="A90" s="35" t="s">
        <v>125</v>
      </c>
      <c r="B90" s="36" t="s">
        <v>23</v>
      </c>
      <c r="C90" s="24">
        <v>2022</v>
      </c>
      <c r="D90" s="37">
        <v>1186</v>
      </c>
      <c r="E90" s="37">
        <v>1176</v>
      </c>
      <c r="F90" s="37">
        <v>823</v>
      </c>
      <c r="G90" s="37">
        <v>67342</v>
      </c>
      <c r="H90" s="38">
        <v>1205</v>
      </c>
      <c r="I90" s="37">
        <v>401</v>
      </c>
      <c r="J90" s="37">
        <v>4925</v>
      </c>
      <c r="K90" s="37">
        <v>632</v>
      </c>
      <c r="L90" s="39">
        <v>649</v>
      </c>
      <c r="M90" s="39">
        <v>0</v>
      </c>
      <c r="N90" s="25">
        <v>636</v>
      </c>
      <c r="O90" s="37">
        <v>1552</v>
      </c>
      <c r="P90" s="40">
        <v>80527</v>
      </c>
      <c r="Q90" s="47">
        <v>0</v>
      </c>
      <c r="R90" s="28" t="s">
        <v>160</v>
      </c>
    </row>
    <row r="91" spans="1:18" x14ac:dyDescent="0.45">
      <c r="A91" s="35" t="s">
        <v>126</v>
      </c>
      <c r="B91" s="36" t="s">
        <v>23</v>
      </c>
      <c r="C91" s="24">
        <v>2022</v>
      </c>
      <c r="D91" s="37">
        <v>954</v>
      </c>
      <c r="E91" s="37">
        <v>1460</v>
      </c>
      <c r="F91" s="37">
        <v>821</v>
      </c>
      <c r="G91" s="37">
        <v>60735</v>
      </c>
      <c r="H91" s="38">
        <v>1011</v>
      </c>
      <c r="I91" s="37">
        <v>515</v>
      </c>
      <c r="J91" s="37">
        <v>4088</v>
      </c>
      <c r="K91" s="37">
        <v>665</v>
      </c>
      <c r="L91" s="39">
        <v>1449</v>
      </c>
      <c r="M91" s="39">
        <v>0</v>
      </c>
      <c r="N91" s="25">
        <v>511</v>
      </c>
      <c r="O91" s="37">
        <v>1542</v>
      </c>
      <c r="P91" s="40">
        <v>73751</v>
      </c>
      <c r="Q91" s="46">
        <f>SUM(P90:P91)</f>
        <v>154278</v>
      </c>
      <c r="R91" s="28" t="s">
        <v>160</v>
      </c>
    </row>
    <row r="92" spans="1:18" x14ac:dyDescent="0.45">
      <c r="A92" s="35" t="s">
        <v>153</v>
      </c>
      <c r="B92" s="36" t="s">
        <v>29</v>
      </c>
      <c r="C92" s="24">
        <v>2023</v>
      </c>
      <c r="D92" s="37">
        <v>1085</v>
      </c>
      <c r="E92" s="37">
        <v>1450</v>
      </c>
      <c r="F92" s="37">
        <v>743</v>
      </c>
      <c r="G92" s="37">
        <v>64872</v>
      </c>
      <c r="H92" s="38">
        <v>1240</v>
      </c>
      <c r="I92" s="37">
        <v>577</v>
      </c>
      <c r="J92" s="37">
        <v>4560</v>
      </c>
      <c r="K92" s="37">
        <v>601</v>
      </c>
      <c r="L92" s="39">
        <v>1183</v>
      </c>
      <c r="M92" s="39">
        <v>0</v>
      </c>
      <c r="N92" s="25">
        <v>601</v>
      </c>
      <c r="O92" s="37">
        <v>1440</v>
      </c>
      <c r="P92" s="40">
        <v>78352</v>
      </c>
      <c r="Q92" s="47">
        <v>0</v>
      </c>
      <c r="R92" s="28" t="s">
        <v>160</v>
      </c>
    </row>
    <row r="93" spans="1:18" x14ac:dyDescent="0.45">
      <c r="A93" s="35" t="s">
        <v>154</v>
      </c>
      <c r="B93" s="36" t="s">
        <v>29</v>
      </c>
      <c r="C93" s="24">
        <v>2023</v>
      </c>
      <c r="D93" s="37">
        <v>1266</v>
      </c>
      <c r="E93" s="37">
        <v>1139</v>
      </c>
      <c r="F93" s="37">
        <v>817</v>
      </c>
      <c r="G93" s="37">
        <v>65994</v>
      </c>
      <c r="H93" s="38">
        <v>1266</v>
      </c>
      <c r="I93" s="37">
        <v>473</v>
      </c>
      <c r="J93" s="37">
        <v>5102</v>
      </c>
      <c r="K93" s="37">
        <v>659</v>
      </c>
      <c r="L93" s="39">
        <v>811</v>
      </c>
      <c r="M93" s="39">
        <v>0</v>
      </c>
      <c r="N93" s="25">
        <v>658</v>
      </c>
      <c r="O93" s="37">
        <v>1440</v>
      </c>
      <c r="P93" s="40">
        <v>79625</v>
      </c>
      <c r="Q93" s="46">
        <f>SUM(P92:P93)</f>
        <v>157977</v>
      </c>
      <c r="R93" s="28" t="s">
        <v>160</v>
      </c>
    </row>
    <row r="94" spans="1:18" x14ac:dyDescent="0.45">
      <c r="A94" s="35" t="s">
        <v>155</v>
      </c>
      <c r="B94" s="36" t="s">
        <v>29</v>
      </c>
      <c r="C94" s="24">
        <v>2023</v>
      </c>
      <c r="D94" s="37">
        <v>1263</v>
      </c>
      <c r="E94" s="37">
        <v>1015</v>
      </c>
      <c r="F94" s="37">
        <v>791</v>
      </c>
      <c r="G94" s="37">
        <v>66135</v>
      </c>
      <c r="H94" s="38">
        <v>1242</v>
      </c>
      <c r="I94" s="37">
        <v>424</v>
      </c>
      <c r="J94" s="37">
        <v>5178</v>
      </c>
      <c r="K94" s="37">
        <v>665</v>
      </c>
      <c r="L94" s="39">
        <v>811</v>
      </c>
      <c r="M94" s="39">
        <v>0</v>
      </c>
      <c r="N94" s="25">
        <v>692</v>
      </c>
      <c r="O94" s="37">
        <v>1804</v>
      </c>
      <c r="P94" s="40">
        <v>80020</v>
      </c>
      <c r="Q94" s="47">
        <v>0</v>
      </c>
      <c r="R94" s="28" t="s">
        <v>160</v>
      </c>
    </row>
    <row r="95" spans="1:18" x14ac:dyDescent="0.45">
      <c r="A95" s="35" t="s">
        <v>156</v>
      </c>
      <c r="B95" s="36" t="s">
        <v>34</v>
      </c>
      <c r="C95" s="24">
        <v>2023</v>
      </c>
      <c r="D95" s="37">
        <v>1217</v>
      </c>
      <c r="E95" s="37">
        <v>1112</v>
      </c>
      <c r="F95" s="37">
        <v>755</v>
      </c>
      <c r="G95" s="37">
        <v>66914</v>
      </c>
      <c r="H95" s="38">
        <v>1243</v>
      </c>
      <c r="I95" s="37">
        <v>406</v>
      </c>
      <c r="J95" s="37">
        <v>4949</v>
      </c>
      <c r="K95" s="37">
        <v>628</v>
      </c>
      <c r="L95" s="39">
        <v>867</v>
      </c>
      <c r="M95" s="39">
        <v>0</v>
      </c>
      <c r="N95" s="25">
        <v>654</v>
      </c>
      <c r="O95" s="37">
        <v>1515</v>
      </c>
      <c r="P95" s="40">
        <v>80260</v>
      </c>
      <c r="Q95" s="46">
        <f>SUM(P94:P95)</f>
        <v>160280</v>
      </c>
      <c r="R95" s="28" t="s">
        <v>160</v>
      </c>
    </row>
    <row r="96" spans="1:18" x14ac:dyDescent="0.45">
      <c r="A96" s="35" t="s">
        <v>157</v>
      </c>
      <c r="B96" s="36" t="s">
        <v>34</v>
      </c>
      <c r="C96" s="24">
        <v>2023</v>
      </c>
      <c r="D96" s="37">
        <v>1034</v>
      </c>
      <c r="E96" s="37">
        <v>722</v>
      </c>
      <c r="F96" s="37">
        <v>658</v>
      </c>
      <c r="G96" s="37">
        <v>68070</v>
      </c>
      <c r="H96" s="38">
        <v>1129</v>
      </c>
      <c r="I96" s="37">
        <v>459</v>
      </c>
      <c r="J96" s="41">
        <v>4510</v>
      </c>
      <c r="K96" s="37">
        <v>607</v>
      </c>
      <c r="L96" s="39">
        <v>795</v>
      </c>
      <c r="M96" s="39">
        <v>0</v>
      </c>
      <c r="N96" s="25">
        <v>606</v>
      </c>
      <c r="O96" s="41">
        <v>1681</v>
      </c>
      <c r="P96" s="40">
        <v>80271</v>
      </c>
      <c r="Q96" s="46">
        <v>0</v>
      </c>
      <c r="R96" s="28" t="s">
        <v>160</v>
      </c>
    </row>
    <row r="97" spans="1:18" x14ac:dyDescent="0.45">
      <c r="A97" s="35" t="s">
        <v>158</v>
      </c>
      <c r="B97" s="36" t="s">
        <v>39</v>
      </c>
      <c r="C97" s="24">
        <v>2023</v>
      </c>
      <c r="D97" s="37">
        <v>1229</v>
      </c>
      <c r="E97" s="37">
        <v>722</v>
      </c>
      <c r="F97" s="37">
        <v>713</v>
      </c>
      <c r="G97" s="37">
        <v>70286</v>
      </c>
      <c r="H97" s="42">
        <v>1202</v>
      </c>
      <c r="I97" s="37">
        <v>391</v>
      </c>
      <c r="J97" s="37">
        <v>5086</v>
      </c>
      <c r="K97" s="37">
        <v>651</v>
      </c>
      <c r="L97" s="43">
        <v>838</v>
      </c>
      <c r="M97" s="39">
        <v>0</v>
      </c>
      <c r="N97" s="25">
        <v>664</v>
      </c>
      <c r="O97" s="41">
        <v>1487</v>
      </c>
      <c r="P97" s="40">
        <v>83269</v>
      </c>
      <c r="Q97" s="46">
        <v>0</v>
      </c>
      <c r="R97" s="28" t="s">
        <v>160</v>
      </c>
    </row>
    <row r="98" spans="1:18" x14ac:dyDescent="0.45">
      <c r="A98" s="35" t="s">
        <v>159</v>
      </c>
      <c r="B98" s="36" t="s">
        <v>39</v>
      </c>
      <c r="C98" s="24">
        <v>2023</v>
      </c>
      <c r="D98" s="37">
        <v>1277</v>
      </c>
      <c r="E98" s="37">
        <v>1253</v>
      </c>
      <c r="F98" s="37">
        <v>759</v>
      </c>
      <c r="G98" s="37">
        <v>69952</v>
      </c>
      <c r="H98" s="38">
        <v>1258</v>
      </c>
      <c r="I98" s="37">
        <v>391</v>
      </c>
      <c r="J98" s="37">
        <v>4981</v>
      </c>
      <c r="K98" s="37">
        <v>644</v>
      </c>
      <c r="L98" s="39">
        <v>838</v>
      </c>
      <c r="M98" s="39">
        <v>0</v>
      </c>
      <c r="N98" s="25">
        <v>656</v>
      </c>
      <c r="O98" s="37">
        <v>1489</v>
      </c>
      <c r="P98" s="40">
        <v>83498</v>
      </c>
      <c r="Q98" s="47">
        <f>SUM(P96:P98)</f>
        <v>247038</v>
      </c>
      <c r="R98" s="28" t="s">
        <v>160</v>
      </c>
    </row>
    <row r="99" spans="1:18" x14ac:dyDescent="0.45">
      <c r="A99" s="35" t="s">
        <v>127</v>
      </c>
      <c r="B99" s="36" t="s">
        <v>45</v>
      </c>
      <c r="C99" s="24">
        <v>2023</v>
      </c>
      <c r="D99" s="41">
        <v>1061</v>
      </c>
      <c r="E99" s="37">
        <v>1541</v>
      </c>
      <c r="F99" s="37">
        <v>759</v>
      </c>
      <c r="G99" s="37">
        <v>70034</v>
      </c>
      <c r="H99" s="38">
        <v>1219</v>
      </c>
      <c r="I99" s="37">
        <v>676</v>
      </c>
      <c r="J99" s="37">
        <v>4535</v>
      </c>
      <c r="K99" s="37">
        <v>662</v>
      </c>
      <c r="L99" s="39">
        <v>1120</v>
      </c>
      <c r="M99" s="39">
        <v>0</v>
      </c>
      <c r="N99" s="25">
        <v>0</v>
      </c>
      <c r="O99" s="41">
        <v>1519</v>
      </c>
      <c r="P99" s="40">
        <v>83126</v>
      </c>
      <c r="Q99" s="46">
        <v>0</v>
      </c>
      <c r="R99" s="28" t="s">
        <v>160</v>
      </c>
    </row>
    <row r="100" spans="1:18" x14ac:dyDescent="0.45">
      <c r="A100" s="35" t="s">
        <v>128</v>
      </c>
      <c r="B100" s="36" t="s">
        <v>45</v>
      </c>
      <c r="C100" s="24">
        <v>2023</v>
      </c>
      <c r="D100" s="37">
        <v>1269</v>
      </c>
      <c r="E100" s="37">
        <v>1272</v>
      </c>
      <c r="F100" s="37">
        <v>756</v>
      </c>
      <c r="G100" s="37">
        <v>73189</v>
      </c>
      <c r="H100" s="38">
        <v>1371</v>
      </c>
      <c r="I100" s="37">
        <v>428</v>
      </c>
      <c r="J100" s="37">
        <v>5022</v>
      </c>
      <c r="K100" s="37">
        <v>665</v>
      </c>
      <c r="L100" s="39">
        <v>952</v>
      </c>
      <c r="M100" s="39">
        <v>0</v>
      </c>
      <c r="N100" s="25">
        <v>0</v>
      </c>
      <c r="O100" s="37">
        <v>1122</v>
      </c>
      <c r="P100" s="40">
        <v>86046</v>
      </c>
      <c r="Q100" s="47">
        <f>SUM(P99:P100)</f>
        <v>169172</v>
      </c>
      <c r="R100" s="28" t="s">
        <v>160</v>
      </c>
    </row>
    <row r="101" spans="1:18" x14ac:dyDescent="0.45">
      <c r="A101" s="35" t="s">
        <v>129</v>
      </c>
      <c r="B101" s="36" t="s">
        <v>50</v>
      </c>
      <c r="C101" s="24">
        <v>2023</v>
      </c>
      <c r="D101" s="37">
        <v>1242</v>
      </c>
      <c r="E101" s="37">
        <v>1433</v>
      </c>
      <c r="F101" s="37">
        <v>771</v>
      </c>
      <c r="G101" s="37">
        <v>73697</v>
      </c>
      <c r="H101" s="38">
        <v>1378</v>
      </c>
      <c r="I101" s="37">
        <v>495</v>
      </c>
      <c r="J101" s="37">
        <v>5138</v>
      </c>
      <c r="K101" s="37">
        <v>698</v>
      </c>
      <c r="L101" s="39">
        <v>851</v>
      </c>
      <c r="M101" s="39">
        <v>0</v>
      </c>
      <c r="N101" s="25">
        <v>0</v>
      </c>
      <c r="O101" s="37">
        <v>1498</v>
      </c>
      <c r="P101" s="40">
        <v>87201</v>
      </c>
      <c r="Q101" s="46">
        <v>0</v>
      </c>
      <c r="R101" s="28" t="s">
        <v>160</v>
      </c>
    </row>
    <row r="102" spans="1:18" x14ac:dyDescent="0.45">
      <c r="A102" s="35" t="s">
        <v>130</v>
      </c>
      <c r="B102" s="36" t="s">
        <v>50</v>
      </c>
      <c r="C102" s="24">
        <v>2023</v>
      </c>
      <c r="D102" s="37">
        <v>1248</v>
      </c>
      <c r="E102" s="37">
        <v>1720</v>
      </c>
      <c r="F102" s="37">
        <v>804</v>
      </c>
      <c r="G102" s="37">
        <v>74807</v>
      </c>
      <c r="H102" s="38">
        <v>1372</v>
      </c>
      <c r="I102" s="37">
        <v>646</v>
      </c>
      <c r="J102" s="37">
        <v>5209</v>
      </c>
      <c r="K102" s="37">
        <v>713</v>
      </c>
      <c r="L102" s="39">
        <v>851</v>
      </c>
      <c r="M102" s="39">
        <v>0</v>
      </c>
      <c r="N102" s="25">
        <v>0</v>
      </c>
      <c r="O102" s="37">
        <v>1379</v>
      </c>
      <c r="P102" s="40">
        <v>88749</v>
      </c>
      <c r="Q102" s="47">
        <f>SUM(P101:P102)</f>
        <v>175950</v>
      </c>
      <c r="R102" s="28" t="s">
        <v>160</v>
      </c>
    </row>
    <row r="103" spans="1:18" x14ac:dyDescent="0.45">
      <c r="A103" s="35" t="s">
        <v>131</v>
      </c>
      <c r="B103" s="36" t="s">
        <v>56</v>
      </c>
      <c r="C103" s="24">
        <v>2023</v>
      </c>
      <c r="D103" s="44">
        <v>1176</v>
      </c>
      <c r="E103" s="37">
        <v>1499</v>
      </c>
      <c r="F103" s="37">
        <v>786</v>
      </c>
      <c r="G103" s="37">
        <v>73857</v>
      </c>
      <c r="H103" s="37">
        <v>1338</v>
      </c>
      <c r="I103" s="37">
        <v>498</v>
      </c>
      <c r="J103" s="45">
        <v>4995</v>
      </c>
      <c r="K103" s="37">
        <v>680</v>
      </c>
      <c r="L103" s="37">
        <v>698</v>
      </c>
      <c r="M103" s="39">
        <v>0</v>
      </c>
      <c r="N103" s="25">
        <v>0</v>
      </c>
      <c r="O103" s="37">
        <v>1379</v>
      </c>
      <c r="P103" s="40">
        <v>86906</v>
      </c>
      <c r="Q103" s="46">
        <v>0</v>
      </c>
      <c r="R103" s="28" t="s">
        <v>160</v>
      </c>
    </row>
    <row r="104" spans="1:18" x14ac:dyDescent="0.45">
      <c r="A104" s="35" t="s">
        <v>132</v>
      </c>
      <c r="B104" s="36" t="s">
        <v>56</v>
      </c>
      <c r="C104" s="24">
        <v>2023</v>
      </c>
      <c r="D104" s="37">
        <v>1094</v>
      </c>
      <c r="E104" s="37">
        <v>1933</v>
      </c>
      <c r="F104" s="37">
        <v>744</v>
      </c>
      <c r="G104" s="37">
        <v>76199</v>
      </c>
      <c r="H104" s="38">
        <v>1488</v>
      </c>
      <c r="I104" s="37">
        <v>602</v>
      </c>
      <c r="J104" s="37">
        <v>4718</v>
      </c>
      <c r="K104" s="37">
        <v>654</v>
      </c>
      <c r="L104" s="39">
        <v>698</v>
      </c>
      <c r="M104" s="39">
        <v>0</v>
      </c>
      <c r="N104" s="25">
        <v>0</v>
      </c>
      <c r="O104" s="37">
        <v>1301</v>
      </c>
      <c r="P104" s="40">
        <v>89431</v>
      </c>
      <c r="Q104" s="47">
        <f>SUM(P103:P104)</f>
        <v>176337</v>
      </c>
      <c r="R104" s="28" t="s">
        <v>160</v>
      </c>
    </row>
    <row r="105" spans="1:18" x14ac:dyDescent="0.45">
      <c r="A105" s="35" t="s">
        <v>133</v>
      </c>
      <c r="B105" s="36" t="s">
        <v>61</v>
      </c>
      <c r="C105" s="24">
        <v>2023</v>
      </c>
      <c r="D105" s="37">
        <v>914</v>
      </c>
      <c r="E105" s="37">
        <v>2093</v>
      </c>
      <c r="F105" s="37">
        <v>624</v>
      </c>
      <c r="G105" s="37">
        <v>68146</v>
      </c>
      <c r="H105" s="38">
        <v>951</v>
      </c>
      <c r="I105" s="37">
        <v>729</v>
      </c>
      <c r="J105" s="37">
        <v>3592</v>
      </c>
      <c r="K105" s="37">
        <v>508</v>
      </c>
      <c r="L105" s="39">
        <v>698</v>
      </c>
      <c r="M105" s="39">
        <v>0</v>
      </c>
      <c r="N105" s="25">
        <v>0</v>
      </c>
      <c r="O105" s="37">
        <v>1203</v>
      </c>
      <c r="P105" s="40">
        <v>79458</v>
      </c>
      <c r="Q105" s="46">
        <v>0</v>
      </c>
      <c r="R105" s="28" t="s">
        <v>160</v>
      </c>
    </row>
    <row r="106" spans="1:18" x14ac:dyDescent="0.45">
      <c r="A106" s="35" t="s">
        <v>134</v>
      </c>
      <c r="B106" s="36" t="s">
        <v>61</v>
      </c>
      <c r="C106" s="24">
        <v>2023</v>
      </c>
      <c r="D106" s="37">
        <v>1269</v>
      </c>
      <c r="E106" s="37">
        <v>2150</v>
      </c>
      <c r="F106" s="37">
        <v>778</v>
      </c>
      <c r="G106" s="37">
        <v>75292</v>
      </c>
      <c r="H106" s="38">
        <v>1387</v>
      </c>
      <c r="I106" s="37">
        <v>714</v>
      </c>
      <c r="J106" s="37">
        <v>5320</v>
      </c>
      <c r="K106" s="37">
        <v>697</v>
      </c>
      <c r="L106" s="39">
        <v>725</v>
      </c>
      <c r="M106" s="39">
        <v>0</v>
      </c>
      <c r="N106" s="25">
        <v>0</v>
      </c>
      <c r="O106" s="37">
        <v>1399</v>
      </c>
      <c r="P106" s="40">
        <v>89731</v>
      </c>
      <c r="Q106" s="46">
        <f>SUM(P105:P106)</f>
        <v>169189</v>
      </c>
      <c r="R106" s="28" t="s">
        <v>160</v>
      </c>
    </row>
    <row r="107" spans="1:18" x14ac:dyDescent="0.45">
      <c r="A107" s="35" t="s">
        <v>135</v>
      </c>
      <c r="B107" s="36" t="s">
        <v>61</v>
      </c>
      <c r="C107" s="24">
        <v>2023</v>
      </c>
      <c r="D107" s="37">
        <v>1212</v>
      </c>
      <c r="E107" s="37">
        <v>2318</v>
      </c>
      <c r="F107" s="37">
        <v>786</v>
      </c>
      <c r="G107" s="37">
        <v>75725</v>
      </c>
      <c r="H107" s="38">
        <v>1317</v>
      </c>
      <c r="I107" s="37">
        <v>720</v>
      </c>
      <c r="J107" s="37">
        <v>5123</v>
      </c>
      <c r="K107" s="37">
        <v>679</v>
      </c>
      <c r="L107" s="39">
        <v>745</v>
      </c>
      <c r="M107" s="39">
        <v>0</v>
      </c>
      <c r="N107" s="25">
        <v>0</v>
      </c>
      <c r="O107" s="37">
        <v>1434</v>
      </c>
      <c r="P107" s="40">
        <v>90059</v>
      </c>
      <c r="Q107" s="47">
        <v>0</v>
      </c>
      <c r="R107" s="28" t="s">
        <v>160</v>
      </c>
    </row>
    <row r="108" spans="1:18" x14ac:dyDescent="0.45">
      <c r="A108" s="35" t="s">
        <v>136</v>
      </c>
      <c r="B108" s="36" t="s">
        <v>66</v>
      </c>
      <c r="C108" s="24">
        <v>2023</v>
      </c>
      <c r="D108" s="37">
        <v>1169</v>
      </c>
      <c r="E108" s="37">
        <v>2341</v>
      </c>
      <c r="F108" s="37">
        <v>769</v>
      </c>
      <c r="G108" s="37">
        <v>75043</v>
      </c>
      <c r="H108" s="38">
        <v>1286</v>
      </c>
      <c r="I108" s="37">
        <v>774</v>
      </c>
      <c r="J108" s="37">
        <v>4896</v>
      </c>
      <c r="K108" s="37">
        <v>676</v>
      </c>
      <c r="L108" s="39">
        <v>745</v>
      </c>
      <c r="M108" s="39">
        <v>0</v>
      </c>
      <c r="N108" s="25">
        <v>0</v>
      </c>
      <c r="O108" s="37">
        <v>1344</v>
      </c>
      <c r="P108" s="40">
        <v>89043</v>
      </c>
      <c r="Q108" s="47">
        <v>0</v>
      </c>
      <c r="R108" s="28" t="s">
        <v>160</v>
      </c>
    </row>
    <row r="109" spans="1:18" x14ac:dyDescent="0.45">
      <c r="A109" s="29" t="s">
        <v>137</v>
      </c>
      <c r="B109" s="30" t="s">
        <v>66</v>
      </c>
      <c r="C109" s="24">
        <v>2023</v>
      </c>
      <c r="D109" s="25">
        <v>1087</v>
      </c>
      <c r="E109" s="25">
        <v>2112</v>
      </c>
      <c r="F109" s="25">
        <v>735</v>
      </c>
      <c r="G109" s="26">
        <v>70560</v>
      </c>
      <c r="H109" s="25">
        <v>1209</v>
      </c>
      <c r="I109" s="25">
        <v>640</v>
      </c>
      <c r="J109" s="25">
        <v>4527</v>
      </c>
      <c r="K109" s="25">
        <v>627</v>
      </c>
      <c r="L109" s="25">
        <v>745</v>
      </c>
      <c r="M109" s="25">
        <v>0</v>
      </c>
      <c r="N109" s="25">
        <v>0</v>
      </c>
      <c r="O109" s="25">
        <v>1263</v>
      </c>
      <c r="P109" s="27">
        <v>83505</v>
      </c>
      <c r="Q109" s="28">
        <f>SUM(P107:P109)</f>
        <v>262607</v>
      </c>
      <c r="R109" s="28" t="s">
        <v>160</v>
      </c>
    </row>
    <row r="110" spans="1:18" x14ac:dyDescent="0.45">
      <c r="A110" s="29" t="s">
        <v>138</v>
      </c>
      <c r="B110" s="30" t="s">
        <v>72</v>
      </c>
      <c r="C110" s="24">
        <v>2023</v>
      </c>
      <c r="D110" s="25">
        <v>1318</v>
      </c>
      <c r="E110" s="25">
        <v>1686</v>
      </c>
      <c r="F110" s="25">
        <v>754</v>
      </c>
      <c r="G110" s="26">
        <v>78912</v>
      </c>
      <c r="H110" s="25">
        <v>1539</v>
      </c>
      <c r="I110" s="25">
        <v>509</v>
      </c>
      <c r="J110" s="25">
        <v>5166</v>
      </c>
      <c r="K110" s="25">
        <v>695</v>
      </c>
      <c r="L110" s="25">
        <v>745</v>
      </c>
      <c r="M110" s="25">
        <v>0</v>
      </c>
      <c r="N110" s="25">
        <v>0</v>
      </c>
      <c r="O110" s="25">
        <v>1420</v>
      </c>
      <c r="P110" s="27">
        <v>92744</v>
      </c>
      <c r="Q110" s="28">
        <v>0</v>
      </c>
      <c r="R110" s="28" t="s">
        <v>160</v>
      </c>
    </row>
    <row r="111" spans="1:18" x14ac:dyDescent="0.45">
      <c r="A111" s="29" t="s">
        <v>139</v>
      </c>
      <c r="B111" s="30" t="s">
        <v>72</v>
      </c>
      <c r="C111" s="24">
        <v>2023</v>
      </c>
      <c r="D111" s="25">
        <v>1542</v>
      </c>
      <c r="E111" s="25">
        <v>1644</v>
      </c>
      <c r="F111" s="25">
        <v>758</v>
      </c>
      <c r="G111" s="26">
        <v>80018</v>
      </c>
      <c r="H111" s="25">
        <v>1360</v>
      </c>
      <c r="I111" s="25">
        <v>488</v>
      </c>
      <c r="J111" s="25">
        <v>5198</v>
      </c>
      <c r="K111" s="25">
        <v>685</v>
      </c>
      <c r="L111" s="25">
        <v>745</v>
      </c>
      <c r="M111" s="25">
        <v>0</v>
      </c>
      <c r="N111" s="25">
        <v>0</v>
      </c>
      <c r="O111" s="25">
        <v>1420</v>
      </c>
      <c r="P111" s="27">
        <v>93858</v>
      </c>
      <c r="Q111" s="28">
        <f>SUM(P110:P111)</f>
        <v>186602</v>
      </c>
      <c r="R111" s="28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8017-1FA6-406B-B3AE-7024FD196CB8}">
  <dimension ref="A1:E12"/>
  <sheetViews>
    <sheetView tabSelected="1" workbookViewId="0">
      <selection activeCell="C8" sqref="C8"/>
    </sheetView>
  </sheetViews>
  <sheetFormatPr defaultRowHeight="14.25" x14ac:dyDescent="0.45"/>
  <cols>
    <col min="2" max="2" width="20.796875" customWidth="1"/>
    <col min="3" max="3" width="29.73046875" customWidth="1"/>
    <col min="4" max="4" width="44.46484375" customWidth="1"/>
    <col min="5" max="5" width="44.53125" customWidth="1"/>
  </cols>
  <sheetData>
    <row r="1" spans="1:5" x14ac:dyDescent="0.45">
      <c r="A1" t="s">
        <v>19</v>
      </c>
      <c r="B1" t="s">
        <v>20</v>
      </c>
      <c r="C1" t="s">
        <v>140</v>
      </c>
      <c r="D1" t="s">
        <v>141</v>
      </c>
      <c r="E1" t="s">
        <v>142</v>
      </c>
    </row>
    <row r="2" spans="1:5" x14ac:dyDescent="0.45">
      <c r="A2">
        <v>2020</v>
      </c>
      <c r="B2">
        <v>30464.75</v>
      </c>
    </row>
    <row r="3" spans="1:5" x14ac:dyDescent="0.45">
      <c r="A3">
        <v>2021</v>
      </c>
      <c r="B3">
        <v>45814.851063829788</v>
      </c>
    </row>
    <row r="4" spans="1:5" x14ac:dyDescent="0.45">
      <c r="A4">
        <v>2022</v>
      </c>
      <c r="B4">
        <v>66520.441025641034</v>
      </c>
    </row>
    <row r="5" spans="1:5" x14ac:dyDescent="0.45">
      <c r="A5">
        <v>2023</v>
      </c>
      <c r="B5">
        <v>85257.600000000006</v>
      </c>
      <c r="C5">
        <v>85257.600000000006</v>
      </c>
      <c r="D5" s="49">
        <v>85257.600000000006</v>
      </c>
      <c r="E5" s="49">
        <v>85257.600000000006</v>
      </c>
    </row>
    <row r="6" spans="1:5" x14ac:dyDescent="0.45">
      <c r="A6">
        <v>2024</v>
      </c>
      <c r="C6">
        <f t="shared" ref="C6:C12" si="0">_xlfn.FORECAST.ETS(A6,$B$2:$B$5,$A$2:$A$5,1,1)</f>
        <v>103289.39793500425</v>
      </c>
      <c r="D6" s="49">
        <f t="shared" ref="D6:D12" si="1">C6-_xlfn.FORECAST.ETS.CONFINT(A6,$B$2:$B$5,$A$2:$A$5,0.95,1,1)</f>
        <v>100131.1207101177</v>
      </c>
      <c r="E6" s="49">
        <f t="shared" ref="E6:E12" si="2">C6+_xlfn.FORECAST.ETS.CONFINT(A6,$B$2:$B$5,$A$2:$A$5,0.95,1,1)</f>
        <v>106447.6751598908</v>
      </c>
    </row>
    <row r="7" spans="1:5" x14ac:dyDescent="0.45">
      <c r="A7">
        <v>2025</v>
      </c>
      <c r="C7">
        <f t="shared" si="0"/>
        <v>121496.27464552844</v>
      </c>
      <c r="D7" s="49">
        <f t="shared" si="1"/>
        <v>118276.06910564285</v>
      </c>
      <c r="E7" s="49">
        <f t="shared" si="2"/>
        <v>124716.48018541402</v>
      </c>
    </row>
    <row r="8" spans="1:5" x14ac:dyDescent="0.45">
      <c r="A8">
        <v>2026</v>
      </c>
      <c r="C8">
        <f>_xlfn.FORECAST.ETS(A8,$B$2:$B$5,$A$2:$A$5,1,1)</f>
        <v>139703.15135605261</v>
      </c>
      <c r="D8" s="49">
        <f t="shared" si="1"/>
        <v>136348.22686918764</v>
      </c>
      <c r="E8" s="49">
        <f t="shared" si="2"/>
        <v>143058.07584291758</v>
      </c>
    </row>
    <row r="9" spans="1:5" x14ac:dyDescent="0.45">
      <c r="A9">
        <v>2027</v>
      </c>
      <c r="C9">
        <f t="shared" si="0"/>
        <v>157910.02806657681</v>
      </c>
      <c r="D9" s="49">
        <f t="shared" si="1"/>
        <v>154328.46092723554</v>
      </c>
      <c r="E9" s="49">
        <f t="shared" si="2"/>
        <v>161491.59520591807</v>
      </c>
    </row>
    <row r="10" spans="1:5" x14ac:dyDescent="0.45">
      <c r="A10">
        <v>2028</v>
      </c>
      <c r="C10">
        <f t="shared" si="0"/>
        <v>176116.90477710101</v>
      </c>
      <c r="D10" s="49">
        <f t="shared" si="1"/>
        <v>172207.7408426718</v>
      </c>
      <c r="E10" s="49">
        <f t="shared" si="2"/>
        <v>180026.06871153021</v>
      </c>
    </row>
    <row r="11" spans="1:5" x14ac:dyDescent="0.45">
      <c r="A11">
        <v>2029</v>
      </c>
      <c r="C11">
        <f t="shared" si="0"/>
        <v>194323.78148762518</v>
      </c>
      <c r="D11" s="49">
        <f t="shared" si="1"/>
        <v>189986.40196140573</v>
      </c>
      <c r="E11" s="49">
        <f t="shared" si="2"/>
        <v>198661.16101384463</v>
      </c>
    </row>
    <row r="12" spans="1:5" x14ac:dyDescent="0.45">
      <c r="A12">
        <v>2030</v>
      </c>
      <c r="C12">
        <f t="shared" si="0"/>
        <v>212530.65819814935</v>
      </c>
      <c r="D12" s="49">
        <f t="shared" si="1"/>
        <v>207670.92127087753</v>
      </c>
      <c r="E12" s="49">
        <f t="shared" si="2"/>
        <v>217390.39512542117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Bus&amp;Passengers Departures data</vt:lpstr>
      <vt:lpstr>Bus Departure</vt:lpstr>
      <vt:lpstr>Forcasted Bus Departure</vt:lpstr>
      <vt:lpstr>Passenger Departure</vt:lpstr>
      <vt:lpstr>Forcasted Passenger 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Rahul Chirra</dc:creator>
  <cp:lastModifiedBy>Ganapathireddy, Madhulika</cp:lastModifiedBy>
  <dcterms:created xsi:type="dcterms:W3CDTF">2024-03-06T19:38:19Z</dcterms:created>
  <dcterms:modified xsi:type="dcterms:W3CDTF">2024-03-24T20:21:11Z</dcterms:modified>
</cp:coreProperties>
</file>