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IRAMPOONGAVANAM\Desktop\"/>
    </mc:Choice>
  </mc:AlternateContent>
  <bookViews>
    <workbookView minimized="1" xWindow="0" yWindow="0" windowWidth="17256" windowHeight="5772" activeTab="1"/>
  </bookViews>
  <sheets>
    <sheet name="Sheet2" sheetId="2" r:id="rId1"/>
    <sheet name="Sheet3" sheetId="3" r:id="rId2"/>
    <sheet name="Sheet1" sheetId="1" r:id="rId3"/>
  </sheets>
  <definedNames>
    <definedName name="Slicer_Product">#N/A</definedName>
    <definedName name="Slicer_Region">#N/A</definedName>
    <definedName name="Slicer_Sales_Person">#N/A</definedName>
    <definedName name="Slicer_Years">#N/A</definedName>
  </definedNames>
  <calcPr calcId="162913"/>
  <pivotCaches>
    <pivotCache cacheId="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7" i="2" l="1"/>
  <c r="O18" i="2"/>
  <c r="O19" i="2"/>
  <c r="O20" i="2"/>
  <c r="O21" i="2"/>
  <c r="O22" i="2"/>
  <c r="O23" i="2"/>
  <c r="O24" i="2"/>
  <c r="O25" i="2"/>
  <c r="O16" i="2"/>
  <c r="R13" i="2"/>
  <c r="R14" i="2"/>
  <c r="R15" i="2"/>
  <c r="R12" i="2"/>
  <c r="O7" i="2"/>
  <c r="O6" i="2"/>
  <c r="K12" i="2"/>
  <c r="K13" i="2"/>
  <c r="K14" i="2"/>
  <c r="K15" i="2"/>
  <c r="K16" i="2"/>
  <c r="K17" i="2"/>
  <c r="K18" i="2"/>
  <c r="D23" i="2"/>
  <c r="D24" i="2"/>
  <c r="D25" i="2"/>
  <c r="D26" i="2"/>
  <c r="D27" i="2"/>
  <c r="D28" i="2"/>
  <c r="D22" i="2"/>
  <c r="F17" i="2"/>
  <c r="F16" i="2"/>
  <c r="F6" i="2"/>
  <c r="F7" i="2"/>
  <c r="F8" i="2"/>
  <c r="F9" i="2"/>
  <c r="L8" i="1"/>
  <c r="L6" i="1"/>
  <c r="L4" i="1"/>
  <c r="L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2" i="1"/>
</calcChain>
</file>

<file path=xl/sharedStrings.xml><?xml version="1.0" encoding="utf-8"?>
<sst xmlns="http://schemas.openxmlformats.org/spreadsheetml/2006/main" count="297" uniqueCount="51">
  <si>
    <t>Date</t>
  </si>
  <si>
    <t>Sales Person</t>
  </si>
  <si>
    <t>Region</t>
  </si>
  <si>
    <t>Product</t>
  </si>
  <si>
    <t>Units Sold</t>
  </si>
  <si>
    <t>Unit Price</t>
  </si>
  <si>
    <t>Andrew</t>
  </si>
  <si>
    <t>West</t>
  </si>
  <si>
    <t>Tent</t>
  </si>
  <si>
    <t>Rs. 6,000</t>
  </si>
  <si>
    <t>Rs. 4,000</t>
  </si>
  <si>
    <t>Grace</t>
  </si>
  <si>
    <t>East</t>
  </si>
  <si>
    <t>Blender</t>
  </si>
  <si>
    <t>Rs. 3,500</t>
  </si>
  <si>
    <t>Ella</t>
  </si>
  <si>
    <t>South</t>
  </si>
  <si>
    <t>Action Figure</t>
  </si>
  <si>
    <t>Rs. 1,200</t>
  </si>
  <si>
    <t>Cameron</t>
  </si>
  <si>
    <t>North</t>
  </si>
  <si>
    <t>Novel</t>
  </si>
  <si>
    <t>Rs. 1,000</t>
  </si>
  <si>
    <t>Megan</t>
  </si>
  <si>
    <t>Sneakers</t>
  </si>
  <si>
    <t>Carolyn</t>
  </si>
  <si>
    <t>Virginia</t>
  </si>
  <si>
    <t>Connor</t>
  </si>
  <si>
    <t>Anna</t>
  </si>
  <si>
    <t>Moisturizer</t>
  </si>
  <si>
    <t>Rs. 600</t>
  </si>
  <si>
    <t>Nicholas</t>
  </si>
  <si>
    <t>Smartphone</t>
  </si>
  <si>
    <t>Rs. 10,000</t>
  </si>
  <si>
    <t>Profit</t>
  </si>
  <si>
    <t>Sales</t>
  </si>
  <si>
    <t>Rs.</t>
  </si>
  <si>
    <t>Cost</t>
  </si>
  <si>
    <t>Cost ofgoods</t>
  </si>
  <si>
    <t>Grand Total</t>
  </si>
  <si>
    <t>Unit sold</t>
  </si>
  <si>
    <t>Total Profit</t>
  </si>
  <si>
    <t>Average Sales</t>
  </si>
  <si>
    <t>Row Labels</t>
  </si>
  <si>
    <t>Sum of Profit</t>
  </si>
  <si>
    <t>2020</t>
  </si>
  <si>
    <t>2021</t>
  </si>
  <si>
    <t>Sum of Sales</t>
  </si>
  <si>
    <t>percentage</t>
  </si>
  <si>
    <t>Percentage</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</si>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</sst>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Calibri"/>
      <family val="2"/>
      <scheme val="minor"/>
    </font>
    <font>
      <sz val="11"/>
      <color rgb="FFFFFFFF"/>
      <name val="Aptos narrow"/>
    </font>
    <font>
      <sz val="11"/>
      <color theme="1"/>
      <name val="Aptos narrow"/>
    </font>
  </fonts>
  <fills count="3">
    <fill>
      <patternFill patternType="none"/>
    </fill>
    <fill>
      <patternFill patternType="gray125"/>
    </fill>
    <fill>
      <patternFill patternType="solid">
        <fgColor rgb="FF002060"/>
        <bgColor indexed="64"/>
      </patternFill>
    </fill>
  </fills>
  <borders count="7">
    <border>
      <left/>
      <right/>
      <top/>
      <bottom/>
      <diagonal/>
    </border>
    <border>
      <left style="medium">
        <color rgb="FFCCCCCC"/>
      </left>
      <right style="medium">
        <color rgb="FFCCCCCC"/>
      </right>
      <top style="medium">
        <color rgb="FFCCCCCC"/>
      </top>
      <bottom style="thick">
        <color rgb="FFFFC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style="medium">
        <color rgb="FFCCCCCC"/>
      </top>
      <bottom style="thick">
        <color rgb="FFFFC000"/>
      </bottom>
      <diagonal/>
    </border>
    <border>
      <left/>
      <right style="medium">
        <color rgb="FFCCCCCC"/>
      </right>
      <top style="medium">
        <color rgb="FFCCCCCC"/>
      </top>
      <bottom style="medium">
        <color rgb="FFCCCCCC"/>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vertical="center" wrapText="1"/>
    </xf>
    <xf numFmtId="0" fontId="2" fillId="0" borderId="2" xfId="0" applyFont="1" applyBorder="1" applyAlignment="1">
      <alignment wrapText="1"/>
    </xf>
    <xf numFmtId="0" fontId="2" fillId="0" borderId="2" xfId="0" applyFont="1" applyBorder="1" applyAlignment="1">
      <alignment horizontal="right" wrapText="1"/>
    </xf>
    <xf numFmtId="0" fontId="1" fillId="2" borderId="3" xfId="0" applyFont="1" applyFill="1" applyBorder="1" applyAlignment="1">
      <alignment horizontal="center" vertical="center" wrapText="1"/>
    </xf>
    <xf numFmtId="1" fontId="2" fillId="0" borderId="2" xfId="0" applyNumberFormat="1" applyFont="1" applyBorder="1" applyAlignment="1">
      <alignment horizontal="right" wrapText="1"/>
    </xf>
    <xf numFmtId="3" fontId="2" fillId="0" borderId="2" xfId="0" applyNumberFormat="1" applyFont="1" applyBorder="1" applyAlignment="1">
      <alignment horizontal="right" wrapText="1"/>
    </xf>
    <xf numFmtId="0" fontId="1" fillId="2" borderId="4" xfId="0" applyFont="1" applyFill="1" applyBorder="1" applyAlignment="1">
      <alignment horizontal="center" vertical="center" wrapText="1"/>
    </xf>
    <xf numFmtId="1" fontId="0" fillId="0" borderId="0" xfId="0" applyNumberFormat="1"/>
    <xf numFmtId="0" fontId="1" fillId="2" borderId="5" xfId="0" applyFont="1" applyFill="1" applyBorder="1" applyAlignment="1">
      <alignment horizontal="center" vertical="center" wrapText="1"/>
    </xf>
    <xf numFmtId="14" fontId="2" fillId="0" borderId="6" xfId="0" applyNumberFormat="1" applyFont="1" applyBorder="1" applyAlignment="1">
      <alignment horizont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1">
    <dxf>
      <font>
        <b val="0"/>
        <i val="0"/>
        <strike val="0"/>
        <condense val="0"/>
        <extend val="0"/>
        <outline val="0"/>
        <shadow val="0"/>
        <u val="none"/>
        <vertAlign val="baseline"/>
        <sz val="11"/>
        <color rgb="FFFFFFFF"/>
        <name val="Aptos narrow"/>
        <scheme val="none"/>
      </font>
      <fill>
        <patternFill patternType="solid">
          <fgColor indexed="64"/>
          <bgColor rgb="FF002060"/>
        </patternFill>
      </fill>
      <alignment horizontal="center" vertical="center"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1"/>
        <color theme="1"/>
        <name val="Aptos narrow"/>
        <scheme val="none"/>
      </font>
      <numFmt numFmtId="3"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numFmt numFmtId="3"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numFmt numFmtId="19" formatCode="m/d/yyyy"/>
      <alignment horizontal="center"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left style="medium">
          <color rgb="FFCCCCCC"/>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dashboaed.xlsx]Sheet2!PivotTable1</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c:f>
              <c:strCache>
                <c:ptCount val="1"/>
                <c:pt idx="0">
                  <c:v>Grand Total</c:v>
                </c:pt>
              </c:strCache>
            </c:strRef>
          </c:cat>
          <c:val>
            <c:numRef>
              <c:f>Sheet2!$B$4</c:f>
              <c:numCache>
                <c:formatCode>General</c:formatCode>
                <c:ptCount val="1"/>
              </c:numCache>
            </c:numRef>
          </c:val>
          <c:extLst>
            <c:ext xmlns:c16="http://schemas.microsoft.com/office/drawing/2014/chart" uri="{C3380CC4-5D6E-409C-BE32-E72D297353CC}">
              <c16:uniqueId val="{00000000-38B3-43E0-B8DD-BAA729A0597F}"/>
            </c:ext>
          </c:extLst>
        </c:ser>
        <c:dLbls>
          <c:showLegendKey val="0"/>
          <c:showVal val="1"/>
          <c:showCatName val="0"/>
          <c:showSerName val="0"/>
          <c:showPercent val="0"/>
          <c:showBubbleSize val="0"/>
        </c:dLbls>
        <c:gapWidth val="219"/>
        <c:overlap val="-27"/>
        <c:axId val="267563440"/>
        <c:axId val="267563856"/>
      </c:barChart>
      <c:catAx>
        <c:axId val="267563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63856"/>
        <c:crosses val="autoZero"/>
        <c:auto val="1"/>
        <c:lblAlgn val="ctr"/>
        <c:lblOffset val="100"/>
        <c:noMultiLvlLbl val="0"/>
      </c:catAx>
      <c:valAx>
        <c:axId val="267563856"/>
        <c:scaling>
          <c:orientation val="minMax"/>
        </c:scaling>
        <c:delete val="1"/>
        <c:axPos val="l"/>
        <c:numFmt formatCode="General" sourceLinked="1"/>
        <c:majorTickMark val="out"/>
        <c:minorTickMark val="none"/>
        <c:tickLblPos val="nextTo"/>
        <c:crossAx val="267563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dashboaed.xlsx]Sheet2!PivotTable8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years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81BB637-8631-4902-9B3D-4B41AF5C8B5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numFmt formatCode="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95DADC-C53E-49AA-800E-DFD9704BB3E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numFmt formatCode="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a:sp3d/>
        </c:spPr>
        <c:marker>
          <c:symbol val="none"/>
        </c:marker>
        <c:dLbl>
          <c:idx val="0"/>
          <c:numFmt formatCode="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81BB637-8631-4902-9B3D-4B41AF5C8B5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numFmt formatCode="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95DADC-C53E-49AA-800E-DFD9704BB3E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numFmt formatCode="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a:sp3d/>
        </c:spPr>
        <c:marker>
          <c:symbol val="none"/>
        </c:marker>
        <c:dLbl>
          <c:idx val="0"/>
          <c:numFmt formatCode="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EF40284-9182-4390-BD4A-F8E3D1E9DDC9}" type="CELLRANGE">
                  <a:rPr lang="en-US"/>
                  <a:pPr>
                    <a:defRPr/>
                  </a:pPr>
                  <a:t>[CELLRANGE]</a:t>
                </a:fld>
                <a:endParaRPr lang="en-IN"/>
              </a:p>
            </c:rich>
          </c:tx>
          <c:numFmt formatCode="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8"/>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77C4D21-2ADF-4B27-A429-030D79BE121D}" type="CELLRANGE">
                  <a:rPr lang="en-IN"/>
                  <a:pPr>
                    <a:defRPr/>
                  </a:pPr>
                  <a:t>[CELLRANGE]</a:t>
                </a:fld>
                <a:endParaRPr lang="en-IN"/>
              </a:p>
            </c:rich>
          </c:tx>
          <c:numFmt formatCode="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Sheet2!$F$16:$F$17</c:f>
              <c:strCache>
                <c:ptCount val="1"/>
                <c:pt idx="0">
                  <c:v>Total</c:v>
                </c:pt>
              </c:strCache>
            </c:strRef>
          </c:tx>
          <c:spPr>
            <a:solidFill>
              <a:schemeClr val="accent1"/>
            </a:solidFill>
            <a:ln>
              <a:noFill/>
            </a:ln>
            <a:effectLst/>
            <a:sp3d/>
          </c:spPr>
          <c:invertIfNegative val="0"/>
          <c:dLbls>
            <c:dLbl>
              <c:idx val="0"/>
              <c:layout/>
              <c:tx>
                <c:rich>
                  <a:bodyPr/>
                  <a:lstStyle/>
                  <a:p>
                    <a:fld id="{EEF40284-9182-4390-BD4A-F8E3D1E9DDC9}"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A7CB-4D8B-A42A-10A30B83B4F6}"/>
                </c:ext>
              </c:extLst>
            </c:dLbl>
            <c:dLbl>
              <c:idx val="1"/>
              <c:tx>
                <c:rich>
                  <a:bodyPr/>
                  <a:lstStyle/>
                  <a:p>
                    <a:fld id="{C77C4D21-2ADF-4B27-A429-030D79BE121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7CB-4D8B-A42A-10A30B83B4F6}"/>
                </c:ext>
              </c:extLst>
            </c:dLbl>
            <c:numFmt formatCode="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Sheet2!$F$16:$F$17</c:f>
              <c:strCache>
                <c:ptCount val="2"/>
                <c:pt idx="0">
                  <c:v>2020</c:v>
                </c:pt>
                <c:pt idx="1">
                  <c:v>2021</c:v>
                </c:pt>
              </c:strCache>
            </c:strRef>
          </c:cat>
          <c:val>
            <c:numRef>
              <c:f>Sheet2!$F$16:$F$17</c:f>
              <c:numCache>
                <c:formatCode>General</c:formatCode>
                <c:ptCount val="2"/>
                <c:pt idx="0">
                  <c:v>557600</c:v>
                </c:pt>
                <c:pt idx="1">
                  <c:v>120000</c:v>
                </c:pt>
              </c:numCache>
            </c:numRef>
          </c:val>
          <c:extLst>
            <c:ext xmlns:c15="http://schemas.microsoft.com/office/drawing/2012/chart" uri="{02D57815-91ED-43cb-92C2-25804820EDAC}">
              <c15:datalabelsRange>
                <c15:f>Sheet2!$F$16:$F$17</c15:f>
                <c15:dlblRangeCache>
                  <c:ptCount val="2"/>
                  <c:pt idx="0">
                    <c:v>82.29043684</c:v>
                  </c:pt>
                  <c:pt idx="1">
                    <c:v>17.70956316</c:v>
                  </c:pt>
                </c15:dlblRangeCache>
              </c15:datalabelsRange>
            </c:ext>
            <c:ext xmlns:c16="http://schemas.microsoft.com/office/drawing/2014/chart" uri="{C3380CC4-5D6E-409C-BE32-E72D297353CC}">
              <c16:uniqueId val="{00000002-A7CB-4D8B-A42A-10A30B83B4F6}"/>
            </c:ext>
          </c:extLst>
        </c:ser>
        <c:dLbls>
          <c:showLegendKey val="0"/>
          <c:showVal val="1"/>
          <c:showCatName val="0"/>
          <c:showSerName val="0"/>
          <c:showPercent val="0"/>
          <c:showBubbleSize val="0"/>
        </c:dLbls>
        <c:gapWidth val="150"/>
        <c:shape val="box"/>
        <c:axId val="277492480"/>
        <c:axId val="277491648"/>
        <c:axId val="0"/>
      </c:bar3DChart>
      <c:catAx>
        <c:axId val="2774924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91648"/>
        <c:crosses val="autoZero"/>
        <c:auto val="1"/>
        <c:lblAlgn val="ctr"/>
        <c:lblOffset val="100"/>
        <c:noMultiLvlLbl val="0"/>
      </c:catAx>
      <c:valAx>
        <c:axId val="277491648"/>
        <c:scaling>
          <c:orientation val="minMax"/>
        </c:scaling>
        <c:delete val="1"/>
        <c:axPos val="l"/>
        <c:numFmt formatCode="General" sourceLinked="1"/>
        <c:majorTickMark val="none"/>
        <c:minorTickMark val="none"/>
        <c:tickLblPos val="nextTo"/>
        <c:crossAx val="27749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dashboaed.xlsx]Sheet2!PivotTable5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person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F409E7D-2ED7-40DC-8D12-EE7C9390710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4C22D9C-BA67-4E48-B02F-D2D3DB65024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DEC15E3-335D-4460-AF4A-6184DE7E12A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5B8E6F2-2DF7-4B89-8BED-7FA6DA9C5AD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03E0000-36D0-4B58-932E-BF129861BE5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4905D6-C8E3-4844-A3A0-53915A6225A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39AC936-2DB0-4FED-B71E-F74D9BC1AF6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A431894-7B6B-4958-A2FA-5DBA1D0E20B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80F73B-859E-40DD-97A8-3E3133F9487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E0D7C59-E8CF-4C29-8161-68E43D71387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F409E7D-2ED7-40DC-8D12-EE7C9390710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4C22D9C-BA67-4E48-B02F-D2D3DB65024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DEC15E3-335D-4460-AF4A-6184DE7E12A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5B8E6F2-2DF7-4B89-8BED-7FA6DA9C5AD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03E0000-36D0-4B58-932E-BF129861BE5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4905D6-C8E3-4844-A3A0-53915A6225A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39AC936-2DB0-4FED-B71E-F74D9BC1AF6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A431894-7B6B-4958-A2FA-5DBA1D0E20B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80F73B-859E-40DD-97A8-3E3133F9487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E0D7C59-E8CF-4C29-8161-68E43D71387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3"/>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24"/>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25"/>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26"/>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27"/>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28"/>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29"/>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30"/>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31"/>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32"/>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3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xForSave val="1"/>
            </c:ext>
          </c:extLst>
        </c:dLbl>
      </c:pivotFmt>
    </c:pivotFmts>
    <c:plotArea>
      <c:layout/>
      <c:lineChart>
        <c:grouping val="standard"/>
        <c:varyColors val="0"/>
        <c:ser>
          <c:idx val="0"/>
          <c:order val="0"/>
          <c:tx>
            <c:strRef>
              <c:f>Sheet2!$O$16:$O$25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endParaRPr lang="en-IN"/>
                  </a:p>
                </c:rich>
              </c:tx>
              <c:dLblPos val="t"/>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0-D2FC-4433-A5B7-62FEF3CB489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Sheet2!$O$16:$O$25</c:f>
              <c:strCache>
                <c:ptCount val="1"/>
                <c:pt idx="0">
                  <c:v>Grand Total</c:v>
                </c:pt>
              </c:strCache>
            </c:strRef>
          </c:cat>
          <c:val>
            <c:numRef>
              <c:f>Sheet2!$O$16:$O$25</c:f>
              <c:numCache>
                <c:formatCode>General</c:formatCode>
                <c:ptCount val="1"/>
              </c:numCache>
            </c:numRef>
          </c:val>
          <c:smooth val="0"/>
          <c:extLst>
            <c:ext xmlns:c15="http://schemas.microsoft.com/office/drawing/2012/chart" uri="{02D57815-91ED-43cb-92C2-25804820EDAC}">
              <c15:datalabelsRange>
                <c15:f>Sheet2!$O$16:$O$25</c15:f>
                <c15:dlblRangeCache>
                  <c:ptCount val="10"/>
                  <c:pt idx="0">
                    <c:v>#DIV/0!</c:v>
                  </c:pt>
                  <c:pt idx="1">
                    <c:v>#DIV/0!</c:v>
                  </c:pt>
                  <c:pt idx="2">
                    <c:v>#DIV/0!</c:v>
                  </c:pt>
                  <c:pt idx="3">
                    <c:v>#DIV/0!</c:v>
                  </c:pt>
                  <c:pt idx="4">
                    <c:v>#DIV/0!</c:v>
                  </c:pt>
                  <c:pt idx="5">
                    <c:v>#DIV/0!</c:v>
                  </c:pt>
                  <c:pt idx="6">
                    <c:v>#DIV/0!</c:v>
                  </c:pt>
                  <c:pt idx="7">
                    <c:v>#DIV/0!</c:v>
                  </c:pt>
                  <c:pt idx="8">
                    <c:v>#DIV/0!</c:v>
                  </c:pt>
                  <c:pt idx="9">
                    <c:v>#DIV/0!</c:v>
                  </c:pt>
                </c15:dlblRangeCache>
              </c15:datalabelsRange>
            </c:ext>
            <c:ext xmlns:c16="http://schemas.microsoft.com/office/drawing/2014/chart" uri="{C3380CC4-5D6E-409C-BE32-E72D297353CC}">
              <c16:uniqueId val="{0000000A-D2FC-4433-A5B7-62FEF3CB4894}"/>
            </c:ext>
          </c:extLst>
        </c:ser>
        <c:dLbls>
          <c:dLblPos val="t"/>
          <c:showLegendKey val="0"/>
          <c:showVal val="1"/>
          <c:showCatName val="0"/>
          <c:showSerName val="0"/>
          <c:showPercent val="0"/>
          <c:showBubbleSize val="0"/>
        </c:dLbls>
        <c:marker val="1"/>
        <c:smooth val="0"/>
        <c:axId val="271898400"/>
        <c:axId val="271905472"/>
      </c:lineChart>
      <c:catAx>
        <c:axId val="271898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905472"/>
        <c:crosses val="autoZero"/>
        <c:auto val="1"/>
        <c:lblAlgn val="ctr"/>
        <c:lblOffset val="100"/>
        <c:noMultiLvlLbl val="0"/>
      </c:catAx>
      <c:valAx>
        <c:axId val="2719054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71898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dashboaed.xlsx]Sheet2!PivotTable3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based on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96A6E2D7-B38C-4D25-AE19-71C4F759A93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46C40D-09E9-4E77-AE1B-653FB24F059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CB6FBDB-87EB-4F70-AFFD-E6EB88648E0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37BA7C9-215C-4BBA-A692-31928B219BD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98E160F-51B5-4284-8A89-C0CE4AB6982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C61CE4D-A3CA-4C4A-92FD-A366FAD1CA9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2577948-0C3E-4899-AFFE-03312164710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a:noFill/>
          </a:ln>
          <a:effectLst/>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46C40D-09E9-4E77-AE1B-653FB24F059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CB6FBDB-87EB-4F70-AFFD-E6EB88648E0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37BA7C9-215C-4BBA-A692-31928B219BD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2"/>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98E160F-51B5-4284-8A89-C0CE4AB6982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3"/>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C61CE4D-A3CA-4C4A-92FD-A366FAD1CA9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4"/>
        <c:spPr>
          <a:solidFill>
            <a:schemeClr val="accent1"/>
          </a:solidFill>
          <a:ln>
            <a:noFill/>
          </a:ln>
          <a:effectLst/>
          <a:sp3d/>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96A6E2D7-B38C-4D25-AE19-71C4F759A93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5"/>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2577948-0C3E-4899-AFFE-03312164710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6"/>
        <c:spPr>
          <a:solidFill>
            <a:schemeClr val="accent1"/>
          </a:solidFill>
          <a:ln>
            <a:noFill/>
          </a:ln>
          <a:effectLst/>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18"/>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19"/>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20"/>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21"/>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22"/>
        <c:dLbl>
          <c:idx val="0"/>
          <c:layout/>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15:dlblFieldTable/>
              <c15:showDataLabelsRange val="1"/>
            </c:ext>
          </c:extLst>
        </c:dLbl>
      </c:pivotFmt>
      <c:pivotFmt>
        <c:idx val="23"/>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24"/>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xForSave val="1"/>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Sheet2!$K$12:$K$18</c:f>
              <c:strCache>
                <c:ptCount val="1"/>
                <c:pt idx="0">
                  <c:v>Total</c:v>
                </c:pt>
              </c:strCache>
            </c:strRef>
          </c:tx>
          <c:spPr>
            <a:solidFill>
              <a:schemeClr val="accent1"/>
            </a:solidFill>
            <a:ln>
              <a:noFill/>
            </a:ln>
            <a:effectLst/>
            <a:sp3d/>
          </c:spPr>
          <c:invertIfNegative val="0"/>
          <c:dLbls>
            <c:dLbl>
              <c:idx val="0"/>
              <c:tx>
                <c:rich>
                  <a:bodyPr/>
                  <a:lstStyle/>
                  <a:p>
                    <a:endParaRPr lang="en-IN"/>
                  </a:p>
                </c:rich>
              </c:tx>
              <c:showLegendKey val="0"/>
              <c:showVal val="0"/>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0-5ABA-4149-9DDC-ECCDCD61E96A}"/>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Sheet2!$K$12:$K$18</c:f>
              <c:strCache>
                <c:ptCount val="1"/>
                <c:pt idx="0">
                  <c:v>Grand Total</c:v>
                </c:pt>
              </c:strCache>
            </c:strRef>
          </c:cat>
          <c:val>
            <c:numRef>
              <c:f>Sheet2!$K$12:$K$18</c:f>
              <c:numCache>
                <c:formatCode>General</c:formatCode>
                <c:ptCount val="1"/>
              </c:numCache>
            </c:numRef>
          </c:val>
          <c:extLst>
            <c:ext xmlns:c15="http://schemas.microsoft.com/office/drawing/2012/chart" uri="{02D57815-91ED-43cb-92C2-25804820EDAC}">
              <c15:datalabelsRange>
                <c15:f>Sheet2!$K$12:$K$18</c15:f>
                <c15:dlblRangeCache>
                  <c:ptCount val="7"/>
                  <c:pt idx="0">
                    <c:v>#DIV/0!</c:v>
                  </c:pt>
                  <c:pt idx="1">
                    <c:v>#DIV/0!</c:v>
                  </c:pt>
                  <c:pt idx="2">
                    <c:v>#DIV/0!</c:v>
                  </c:pt>
                  <c:pt idx="3">
                    <c:v>#DIV/0!</c:v>
                  </c:pt>
                  <c:pt idx="4">
                    <c:v>#DIV/0!</c:v>
                  </c:pt>
                  <c:pt idx="5">
                    <c:v>#DIV/0!</c:v>
                  </c:pt>
                  <c:pt idx="6">
                    <c:v>#DIV/0!</c:v>
                  </c:pt>
                </c15:dlblRangeCache>
              </c15:datalabelsRange>
            </c:ext>
            <c:ext xmlns:c16="http://schemas.microsoft.com/office/drawing/2014/chart" uri="{C3380CC4-5D6E-409C-BE32-E72D297353CC}">
              <c16:uniqueId val="{00000007-5ABA-4149-9DDC-ECCDCD61E96A}"/>
            </c:ext>
          </c:extLst>
        </c:ser>
        <c:dLbls>
          <c:showLegendKey val="0"/>
          <c:showVal val="1"/>
          <c:showCatName val="0"/>
          <c:showSerName val="0"/>
          <c:showPercent val="0"/>
          <c:showBubbleSize val="0"/>
        </c:dLbls>
        <c:gapWidth val="150"/>
        <c:shape val="box"/>
        <c:axId val="277305152"/>
        <c:axId val="277309728"/>
        <c:axId val="0"/>
      </c:bar3DChart>
      <c:catAx>
        <c:axId val="277305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309728"/>
        <c:crosses val="autoZero"/>
        <c:auto val="1"/>
        <c:lblAlgn val="ctr"/>
        <c:lblOffset val="100"/>
        <c:noMultiLvlLbl val="0"/>
      </c:catAx>
      <c:valAx>
        <c:axId val="277309728"/>
        <c:scaling>
          <c:orientation val="minMax"/>
        </c:scaling>
        <c:delete val="1"/>
        <c:axPos val="b"/>
        <c:numFmt formatCode="General" sourceLinked="1"/>
        <c:majorTickMark val="none"/>
        <c:minorTickMark val="none"/>
        <c:tickLblPos val="nextTo"/>
        <c:crossAx val="277305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dashboaed.xlsx]Sheet2!PivotTable7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based on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layout/>
            </c:ext>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Sheet2!$C$21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FC7-4F10-8687-600E90BAA5D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FC7-4F10-8687-600E90BAA5D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FC7-4F10-8687-600E90BAA5D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FC7-4F10-8687-600E90BAA5D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FC7-4F10-8687-600E90BAA5D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FC7-4F10-8687-600E90BAA5D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FC7-4F10-8687-600E90BAA5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Sheet2!$B$22</c:f>
              <c:strCache>
                <c:ptCount val="1"/>
                <c:pt idx="0">
                  <c:v>Grand Total</c:v>
                </c:pt>
              </c:strCache>
            </c:strRef>
          </c:cat>
          <c:val>
            <c:numRef>
              <c:f>Sheet2!$C$22</c:f>
              <c:numCache>
                <c:formatCode>General</c:formatCode>
                <c:ptCount val="1"/>
              </c:numCache>
            </c:numRef>
          </c:val>
          <c:extLst>
            <c:ext xmlns:c16="http://schemas.microsoft.com/office/drawing/2014/chart" uri="{C3380CC4-5D6E-409C-BE32-E72D297353CC}">
              <c16:uniqueId val="{0000000E-CFC7-4F10-8687-600E90BAA5D6}"/>
            </c:ext>
          </c:extLst>
        </c:ser>
        <c:dLbls>
          <c:dLblPos val="outEnd"/>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dashboaed.xlsx]Sheet2!PivotTable2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based on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Sheet2!$E$5</c:f>
              <c:strCache>
                <c:ptCount val="1"/>
                <c:pt idx="0">
                  <c:v>Total</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Sheet2!$D$6</c:f>
              <c:strCache>
                <c:ptCount val="1"/>
                <c:pt idx="0">
                  <c:v>Grand Total</c:v>
                </c:pt>
              </c:strCache>
            </c:strRef>
          </c:cat>
          <c:val>
            <c:numRef>
              <c:f>Sheet2!$E$6</c:f>
              <c:numCache>
                <c:formatCode>General</c:formatCode>
                <c:ptCount val="1"/>
              </c:numCache>
            </c:numRef>
          </c:val>
          <c:extLst>
            <c:ext xmlns:c16="http://schemas.microsoft.com/office/drawing/2014/chart" uri="{C3380CC4-5D6E-409C-BE32-E72D297353CC}">
              <c16:uniqueId val="{00000000-DCEB-4507-AC1E-0582287233E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dashboaed.xlsx]Sheet2!PivotTable8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years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layout/>
          <c:numFmt formatCode="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1"/>
        <c:spPr>
          <a:solidFill>
            <a:schemeClr val="accent1"/>
          </a:solidFill>
          <a:ln>
            <a:noFill/>
          </a:ln>
          <a:effectLst/>
          <a:sp3d/>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AAF646D-3926-4DC2-B118-2B62F377348D}" type="CELLRANGE">
                  <a:rPr lang="en-US"/>
                  <a:pPr>
                    <a:defRPr/>
                  </a:pPr>
                  <a:t>[CELLRANGE]</a:t>
                </a:fld>
                <a:endParaRPr lang="en-IN"/>
              </a:p>
            </c:rich>
          </c:tx>
          <c:numFmt formatCode="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2"/>
        <c:spPr>
          <a:solidFill>
            <a:schemeClr val="accent1"/>
          </a:solidFill>
          <a:ln>
            <a:noFill/>
          </a:ln>
          <a:effectLst/>
          <a:sp3d/>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E6105DF-D4E2-423C-A920-9C4EA7E2CD91}" type="CELLRANGE">
                  <a:rPr lang="en-US"/>
                  <a:pPr>
                    <a:defRPr/>
                  </a:pPr>
                  <a:t>[CELLRANGE]</a:t>
                </a:fld>
                <a:endParaRPr lang="en-IN"/>
              </a:p>
            </c:rich>
          </c:tx>
          <c:numFmt formatCode="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Sheet2!$E$15</c:f>
              <c:strCache>
                <c:ptCount val="1"/>
                <c:pt idx="0">
                  <c:v>Total</c:v>
                </c:pt>
              </c:strCache>
            </c:strRef>
          </c:tx>
          <c:spPr>
            <a:solidFill>
              <a:schemeClr val="accent1"/>
            </a:solidFill>
            <a:ln>
              <a:noFill/>
            </a:ln>
            <a:effectLst/>
            <a:sp3d/>
          </c:spPr>
          <c:invertIfNegative val="0"/>
          <c:dLbls>
            <c:dLbl>
              <c:idx val="0"/>
              <c:layout/>
              <c:tx>
                <c:rich>
                  <a:bodyPr/>
                  <a:lstStyle/>
                  <a:p>
                    <a:fld id="{0AAF646D-3926-4DC2-B118-2B62F377348D}"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F7BD-4C3D-B563-8947BA513867}"/>
                </c:ext>
              </c:extLst>
            </c:dLbl>
            <c:dLbl>
              <c:idx val="1"/>
              <c:layout/>
              <c:tx>
                <c:rich>
                  <a:bodyPr/>
                  <a:lstStyle/>
                  <a:p>
                    <a:fld id="{4E6105DF-D4E2-423C-A920-9C4EA7E2CD9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F7BD-4C3D-B563-8947BA513867}"/>
                </c:ext>
              </c:extLst>
            </c:dLbl>
            <c:numFmt formatCode="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Sheet2!$D$16:$D$18</c:f>
              <c:strCache>
                <c:ptCount val="2"/>
                <c:pt idx="0">
                  <c:v>2020</c:v>
                </c:pt>
                <c:pt idx="1">
                  <c:v>2021</c:v>
                </c:pt>
              </c:strCache>
            </c:strRef>
          </c:cat>
          <c:val>
            <c:numRef>
              <c:f>Sheet2!$E$16:$E$18</c:f>
              <c:numCache>
                <c:formatCode>General</c:formatCode>
                <c:ptCount val="2"/>
                <c:pt idx="0">
                  <c:v>557600</c:v>
                </c:pt>
                <c:pt idx="1">
                  <c:v>120000</c:v>
                </c:pt>
              </c:numCache>
            </c:numRef>
          </c:val>
          <c:extLst>
            <c:ext xmlns:c15="http://schemas.microsoft.com/office/drawing/2012/chart" uri="{02D57815-91ED-43cb-92C2-25804820EDAC}">
              <c15:datalabelsRange>
                <c15:f>Sheet2!$F$16:$F$17</c15:f>
                <c15:dlblRangeCache>
                  <c:ptCount val="2"/>
                  <c:pt idx="0">
                    <c:v>82.29043684</c:v>
                  </c:pt>
                  <c:pt idx="1">
                    <c:v>17.70956316</c:v>
                  </c:pt>
                </c15:dlblRangeCache>
              </c15:datalabelsRange>
            </c:ext>
            <c:ext xmlns:c16="http://schemas.microsoft.com/office/drawing/2014/chart" uri="{C3380CC4-5D6E-409C-BE32-E72D297353CC}">
              <c16:uniqueId val="{00000000-F7BD-4C3D-B563-8947BA513867}"/>
            </c:ext>
          </c:extLst>
        </c:ser>
        <c:dLbls>
          <c:showLegendKey val="0"/>
          <c:showVal val="1"/>
          <c:showCatName val="0"/>
          <c:showSerName val="0"/>
          <c:showPercent val="0"/>
          <c:showBubbleSize val="0"/>
        </c:dLbls>
        <c:gapWidth val="150"/>
        <c:shape val="box"/>
        <c:axId val="277492480"/>
        <c:axId val="277491648"/>
        <c:axId val="0"/>
      </c:bar3DChart>
      <c:catAx>
        <c:axId val="2774924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91648"/>
        <c:crosses val="autoZero"/>
        <c:auto val="1"/>
        <c:lblAlgn val="ctr"/>
        <c:lblOffset val="100"/>
        <c:noMultiLvlLbl val="0"/>
      </c:catAx>
      <c:valAx>
        <c:axId val="277491648"/>
        <c:scaling>
          <c:orientation val="minMax"/>
        </c:scaling>
        <c:delete val="1"/>
        <c:axPos val="l"/>
        <c:numFmt formatCode="General" sourceLinked="1"/>
        <c:majorTickMark val="none"/>
        <c:minorTickMark val="none"/>
        <c:tickLblPos val="nextTo"/>
        <c:crossAx val="27749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dashboaed.xlsx]Sheet2!PivotTable3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based on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1"/>
        <c:dLbl>
          <c:idx val="0"/>
          <c:layout/>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3297222222222221"/>
                  <c:h val="6.9375182268883062E-2"/>
                </c:manualLayout>
              </c15:layout>
              <c15:dlblFieldTable/>
              <c15:showDataLabelsRange val="1"/>
            </c:ext>
          </c:extLst>
        </c:dLbl>
      </c:pivotFmt>
      <c:pivotFmt>
        <c:idx val="2"/>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46C40D-09E9-4E77-AE1B-653FB24F059F}" type="CELLRANGE">
                  <a:rPr lang="en-US"/>
                  <a:pPr>
                    <a:defRPr/>
                  </a:pPr>
                  <a:t>[CELLRANGE]</a:t>
                </a:fld>
                <a:endParaRPr lang="en-IN"/>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3"/>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CB6FBDB-87EB-4F70-AFFD-E6EB88648E02}" type="CELLRANGE">
                  <a:rPr lang="en-US"/>
                  <a:pPr>
                    <a:defRPr/>
                  </a:pPr>
                  <a:t>[CELLRANGE]</a:t>
                </a:fld>
                <a:endParaRPr lang="en-IN"/>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4"/>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37BA7C9-215C-4BBA-A692-31928B219BDD}" type="CELLRANGE">
                  <a:rPr lang="en-US"/>
                  <a:pPr>
                    <a:defRPr/>
                  </a:pPr>
                  <a:t>[CELLRANGE]</a:t>
                </a:fld>
                <a:endParaRPr lang="en-IN"/>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5"/>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98E160F-51B5-4284-8A89-C0CE4AB69827}" type="CELLRANGE">
                  <a:rPr lang="en-US"/>
                  <a:pPr>
                    <a:defRPr/>
                  </a:pPr>
                  <a:t>[CELLRANGE]</a:t>
                </a:fld>
                <a:endParaRPr lang="en-IN"/>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6"/>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C61CE4D-A3CA-4C4A-92FD-A366FAD1CA97}" type="CELLRANGE">
                  <a:rPr lang="en-US"/>
                  <a:pPr>
                    <a:defRPr/>
                  </a:pPr>
                  <a:t>[CELLRANGE]</a:t>
                </a:fld>
                <a:endParaRPr lang="en-IN"/>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7"/>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2577948-0C3E-4899-AFFE-033121647102}" type="CELLRANGE">
                  <a:rPr lang="en-US"/>
                  <a:pPr>
                    <a:defRPr/>
                  </a:pPr>
                  <a:t>[CELLRANGE]</a:t>
                </a:fld>
                <a:endParaRPr lang="en-IN"/>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8"/>
        <c:spPr>
          <a:solidFill>
            <a:schemeClr val="accent1"/>
          </a:solidFill>
          <a:ln>
            <a:noFill/>
          </a:ln>
          <a:effectLst/>
          <a:sp3d/>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xForSave val="1"/>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Sheet2!$K$12:$K$18</c:f>
              <c:strCache>
                <c:ptCount val="1"/>
                <c:pt idx="0">
                  <c:v>Total</c:v>
                </c:pt>
              </c:strCache>
            </c:strRef>
          </c:tx>
          <c:spPr>
            <a:solidFill>
              <a:schemeClr val="accent1"/>
            </a:solidFill>
            <a:ln>
              <a:noFill/>
            </a:ln>
            <a:effectLst/>
            <a:sp3d/>
          </c:spPr>
          <c:invertIfNegative val="0"/>
          <c:dLbls>
            <c:dLbl>
              <c:idx val="0"/>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02-4002-4EBF-83AF-5CB45F08AE1C}"/>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Sheet2!$K$12:$K$18</c:f>
              <c:strCache>
                <c:ptCount val="1"/>
                <c:pt idx="0">
                  <c:v>Grand Total</c:v>
                </c:pt>
              </c:strCache>
            </c:strRef>
          </c:cat>
          <c:val>
            <c:numRef>
              <c:f>Sheet2!$K$12:$K$18</c:f>
              <c:numCache>
                <c:formatCode>General</c:formatCode>
                <c:ptCount val="1"/>
              </c:numCache>
            </c:numRef>
          </c:val>
          <c:extLst>
            <c:ext xmlns:c15="http://schemas.microsoft.com/office/drawing/2012/chart" uri="{02D57815-91ED-43cb-92C2-25804820EDAC}">
              <c15:datalabelsRange>
                <c15:f>Sheet2!$K$12:$K$18</c15:f>
                <c15:dlblRangeCache>
                  <c:ptCount val="7"/>
                  <c:pt idx="0">
                    <c:v>#DIV/0!</c:v>
                  </c:pt>
                  <c:pt idx="1">
                    <c:v>#DIV/0!</c:v>
                  </c:pt>
                  <c:pt idx="2">
                    <c:v>#DIV/0!</c:v>
                  </c:pt>
                  <c:pt idx="3">
                    <c:v>#DIV/0!</c:v>
                  </c:pt>
                  <c:pt idx="4">
                    <c:v>#DIV/0!</c:v>
                  </c:pt>
                  <c:pt idx="5">
                    <c:v>#DIV/0!</c:v>
                  </c:pt>
                  <c:pt idx="6">
                    <c:v>#DIV/0!</c:v>
                  </c:pt>
                </c15:dlblRangeCache>
              </c15:datalabelsRange>
            </c:ext>
            <c:ext xmlns:c16="http://schemas.microsoft.com/office/drawing/2014/chart" uri="{C3380CC4-5D6E-409C-BE32-E72D297353CC}">
              <c16:uniqueId val="{00000000-4002-4EBF-83AF-5CB45F08AE1C}"/>
            </c:ext>
          </c:extLst>
        </c:ser>
        <c:dLbls>
          <c:showLegendKey val="0"/>
          <c:showVal val="1"/>
          <c:showCatName val="0"/>
          <c:showSerName val="0"/>
          <c:showPercent val="0"/>
          <c:showBubbleSize val="0"/>
        </c:dLbls>
        <c:gapWidth val="150"/>
        <c:shape val="box"/>
        <c:axId val="277305152"/>
        <c:axId val="277309728"/>
        <c:axId val="0"/>
      </c:bar3DChart>
      <c:catAx>
        <c:axId val="277305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309728"/>
        <c:crosses val="autoZero"/>
        <c:auto val="1"/>
        <c:lblAlgn val="ctr"/>
        <c:lblOffset val="100"/>
        <c:noMultiLvlLbl val="0"/>
      </c:catAx>
      <c:valAx>
        <c:axId val="277309728"/>
        <c:scaling>
          <c:orientation val="minMax"/>
        </c:scaling>
        <c:delete val="1"/>
        <c:axPos val="b"/>
        <c:numFmt formatCode="General" sourceLinked="1"/>
        <c:majorTickMark val="none"/>
        <c:minorTickMark val="none"/>
        <c:tickLblPos val="nextTo"/>
        <c:crossAx val="277305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dashboaed.xlsx]Sheet2!PivotTable5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person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1"/>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F409E7D-2ED7-40DC-8D12-EE7C93907109}"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2"/>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4C22D9C-BA67-4E48-B02F-D2D3DB65024C}"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3"/>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DEC15E3-335D-4460-AF4A-6184DE7E12A7}"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4"/>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5B8E6F2-2DF7-4B89-8BED-7FA6DA9C5ADE}"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5"/>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03E0000-36D0-4B58-932E-BF129861BE55}"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6"/>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4905D6-C8E3-4844-A3A0-53915A6225AC}"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7"/>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39AC936-2DB0-4FED-B71E-F74D9BC1AF60}"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8"/>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A431894-7B6B-4958-A2FA-5DBA1D0E20B6}"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9"/>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80F73B-859E-40DD-97A8-3E3133F94870}"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0"/>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E0D7C59-E8CF-4C29-8161-68E43D713874}"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xForSave val="1"/>
            </c:ext>
          </c:extLst>
        </c:dLbl>
      </c:pivotFmt>
    </c:pivotFmts>
    <c:plotArea>
      <c:layout/>
      <c:lineChart>
        <c:grouping val="standard"/>
        <c:varyColors val="0"/>
        <c:ser>
          <c:idx val="0"/>
          <c:order val="0"/>
          <c:tx>
            <c:strRef>
              <c:f>Sheet2!$O$16:$O$25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layout/>
                  <c15:xForSave val="1"/>
                </c:ext>
                <c:ext xmlns:c16="http://schemas.microsoft.com/office/drawing/2014/chart" uri="{C3380CC4-5D6E-409C-BE32-E72D297353CC}">
                  <c16:uniqueId val="{00000001-4BC5-44A1-8188-8EC16D4EBF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Sheet2!$O$16:$O$25</c:f>
              <c:strCache>
                <c:ptCount val="1"/>
                <c:pt idx="0">
                  <c:v>Grand Total</c:v>
                </c:pt>
              </c:strCache>
            </c:strRef>
          </c:cat>
          <c:val>
            <c:numRef>
              <c:f>Sheet2!$O$16:$O$25</c:f>
              <c:numCache>
                <c:formatCode>General</c:formatCode>
                <c:ptCount val="1"/>
              </c:numCache>
            </c:numRef>
          </c:val>
          <c:smooth val="0"/>
          <c:extLst>
            <c:ext xmlns:c15="http://schemas.microsoft.com/office/drawing/2012/chart" uri="{02D57815-91ED-43cb-92C2-25804820EDAC}">
              <c15:datalabelsRange>
                <c15:f>Sheet2!$O$16:$O$25</c15:f>
                <c15:dlblRangeCache>
                  <c:ptCount val="10"/>
                  <c:pt idx="0">
                    <c:v>#DIV/0!</c:v>
                  </c:pt>
                  <c:pt idx="1">
                    <c:v>#DIV/0!</c:v>
                  </c:pt>
                  <c:pt idx="2">
                    <c:v>#DIV/0!</c:v>
                  </c:pt>
                  <c:pt idx="3">
                    <c:v>#DIV/0!</c:v>
                  </c:pt>
                  <c:pt idx="4">
                    <c:v>#DIV/0!</c:v>
                  </c:pt>
                  <c:pt idx="5">
                    <c:v>#DIV/0!</c:v>
                  </c:pt>
                  <c:pt idx="6">
                    <c:v>#DIV/0!</c:v>
                  </c:pt>
                  <c:pt idx="7">
                    <c:v>#DIV/0!</c:v>
                  </c:pt>
                  <c:pt idx="8">
                    <c:v>#DIV/0!</c:v>
                  </c:pt>
                  <c:pt idx="9">
                    <c:v>#DIV/0!</c:v>
                  </c:pt>
                </c15:dlblRangeCache>
              </c15:datalabelsRange>
            </c:ext>
            <c:ext xmlns:c16="http://schemas.microsoft.com/office/drawing/2014/chart" uri="{C3380CC4-5D6E-409C-BE32-E72D297353CC}">
              <c16:uniqueId val="{00000000-4BC5-44A1-8188-8EC16D4EBFD0}"/>
            </c:ext>
          </c:extLst>
        </c:ser>
        <c:dLbls>
          <c:dLblPos val="t"/>
          <c:showLegendKey val="0"/>
          <c:showVal val="1"/>
          <c:showCatName val="0"/>
          <c:showSerName val="0"/>
          <c:showPercent val="0"/>
          <c:showBubbleSize val="0"/>
        </c:dLbls>
        <c:marker val="1"/>
        <c:smooth val="0"/>
        <c:axId val="271898400"/>
        <c:axId val="271905472"/>
      </c:lineChart>
      <c:catAx>
        <c:axId val="271898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905472"/>
        <c:crosses val="autoZero"/>
        <c:auto val="1"/>
        <c:lblAlgn val="ctr"/>
        <c:lblOffset val="100"/>
        <c:noMultiLvlLbl val="0"/>
      </c:catAx>
      <c:valAx>
        <c:axId val="2719054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71898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dashboaed.xlsx]Sheet2!PivotTable4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31242082239720032"/>
          <c:y val="0.29290026246719159"/>
          <c:w val="0.30432524059492566"/>
          <c:h val="0.50720873432487601"/>
        </c:manualLayout>
      </c:layout>
      <c:doughnutChart>
        <c:varyColors val="1"/>
        <c:ser>
          <c:idx val="0"/>
          <c:order val="0"/>
          <c:tx>
            <c:strRef>
              <c:f>Sheet2!$N$5</c:f>
              <c:strCache>
                <c:ptCount val="1"/>
                <c:pt idx="0">
                  <c:v>Total</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Sheet2!$M$6</c:f>
              <c:strCache>
                <c:ptCount val="1"/>
                <c:pt idx="0">
                  <c:v>Grand Total</c:v>
                </c:pt>
              </c:strCache>
            </c:strRef>
          </c:cat>
          <c:val>
            <c:numRef>
              <c:f>Sheet2!$N$6</c:f>
              <c:numCache>
                <c:formatCode>General</c:formatCode>
                <c:ptCount val="1"/>
              </c:numCache>
            </c:numRef>
          </c:val>
          <c:extLst>
            <c:ext xmlns:c16="http://schemas.microsoft.com/office/drawing/2014/chart" uri="{C3380CC4-5D6E-409C-BE32-E72D297353CC}">
              <c16:uniqueId val="{00000000-D8D1-4F1E-8D44-DAB7E77A467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dashboaed.xlsx]Sheet2!PivotTable7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based on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Sheet2!$C$21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Sheet2!$B$22</c:f>
              <c:strCache>
                <c:ptCount val="1"/>
                <c:pt idx="0">
                  <c:v>Grand Total</c:v>
                </c:pt>
              </c:strCache>
            </c:strRef>
          </c:cat>
          <c:val>
            <c:numRef>
              <c:f>Sheet2!$C$22</c:f>
              <c:numCache>
                <c:formatCode>General</c:formatCode>
                <c:ptCount val="1"/>
              </c:numCache>
            </c:numRef>
          </c:val>
          <c:extLst>
            <c:ext xmlns:c16="http://schemas.microsoft.com/office/drawing/2014/chart" uri="{C3380CC4-5D6E-409C-BE32-E72D297353CC}">
              <c16:uniqueId val="{00000000-17FF-4E78-991E-42309250D9EA}"/>
            </c:ext>
          </c:extLst>
        </c:ser>
        <c:dLbls>
          <c:dLblPos val="outEnd"/>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dashboaed.xlsx]Sheet2!PivotTable1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of person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c:f>
              <c:strCache>
                <c:ptCount val="1"/>
                <c:pt idx="0">
                  <c:v>Grand Total</c:v>
                </c:pt>
              </c:strCache>
            </c:strRef>
          </c:cat>
          <c:val>
            <c:numRef>
              <c:f>Sheet2!$B$4</c:f>
              <c:numCache>
                <c:formatCode>General</c:formatCode>
                <c:ptCount val="1"/>
              </c:numCache>
            </c:numRef>
          </c:val>
          <c:extLst>
            <c:ext xmlns:c16="http://schemas.microsoft.com/office/drawing/2014/chart" uri="{C3380CC4-5D6E-409C-BE32-E72D297353CC}">
              <c16:uniqueId val="{00000000-53C0-4B1C-B92E-1EB4E4978337}"/>
            </c:ext>
          </c:extLst>
        </c:ser>
        <c:dLbls>
          <c:showLegendKey val="0"/>
          <c:showVal val="1"/>
          <c:showCatName val="0"/>
          <c:showSerName val="0"/>
          <c:showPercent val="0"/>
          <c:showBubbleSize val="0"/>
        </c:dLbls>
        <c:gapWidth val="219"/>
        <c:overlap val="-27"/>
        <c:axId val="267563440"/>
        <c:axId val="267563856"/>
      </c:barChart>
      <c:catAx>
        <c:axId val="267563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63856"/>
        <c:crosses val="autoZero"/>
        <c:auto val="1"/>
        <c:lblAlgn val="ctr"/>
        <c:lblOffset val="100"/>
        <c:noMultiLvlLbl val="0"/>
      </c:catAx>
      <c:valAx>
        <c:axId val="267563856"/>
        <c:scaling>
          <c:orientation val="minMax"/>
        </c:scaling>
        <c:delete val="1"/>
        <c:axPos val="l"/>
        <c:numFmt formatCode="General" sourceLinked="1"/>
        <c:majorTickMark val="out"/>
        <c:minorTickMark val="none"/>
        <c:tickLblPos val="nextTo"/>
        <c:crossAx val="267563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dashboaed.xlsx]Sheet2!PivotTable2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based on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Sheet2!$E$5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09-4CDF-B3AC-7EE31C2DA9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09-4CDF-B3AC-7EE31C2DA9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09-4CDF-B3AC-7EE31C2DA9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09-4CDF-B3AC-7EE31C2DA9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Sheet2!$D$6</c:f>
              <c:strCache>
                <c:ptCount val="1"/>
                <c:pt idx="0">
                  <c:v>Grand Total</c:v>
                </c:pt>
              </c:strCache>
            </c:strRef>
          </c:cat>
          <c:val>
            <c:numRef>
              <c:f>Sheet2!$E$6</c:f>
              <c:numCache>
                <c:formatCode>General</c:formatCode>
                <c:ptCount val="1"/>
              </c:numCache>
            </c:numRef>
          </c:val>
          <c:extLst>
            <c:ext xmlns:c16="http://schemas.microsoft.com/office/drawing/2014/chart" uri="{C3380CC4-5D6E-409C-BE32-E72D297353CC}">
              <c16:uniqueId val="{00000008-5509-4CDF-B3AC-7EE31C2DA99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472440</xdr:colOff>
      <xdr:row>27</xdr:row>
      <xdr:rowOff>133350</xdr:rowOff>
    </xdr:from>
    <xdr:to>
      <xdr:col>13</xdr:col>
      <xdr:colOff>434340</xdr:colOff>
      <xdr:row>42</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106680</xdr:colOff>
      <xdr:row>30</xdr:row>
      <xdr:rowOff>80010</xdr:rowOff>
    </xdr:from>
    <xdr:to>
      <xdr:col>5</xdr:col>
      <xdr:colOff>495300</xdr:colOff>
      <xdr:row>45</xdr:row>
      <xdr:rowOff>80010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43</xdr:row>
      <xdr:rowOff>64770</xdr:rowOff>
    </xdr:from>
    <xdr:to>
      <xdr:col>13</xdr:col>
      <xdr:colOff>381000</xdr:colOff>
      <xdr:row>58</xdr:row>
      <xdr:rowOff>64770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137160</xdr:colOff>
      <xdr:row>47</xdr:row>
      <xdr:rowOff>72390</xdr:rowOff>
    </xdr:from>
    <xdr:to>
      <xdr:col>5</xdr:col>
      <xdr:colOff>525780</xdr:colOff>
      <xdr:row>62</xdr:row>
      <xdr:rowOff>72390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190500</xdr:colOff>
      <xdr:row>61</xdr:row>
      <xdr:rowOff>26670</xdr:rowOff>
    </xdr:from>
    <xdr:to>
      <xdr:col>14</xdr:col>
      <xdr:colOff>586740</xdr:colOff>
      <xdr:row>76</xdr:row>
      <xdr:rowOff>26670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220980</xdr:colOff>
      <xdr:row>17</xdr:row>
      <xdr:rowOff>64770</xdr:rowOff>
    </xdr:from>
    <xdr:to>
      <xdr:col>22</xdr:col>
      <xdr:colOff>175260</xdr:colOff>
      <xdr:row>28</xdr:row>
      <xdr:rowOff>60960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327660</xdr:colOff>
      <xdr:row>31</xdr:row>
      <xdr:rowOff>163830</xdr:rowOff>
    </xdr:from>
    <xdr:to>
      <xdr:col>21</xdr:col>
      <xdr:colOff>99060</xdr:colOff>
      <xdr:row>46</xdr:row>
      <xdr:rowOff>163830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312420</xdr:colOff>
      <xdr:row>5</xdr:row>
      <xdr:rowOff>1</xdr:rowOff>
    </xdr:from>
    <xdr:to>
      <xdr:col>12</xdr:col>
      <xdr:colOff>220980</xdr:colOff>
      <xdr:row>10</xdr:row>
      <xdr:rowOff>45721</xdr:rowOff>
    </xdr:to>
    <mc:AlternateContent xmlns:mc="http://schemas.openxmlformats.org/markup-compatibility/2006">
      <mc:Choice xmlns:a14="http://schemas.microsoft.com/office/drawing/2010/main" Requires="a14">
        <xdr:graphicFrame macro="">
          <xdr:nvGraphicFramePr>
            <xdr:cNvPr id="14"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2834640" y="914401"/>
              <a:ext cx="555498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213360</xdr:colOff>
      <xdr:row>5</xdr:row>
      <xdr:rowOff>137161</xdr:rowOff>
    </xdr:from>
    <xdr:to>
      <xdr:col>15</xdr:col>
      <xdr:colOff>381000</xdr:colOff>
      <xdr:row>12</xdr:row>
      <xdr:rowOff>30481</xdr:rowOff>
    </xdr:to>
    <mc:AlternateContent xmlns:mc="http://schemas.openxmlformats.org/markup-compatibility/2006">
      <mc:Choice xmlns:a14="http://schemas.microsoft.com/office/drawing/2010/main" Requires="a14">
        <xdr:graphicFrame macro="">
          <xdr:nvGraphicFramePr>
            <xdr:cNvPr id="1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43060" y="1051561"/>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716280</xdr:colOff>
      <xdr:row>4</xdr:row>
      <xdr:rowOff>60960</xdr:rowOff>
    </xdr:from>
    <xdr:to>
      <xdr:col>3</xdr:col>
      <xdr:colOff>22860</xdr:colOff>
      <xdr:row>17</xdr:row>
      <xdr:rowOff>150495</xdr:rowOff>
    </xdr:to>
    <mc:AlternateContent xmlns:mc="http://schemas.openxmlformats.org/markup-compatibility/2006">
      <mc:Choice xmlns:a14="http://schemas.microsoft.com/office/drawing/2010/main" Requires="a14">
        <xdr:graphicFrame macro="">
          <xdr:nvGraphicFramePr>
            <xdr:cNvPr id="16"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16280" y="792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53340</xdr:colOff>
      <xdr:row>0</xdr:row>
      <xdr:rowOff>167640</xdr:rowOff>
    </xdr:from>
    <xdr:to>
      <xdr:col>16</xdr:col>
      <xdr:colOff>198120</xdr:colOff>
      <xdr:row>4</xdr:row>
      <xdr:rowOff>106679</xdr:rowOff>
    </xdr:to>
    <mc:AlternateContent xmlns:mc="http://schemas.openxmlformats.org/markup-compatibility/2006">
      <mc:Choice xmlns:a14="http://schemas.microsoft.com/office/drawing/2010/main" Requires="a14">
        <xdr:graphicFrame macro="">
          <xdr:nvGraphicFramePr>
            <xdr:cNvPr id="17"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883140" y="167640"/>
              <a:ext cx="1866900" cy="670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0</xdr:row>
      <xdr:rowOff>45720</xdr:rowOff>
    </xdr:from>
    <xdr:to>
      <xdr:col>35</xdr:col>
      <xdr:colOff>76200</xdr:colOff>
      <xdr:row>6</xdr:row>
      <xdr:rowOff>30480</xdr:rowOff>
    </xdr:to>
    <xdr:sp macro="" textlink="">
      <xdr:nvSpPr>
        <xdr:cNvPr id="2" name="Rounded Rectangle 1"/>
        <xdr:cNvSpPr/>
      </xdr:nvSpPr>
      <xdr:spPr>
        <a:xfrm>
          <a:off x="45720" y="45720"/>
          <a:ext cx="21366480" cy="1051560"/>
        </a:xfrm>
        <a:prstGeom prst="roundRect">
          <a:avLst/>
        </a:prstGeom>
        <a:solidFill>
          <a:schemeClr val="accent3">
            <a:lumMod val="20000"/>
            <a:lumOff val="80000"/>
          </a:schemeClr>
        </a:solidFill>
        <a:ln>
          <a:solidFill>
            <a:schemeClr val="accent1">
              <a:shade val="50000"/>
            </a:schemeClr>
          </a:solidFill>
        </a:ln>
        <a:scene3d>
          <a:camera prst="orthographicFront"/>
          <a:lightRig rig="threePt" dir="t"/>
        </a:scene3d>
        <a:sp3d extrusionH="76200">
          <a:bevelT/>
          <a:extrusionClr>
            <a:schemeClr val="tx1"/>
          </a:extrusionClr>
        </a:sp3d>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endParaRPr lang="en-IN" sz="1100"/>
        </a:p>
      </xdr:txBody>
    </xdr:sp>
    <xdr:clientData/>
  </xdr:twoCellAnchor>
  <xdr:twoCellAnchor>
    <xdr:from>
      <xdr:col>2</xdr:col>
      <xdr:colOff>30480</xdr:colOff>
      <xdr:row>1</xdr:row>
      <xdr:rowOff>60960</xdr:rowOff>
    </xdr:from>
    <xdr:to>
      <xdr:col>32</xdr:col>
      <xdr:colOff>393700</xdr:colOff>
      <xdr:row>4</xdr:row>
      <xdr:rowOff>76200</xdr:rowOff>
    </xdr:to>
    <xdr:sp macro="" textlink="">
      <xdr:nvSpPr>
        <xdr:cNvPr id="5" name="TextBox 4"/>
        <xdr:cNvSpPr txBox="1"/>
      </xdr:nvSpPr>
      <xdr:spPr>
        <a:xfrm>
          <a:off x="1249680" y="238760"/>
          <a:ext cx="1865122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0" i="0" cap="none" spc="0">
              <a:ln w="0"/>
              <a:gradFill>
                <a:gsLst>
                  <a:gs pos="21000">
                    <a:srgbClr val="53575C"/>
                  </a:gs>
                  <a:gs pos="88000">
                    <a:srgbClr val="C5C7CA"/>
                  </a:gs>
                </a:gsLst>
                <a:lin ang="5400000"/>
              </a:gradFill>
              <a:effectLst/>
            </a:rPr>
            <a:t>2024 sales dashboard</a:t>
          </a:r>
        </a:p>
      </xdr:txBody>
    </xdr:sp>
    <xdr:clientData/>
  </xdr:twoCellAnchor>
  <xdr:twoCellAnchor>
    <xdr:from>
      <xdr:col>0</xdr:col>
      <xdr:colOff>38100</xdr:colOff>
      <xdr:row>6</xdr:row>
      <xdr:rowOff>106680</xdr:rowOff>
    </xdr:from>
    <xdr:to>
      <xdr:col>4</xdr:col>
      <xdr:colOff>228600</xdr:colOff>
      <xdr:row>23</xdr:row>
      <xdr:rowOff>76200</xdr:rowOff>
    </xdr:to>
    <xdr:sp macro="" textlink="">
      <xdr:nvSpPr>
        <xdr:cNvPr id="11" name="Rounded Rectangle 10"/>
        <xdr:cNvSpPr/>
      </xdr:nvSpPr>
      <xdr:spPr>
        <a:xfrm>
          <a:off x="38100" y="1173480"/>
          <a:ext cx="2628900" cy="2992120"/>
        </a:xfrm>
        <a:prstGeom prst="round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320040</xdr:colOff>
      <xdr:row>6</xdr:row>
      <xdr:rowOff>83820</xdr:rowOff>
    </xdr:from>
    <xdr:to>
      <xdr:col>22</xdr:col>
      <xdr:colOff>60960</xdr:colOff>
      <xdr:row>13</xdr:row>
      <xdr:rowOff>175260</xdr:rowOff>
    </xdr:to>
    <xdr:sp macro="" textlink="">
      <xdr:nvSpPr>
        <xdr:cNvPr id="12" name="Rounded Rectangle 11"/>
        <xdr:cNvSpPr/>
      </xdr:nvSpPr>
      <xdr:spPr>
        <a:xfrm>
          <a:off x="2758440" y="1181100"/>
          <a:ext cx="10713720" cy="1371600"/>
        </a:xfrm>
        <a:prstGeom prst="roundRect">
          <a:avLst/>
        </a:prstGeom>
        <a:solidFill>
          <a:sysClr val="window" lastClr="FFFFFF"/>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24</xdr:row>
      <xdr:rowOff>45720</xdr:rowOff>
    </xdr:from>
    <xdr:to>
      <xdr:col>4</xdr:col>
      <xdr:colOff>381000</xdr:colOff>
      <xdr:row>40</xdr:row>
      <xdr:rowOff>127000</xdr:rowOff>
    </xdr:to>
    <xdr:sp macro="" textlink="">
      <xdr:nvSpPr>
        <xdr:cNvPr id="13" name="Rounded Rectangle 12"/>
        <xdr:cNvSpPr/>
      </xdr:nvSpPr>
      <xdr:spPr>
        <a:xfrm>
          <a:off x="0" y="4312920"/>
          <a:ext cx="2819400" cy="2926080"/>
        </a:xfrm>
        <a:prstGeom prst="round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266700</xdr:colOff>
      <xdr:row>7</xdr:row>
      <xdr:rowOff>175260</xdr:rowOff>
    </xdr:from>
    <xdr:to>
      <xdr:col>4</xdr:col>
      <xdr:colOff>25400</xdr:colOff>
      <xdr:row>21</xdr:row>
      <xdr:rowOff>76200</xdr:rowOff>
    </xdr:to>
    <mc:AlternateContent xmlns:mc="http://schemas.openxmlformats.org/markup-compatibility/2006">
      <mc:Choice xmlns:a14="http://schemas.microsoft.com/office/drawing/2010/main" Requires="a14">
        <xdr:graphicFrame macro="">
          <xdr:nvGraphicFramePr>
            <xdr:cNvPr id="15"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266700" y="1430319"/>
              <a:ext cx="2209053" cy="2411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459740</xdr:colOff>
      <xdr:row>7</xdr:row>
      <xdr:rowOff>50800</xdr:rowOff>
    </xdr:from>
    <xdr:to>
      <xdr:col>21</xdr:col>
      <xdr:colOff>596900</xdr:colOff>
      <xdr:row>12</xdr:row>
      <xdr:rowOff>121920</xdr:rowOff>
    </xdr:to>
    <mc:AlternateContent xmlns:mc="http://schemas.openxmlformats.org/markup-compatibility/2006">
      <mc:Choice xmlns:a14="http://schemas.microsoft.com/office/drawing/2010/main" Requires="a14">
        <xdr:graphicFrame macro="">
          <xdr:nvGraphicFramePr>
            <xdr:cNvPr id="17" name="Sales Person 1"/>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2910093" y="1305859"/>
              <a:ext cx="10551160" cy="9675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26</xdr:row>
      <xdr:rowOff>66040</xdr:rowOff>
    </xdr:from>
    <xdr:to>
      <xdr:col>4</xdr:col>
      <xdr:colOff>381000</xdr:colOff>
      <xdr:row>32</xdr:row>
      <xdr:rowOff>25400</xdr:rowOff>
    </xdr:to>
    <mc:AlternateContent xmlns:mc="http://schemas.openxmlformats.org/markup-compatibility/2006">
      <mc:Choice xmlns:a14="http://schemas.microsoft.com/office/drawing/2010/main" Requires="a14">
        <xdr:graphicFrame macro="">
          <xdr:nvGraphicFramePr>
            <xdr:cNvPr id="19"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1600" y="4727687"/>
              <a:ext cx="2729753" cy="1035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33</xdr:row>
      <xdr:rowOff>83820</xdr:rowOff>
    </xdr:from>
    <xdr:to>
      <xdr:col>4</xdr:col>
      <xdr:colOff>330200</xdr:colOff>
      <xdr:row>37</xdr:row>
      <xdr:rowOff>43179</xdr:rowOff>
    </xdr:to>
    <mc:AlternateContent xmlns:mc="http://schemas.openxmlformats.org/markup-compatibility/2006">
      <mc:Choice xmlns:a14="http://schemas.microsoft.com/office/drawing/2010/main" Requires="a14">
        <xdr:graphicFrame macro="">
          <xdr:nvGraphicFramePr>
            <xdr:cNvPr id="21"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127000" y="6000526"/>
              <a:ext cx="2653553" cy="6765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444500</xdr:colOff>
      <xdr:row>14</xdr:row>
      <xdr:rowOff>101600</xdr:rowOff>
    </xdr:from>
    <xdr:to>
      <xdr:col>22</xdr:col>
      <xdr:colOff>139700</xdr:colOff>
      <xdr:row>41</xdr:row>
      <xdr:rowOff>25400</xdr:rowOff>
    </xdr:to>
    <xdr:sp macro="" textlink="">
      <xdr:nvSpPr>
        <xdr:cNvPr id="23" name="Rounded Rectangle 22"/>
        <xdr:cNvSpPr/>
      </xdr:nvSpPr>
      <xdr:spPr>
        <a:xfrm>
          <a:off x="2882900" y="2590800"/>
          <a:ext cx="10668000" cy="4724400"/>
        </a:xfrm>
        <a:prstGeom prst="roundRect">
          <a:avLst/>
        </a:prstGeom>
        <a:solidFill>
          <a:sysClr val="window" lastClr="FFFFFF"/>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266700</xdr:colOff>
      <xdr:row>15</xdr:row>
      <xdr:rowOff>139700</xdr:rowOff>
    </xdr:from>
    <xdr:to>
      <xdr:col>13</xdr:col>
      <xdr:colOff>38100</xdr:colOff>
      <xdr:row>28</xdr:row>
      <xdr:rowOff>114300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330200</xdr:colOff>
      <xdr:row>15</xdr:row>
      <xdr:rowOff>139700</xdr:rowOff>
    </xdr:from>
    <xdr:to>
      <xdr:col>21</xdr:col>
      <xdr:colOff>25400</xdr:colOff>
      <xdr:row>28</xdr:row>
      <xdr:rowOff>114300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292100</xdr:colOff>
      <xdr:row>28</xdr:row>
      <xdr:rowOff>139700</xdr:rowOff>
    </xdr:from>
    <xdr:to>
      <xdr:col>13</xdr:col>
      <xdr:colOff>38100</xdr:colOff>
      <xdr:row>40</xdr:row>
      <xdr:rowOff>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317500</xdr:colOff>
      <xdr:row>28</xdr:row>
      <xdr:rowOff>152400</xdr:rowOff>
    </xdr:from>
    <xdr:to>
      <xdr:col>21</xdr:col>
      <xdr:colOff>88900</xdr:colOff>
      <xdr:row>40</xdr:row>
      <xdr:rowOff>76200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279400</xdr:colOff>
      <xdr:row>6</xdr:row>
      <xdr:rowOff>139700</xdr:rowOff>
    </xdr:from>
    <xdr:to>
      <xdr:col>35</xdr:col>
      <xdr:colOff>152400</xdr:colOff>
      <xdr:row>41</xdr:row>
      <xdr:rowOff>50800</xdr:rowOff>
    </xdr:to>
    <xdr:sp macro="" textlink="">
      <xdr:nvSpPr>
        <xdr:cNvPr id="29" name="Rounded Rectangle 28"/>
        <xdr:cNvSpPr/>
      </xdr:nvSpPr>
      <xdr:spPr>
        <a:xfrm>
          <a:off x="13690600" y="1206500"/>
          <a:ext cx="7797800" cy="6134100"/>
        </a:xfrm>
        <a:prstGeom prst="roundRect">
          <a:avLst>
            <a:gd name="adj" fmla="val 3432"/>
          </a:avLst>
        </a:prstGeom>
        <a:solidFill>
          <a:sysClr val="window" lastClr="FFFFFF"/>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279400</xdr:colOff>
      <xdr:row>6</xdr:row>
      <xdr:rowOff>139700</xdr:rowOff>
    </xdr:from>
    <xdr:to>
      <xdr:col>34</xdr:col>
      <xdr:colOff>571500</xdr:colOff>
      <xdr:row>22</xdr:row>
      <xdr:rowOff>38100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317500</xdr:colOff>
      <xdr:row>23</xdr:row>
      <xdr:rowOff>0</xdr:rowOff>
    </xdr:from>
    <xdr:to>
      <xdr:col>35</xdr:col>
      <xdr:colOff>76200</xdr:colOff>
      <xdr:row>39</xdr:row>
      <xdr:rowOff>88900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IRAMPOONGAVANAM" refreshedDate="45676.776292592593" createdVersion="6" refreshedVersion="6" minRefreshableVersion="3" recordCount="50">
  <cacheSource type="worksheet">
    <worksheetSource name="Table1"/>
  </cacheSource>
  <cacheFields count="12">
    <cacheField name="Date" numFmtId="14">
      <sharedItems containsSemiMixedTypes="0" containsNonDate="0" containsDate="1" containsString="0" minDate="2020-05-07T00:00:00" maxDate="2021-12-22T00:00:00" count="47">
        <d v="2021-02-19T00:00:00"/>
        <d v="2021-09-07T00:00:00"/>
        <d v="2021-02-03T00:00:00"/>
        <d v="2020-09-11T00:00:00"/>
        <d v="2021-09-23T00:00:00"/>
        <d v="2020-10-01T00:00:00"/>
        <d v="2021-08-05T00:00:00"/>
        <d v="2020-11-06T00:00:00"/>
        <d v="2021-01-27T00:00:00"/>
        <d v="2021-09-03T00:00:00"/>
        <d v="2021-09-30T00:00:00"/>
        <d v="2020-09-10T00:00:00"/>
        <d v="2021-07-27T00:00:00"/>
        <d v="2020-10-09T00:00:00"/>
        <d v="2021-04-06T00:00:00"/>
        <d v="2021-06-15T00:00:00"/>
        <d v="2020-09-09T00:00:00"/>
        <d v="2021-08-13T00:00:00"/>
        <d v="2020-08-27T00:00:00"/>
        <d v="2021-04-07T00:00:00"/>
        <d v="2020-06-08T00:00:00"/>
        <d v="2021-12-21T00:00:00"/>
        <d v="2021-08-10T00:00:00"/>
        <d v="2021-12-02T00:00:00"/>
        <d v="2021-08-30T00:00:00"/>
        <d v="2020-05-20T00:00:00"/>
        <d v="2021-09-13T00:00:00"/>
        <d v="2021-10-27T00:00:00"/>
        <d v="2020-12-22T00:00:00"/>
        <d v="2021-07-28T00:00:00"/>
        <d v="2020-09-29T00:00:00"/>
        <d v="2020-10-22T00:00:00"/>
        <d v="2020-05-19T00:00:00"/>
        <d v="2021-12-06T00:00:00"/>
        <d v="2020-08-26T00:00:00"/>
        <d v="2021-07-01T00:00:00"/>
        <d v="2020-10-05T00:00:00"/>
        <d v="2020-09-02T00:00:00"/>
        <d v="2021-09-02T00:00:00"/>
        <d v="2021-04-13T00:00:00"/>
        <d v="2021-05-06T00:00:00"/>
        <d v="2021-01-15T00:00:00"/>
        <d v="2021-02-05T00:00:00"/>
        <d v="2021-11-17T00:00:00"/>
        <d v="2020-12-28T00:00:00"/>
        <d v="2021-11-02T00:00:00"/>
        <d v="2020-05-07T00:00:00"/>
      </sharedItems>
      <fieldGroup par="11" base="0">
        <rangePr groupBy="months" startDate="2020-05-07T00:00:00" endDate="2021-12-22T00:00:00"/>
        <groupItems count="14">
          <s v="&lt;5/7/2020"/>
          <s v="Jan"/>
          <s v="Feb"/>
          <s v="Mar"/>
          <s v="Apr"/>
          <s v="May"/>
          <s v="Jun"/>
          <s v="Jul"/>
          <s v="Aug"/>
          <s v="Sep"/>
          <s v="Oct"/>
          <s v="Nov"/>
          <s v="Dec"/>
          <s v="&gt;12/22/2021"/>
        </groupItems>
      </fieldGroup>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0">
      <sharedItems/>
    </cacheField>
    <cacheField name="Cost" numFmtId="0">
      <sharedItems/>
    </cacheField>
    <cacheField name="Cost ofgoods" numFmtId="0">
      <sharedItems containsSemiMixedTypes="0" containsString="0" containsNumber="1" containsInteger="1" minValue="400" maxValue="7000"/>
    </cacheField>
    <cacheField name="Sales" numFmtId="0">
      <sharedItems containsSemiMixedTypes="0" containsString="0" containsNumber="1" containsInteger="1" minValue="34200" maxValue="1270000"/>
    </cacheField>
    <cacheField name="Profit" numFmtId="0">
      <sharedItems containsSemiMixedTypes="0" containsString="0" containsNumber="1" containsInteger="1" minValue="11400" maxValue="381000" count="48">
        <n v="168000"/>
        <n v="128000"/>
        <n v="54400"/>
        <n v="27300"/>
        <n v="110000"/>
        <n v="20400"/>
        <n v="23400"/>
        <n v="292000"/>
        <n v="20200"/>
        <n v="104000"/>
        <n v="22000"/>
        <n v="41100"/>
        <n v="96000"/>
        <n v="52000"/>
        <n v="76000"/>
        <n v="145000"/>
        <n v="16600"/>
        <n v="324000"/>
        <n v="144000"/>
        <n v="18400"/>
        <n v="142000"/>
        <n v="20600"/>
        <n v="16500"/>
        <n v="93000"/>
        <n v="28600"/>
        <n v="143000"/>
        <n v="19800"/>
        <n v="36000"/>
        <n v="66000"/>
        <n v="35200"/>
        <n v="381000"/>
        <n v="67000"/>
        <n v="26800"/>
        <n v="44700"/>
        <n v="20800"/>
        <n v="11400"/>
        <n v="18000"/>
        <n v="13400"/>
        <n v="127000"/>
        <n v="32400"/>
        <n v="156000"/>
        <n v="20700"/>
        <n v="23600"/>
        <n v="21800"/>
        <n v="61000"/>
        <n v="26000"/>
        <n v="60000"/>
        <n v="146000"/>
      </sharedItems>
    </cacheField>
    <cacheField name="Quarters" numFmtId="0" databaseField="0">
      <fieldGroup base="0">
        <rangePr groupBy="quarters" startDate="2020-05-07T00:00:00" endDate="2021-12-22T00:00:00"/>
        <groupItems count="6">
          <s v="&lt;5/7/2020"/>
          <s v="Qtr1"/>
          <s v="Qtr2"/>
          <s v="Qtr3"/>
          <s v="Qtr4"/>
          <s v="&gt;12/22/2021"/>
        </groupItems>
      </fieldGroup>
    </cacheField>
    <cacheField name="Years" numFmtId="0" databaseField="0">
      <fieldGroup base="0">
        <rangePr groupBy="years" startDate="2020-05-07T00:00:00" endDate="2021-12-22T00:00:00"/>
        <groupItems count="4">
          <s v="&lt;5/7/2020"/>
          <s v="2020"/>
          <s v="2021"/>
          <s v="&gt;12/22/2021"/>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x v="0"/>
    <x v="0"/>
    <x v="0"/>
    <x v="0"/>
    <n v="84"/>
    <s v="Rs. 6,000"/>
    <s v="Rs."/>
    <n v="4000"/>
    <n v="504000"/>
    <x v="0"/>
  </r>
  <r>
    <x v="1"/>
    <x v="1"/>
    <x v="1"/>
    <x v="1"/>
    <n v="128"/>
    <s v="Rs. 3,500"/>
    <s v="Rs."/>
    <n v="2500"/>
    <n v="448000"/>
    <x v="1"/>
  </r>
  <r>
    <x v="2"/>
    <x v="2"/>
    <x v="2"/>
    <x v="2"/>
    <n v="136"/>
    <s v="Rs. 1,200"/>
    <s v="Rs."/>
    <n v="800"/>
    <n v="163200"/>
    <x v="2"/>
  </r>
  <r>
    <x v="3"/>
    <x v="3"/>
    <x v="3"/>
    <x v="3"/>
    <n v="91"/>
    <s v="Rs. 1,000"/>
    <s v="Rs."/>
    <n v="700"/>
    <n v="91000"/>
    <x v="3"/>
  </r>
  <r>
    <x v="4"/>
    <x v="4"/>
    <x v="0"/>
    <x v="4"/>
    <n v="110"/>
    <s v="Rs. 4,000"/>
    <s v="Rs."/>
    <n v="3000"/>
    <n v="440000"/>
    <x v="4"/>
  </r>
  <r>
    <x v="5"/>
    <x v="5"/>
    <x v="1"/>
    <x v="2"/>
    <n v="51"/>
    <s v="Rs. 1,200"/>
    <s v="Rs."/>
    <n v="800"/>
    <n v="61200"/>
    <x v="5"/>
  </r>
  <r>
    <x v="6"/>
    <x v="6"/>
    <x v="3"/>
    <x v="3"/>
    <n v="78"/>
    <s v="Rs. 1,000"/>
    <s v="Rs."/>
    <n v="700"/>
    <n v="78000"/>
    <x v="6"/>
  </r>
  <r>
    <x v="7"/>
    <x v="7"/>
    <x v="2"/>
    <x v="0"/>
    <n v="146"/>
    <s v="Rs. 6,000"/>
    <s v="Rs."/>
    <n v="4000"/>
    <n v="876000"/>
    <x v="7"/>
  </r>
  <r>
    <x v="8"/>
    <x v="8"/>
    <x v="0"/>
    <x v="5"/>
    <n v="101"/>
    <s v="Rs. 600"/>
    <s v="Rs."/>
    <n v="400"/>
    <n v="60600"/>
    <x v="8"/>
  </r>
  <r>
    <x v="9"/>
    <x v="9"/>
    <x v="2"/>
    <x v="0"/>
    <n v="52"/>
    <s v="Rs. 6,000"/>
    <s v="Rs."/>
    <n v="4000"/>
    <n v="312000"/>
    <x v="9"/>
  </r>
  <r>
    <x v="10"/>
    <x v="9"/>
    <x v="1"/>
    <x v="2"/>
    <n v="55"/>
    <s v="Rs. 1,200"/>
    <s v="Rs."/>
    <n v="800"/>
    <n v="66000"/>
    <x v="10"/>
  </r>
  <r>
    <x v="11"/>
    <x v="9"/>
    <x v="2"/>
    <x v="3"/>
    <n v="137"/>
    <s v="Rs. 1,000"/>
    <s v="Rs."/>
    <n v="700"/>
    <n v="137000"/>
    <x v="11"/>
  </r>
  <r>
    <x v="12"/>
    <x v="7"/>
    <x v="2"/>
    <x v="1"/>
    <n v="96"/>
    <s v="Rs. 3,500"/>
    <s v="Rs."/>
    <n v="2500"/>
    <n v="336000"/>
    <x v="12"/>
  </r>
  <r>
    <x v="13"/>
    <x v="8"/>
    <x v="1"/>
    <x v="4"/>
    <n v="52"/>
    <s v="Rs. 4,000"/>
    <s v="Rs."/>
    <n v="3000"/>
    <n v="208000"/>
    <x v="13"/>
  </r>
  <r>
    <x v="14"/>
    <x v="3"/>
    <x v="0"/>
    <x v="1"/>
    <n v="76"/>
    <s v="Rs. 3,500"/>
    <s v="Rs."/>
    <n v="2500"/>
    <n v="266000"/>
    <x v="14"/>
  </r>
  <r>
    <x v="15"/>
    <x v="1"/>
    <x v="3"/>
    <x v="4"/>
    <n v="145"/>
    <s v="Rs. 4,000"/>
    <s v="Rs."/>
    <n v="3000"/>
    <n v="580000"/>
    <x v="15"/>
  </r>
  <r>
    <x v="16"/>
    <x v="0"/>
    <x v="2"/>
    <x v="5"/>
    <n v="83"/>
    <s v="Rs. 600"/>
    <s v="Rs."/>
    <n v="400"/>
    <n v="49800"/>
    <x v="16"/>
  </r>
  <r>
    <x v="17"/>
    <x v="4"/>
    <x v="2"/>
    <x v="3"/>
    <n v="91"/>
    <s v="Rs. 1,000"/>
    <s v="Rs."/>
    <n v="700"/>
    <n v="91000"/>
    <x v="3"/>
  </r>
  <r>
    <x v="18"/>
    <x v="5"/>
    <x v="0"/>
    <x v="6"/>
    <n v="108"/>
    <s v="Rs. 10,000"/>
    <s v="Rs."/>
    <n v="7000"/>
    <n v="1080000"/>
    <x v="17"/>
  </r>
  <r>
    <x v="19"/>
    <x v="2"/>
    <x v="3"/>
    <x v="4"/>
    <n v="144"/>
    <s v="Rs. 4,000"/>
    <s v="Rs."/>
    <n v="3000"/>
    <n v="576000"/>
    <x v="18"/>
  </r>
  <r>
    <x v="20"/>
    <x v="4"/>
    <x v="2"/>
    <x v="5"/>
    <n v="92"/>
    <s v="Rs. 600"/>
    <s v="Rs."/>
    <n v="400"/>
    <n v="55200"/>
    <x v="19"/>
  </r>
  <r>
    <x v="21"/>
    <x v="7"/>
    <x v="0"/>
    <x v="0"/>
    <n v="71"/>
    <s v="Rs. 6,000"/>
    <s v="Rs."/>
    <n v="4000"/>
    <n v="426000"/>
    <x v="20"/>
  </r>
  <r>
    <x v="22"/>
    <x v="0"/>
    <x v="1"/>
    <x v="5"/>
    <n v="103"/>
    <s v="Rs. 600"/>
    <s v="Rs."/>
    <n v="400"/>
    <n v="61800"/>
    <x v="21"/>
  </r>
  <r>
    <x v="23"/>
    <x v="9"/>
    <x v="3"/>
    <x v="3"/>
    <n v="55"/>
    <s v="Rs. 1,000"/>
    <s v="Rs."/>
    <n v="700"/>
    <n v="55000"/>
    <x v="22"/>
  </r>
  <r>
    <x v="24"/>
    <x v="5"/>
    <x v="1"/>
    <x v="4"/>
    <n v="93"/>
    <s v="Rs. 4,000"/>
    <s v="Rs."/>
    <n v="3000"/>
    <n v="372000"/>
    <x v="23"/>
  </r>
  <r>
    <x v="25"/>
    <x v="2"/>
    <x v="2"/>
    <x v="5"/>
    <n v="143"/>
    <s v="Rs. 600"/>
    <s v="Rs."/>
    <n v="400"/>
    <n v="85800"/>
    <x v="24"/>
  </r>
  <r>
    <x v="26"/>
    <x v="6"/>
    <x v="0"/>
    <x v="1"/>
    <n v="143"/>
    <s v="Rs. 3,500"/>
    <s v="Rs."/>
    <n v="2500"/>
    <n v="500500"/>
    <x v="25"/>
  </r>
  <r>
    <x v="27"/>
    <x v="8"/>
    <x v="3"/>
    <x v="5"/>
    <n v="99"/>
    <s v="Rs. 600"/>
    <s v="Rs."/>
    <n v="400"/>
    <n v="59400"/>
    <x v="26"/>
  </r>
  <r>
    <x v="28"/>
    <x v="3"/>
    <x v="0"/>
    <x v="3"/>
    <n v="120"/>
    <s v="Rs. 1,000"/>
    <s v="Rs."/>
    <n v="700"/>
    <n v="120000"/>
    <x v="27"/>
  </r>
  <r>
    <x v="29"/>
    <x v="1"/>
    <x v="2"/>
    <x v="1"/>
    <n v="66"/>
    <s v="Rs. 3,500"/>
    <s v="Rs."/>
    <n v="2500"/>
    <n v="231000"/>
    <x v="28"/>
  </r>
  <r>
    <x v="30"/>
    <x v="8"/>
    <x v="3"/>
    <x v="2"/>
    <n v="88"/>
    <s v="Rs. 1,200"/>
    <s v="Rs."/>
    <n v="800"/>
    <n v="105600"/>
    <x v="29"/>
  </r>
  <r>
    <x v="31"/>
    <x v="3"/>
    <x v="1"/>
    <x v="6"/>
    <n v="127"/>
    <s v="Rs. 10,000"/>
    <s v="Rs."/>
    <n v="7000"/>
    <n v="1270000"/>
    <x v="30"/>
  </r>
  <r>
    <x v="32"/>
    <x v="4"/>
    <x v="0"/>
    <x v="4"/>
    <n v="67"/>
    <s v="Rs. 4,000"/>
    <s v="Rs."/>
    <n v="3000"/>
    <n v="268000"/>
    <x v="31"/>
  </r>
  <r>
    <x v="33"/>
    <x v="1"/>
    <x v="1"/>
    <x v="2"/>
    <n v="67"/>
    <s v="Rs. 1,200"/>
    <s v="Rs."/>
    <n v="800"/>
    <n v="80400"/>
    <x v="32"/>
  </r>
  <r>
    <x v="34"/>
    <x v="9"/>
    <x v="2"/>
    <x v="3"/>
    <n v="149"/>
    <s v="Rs. 1,000"/>
    <s v="Rs."/>
    <n v="700"/>
    <n v="149000"/>
    <x v="33"/>
  </r>
  <r>
    <x v="35"/>
    <x v="4"/>
    <x v="3"/>
    <x v="5"/>
    <n v="104"/>
    <s v="Rs. 600"/>
    <s v="Rs."/>
    <n v="400"/>
    <n v="62400"/>
    <x v="34"/>
  </r>
  <r>
    <x v="12"/>
    <x v="7"/>
    <x v="0"/>
    <x v="5"/>
    <n v="57"/>
    <s v="Rs. 600"/>
    <s v="Rs."/>
    <n v="400"/>
    <n v="34200"/>
    <x v="35"/>
  </r>
  <r>
    <x v="36"/>
    <x v="2"/>
    <x v="1"/>
    <x v="5"/>
    <n v="90"/>
    <s v="Rs. 600"/>
    <s v="Rs."/>
    <n v="400"/>
    <n v="54000"/>
    <x v="36"/>
  </r>
  <r>
    <x v="37"/>
    <x v="5"/>
    <x v="2"/>
    <x v="5"/>
    <n v="67"/>
    <s v="Rs. 600"/>
    <s v="Rs."/>
    <n v="400"/>
    <n v="40200"/>
    <x v="37"/>
  </r>
  <r>
    <x v="38"/>
    <x v="0"/>
    <x v="3"/>
    <x v="4"/>
    <n v="127"/>
    <s v="Rs. 4,000"/>
    <s v="Rs."/>
    <n v="3000"/>
    <n v="508000"/>
    <x v="38"/>
  </r>
  <r>
    <x v="39"/>
    <x v="5"/>
    <x v="0"/>
    <x v="3"/>
    <n v="108"/>
    <s v="Rs. 1,000"/>
    <s v="Rs."/>
    <n v="700"/>
    <n v="108000"/>
    <x v="39"/>
  </r>
  <r>
    <x v="40"/>
    <x v="2"/>
    <x v="1"/>
    <x v="1"/>
    <n v="66"/>
    <s v="Rs. 3,500"/>
    <s v="Rs."/>
    <n v="2500"/>
    <n v="231000"/>
    <x v="28"/>
  </r>
  <r>
    <x v="41"/>
    <x v="0"/>
    <x v="3"/>
    <x v="0"/>
    <n v="78"/>
    <s v="Rs. 6,000"/>
    <s v="Rs."/>
    <n v="4000"/>
    <n v="468000"/>
    <x v="40"/>
  </r>
  <r>
    <x v="18"/>
    <x v="7"/>
    <x v="2"/>
    <x v="3"/>
    <n v="69"/>
    <s v="Rs. 1,000"/>
    <s v="Rs."/>
    <n v="700"/>
    <n v="69000"/>
    <x v="41"/>
  </r>
  <r>
    <x v="42"/>
    <x v="4"/>
    <x v="0"/>
    <x v="2"/>
    <n v="59"/>
    <s v="Rs. 1,200"/>
    <s v="Rs."/>
    <n v="800"/>
    <n v="70800"/>
    <x v="42"/>
  </r>
  <r>
    <x v="43"/>
    <x v="9"/>
    <x v="2"/>
    <x v="5"/>
    <n v="109"/>
    <s v="Rs. 600"/>
    <s v="Rs."/>
    <n v="400"/>
    <n v="65400"/>
    <x v="43"/>
  </r>
  <r>
    <x v="44"/>
    <x v="8"/>
    <x v="1"/>
    <x v="4"/>
    <n v="61"/>
    <s v="Rs. 4,000"/>
    <s v="Rs."/>
    <n v="3000"/>
    <n v="244000"/>
    <x v="44"/>
  </r>
  <r>
    <x v="27"/>
    <x v="4"/>
    <x v="3"/>
    <x v="5"/>
    <n v="130"/>
    <s v="Rs. 600"/>
    <s v="Rs."/>
    <n v="400"/>
    <n v="78000"/>
    <x v="45"/>
  </r>
  <r>
    <x v="45"/>
    <x v="3"/>
    <x v="2"/>
    <x v="1"/>
    <n v="60"/>
    <s v="Rs. 3,500"/>
    <s v="Rs."/>
    <n v="2500"/>
    <n v="210000"/>
    <x v="46"/>
  </r>
  <r>
    <x v="46"/>
    <x v="1"/>
    <x v="1"/>
    <x v="0"/>
    <n v="73"/>
    <s v="Rs. 6,000"/>
    <s v="Rs."/>
    <n v="4000"/>
    <n v="438000"/>
    <x v="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D15:E18"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11">
        <item h="1" x="0"/>
        <item x="8"/>
        <item h="1" x="3"/>
        <item h="1" x="5"/>
        <item h="1" x="7"/>
        <item h="1" x="2"/>
        <item h="1" x="1"/>
        <item h="1" x="4"/>
        <item h="1" x="9"/>
        <item h="1" x="6"/>
        <item t="default"/>
      </items>
    </pivotField>
    <pivotField showAll="0">
      <items count="5">
        <item x="1"/>
        <item x="3"/>
        <item x="2"/>
        <item x="0"/>
        <item t="default"/>
      </items>
    </pivotField>
    <pivotField showAll="0"/>
    <pivotField showAll="0"/>
    <pivotField showAll="0"/>
    <pivotField showAll="0"/>
    <pivotField showAll="0"/>
    <pivotField dataField="1" showAll="0"/>
    <pivotField showAll="0">
      <items count="49">
        <item x="35"/>
        <item x="37"/>
        <item x="22"/>
        <item x="16"/>
        <item x="36"/>
        <item x="19"/>
        <item x="26"/>
        <item x="8"/>
        <item x="5"/>
        <item x="21"/>
        <item x="41"/>
        <item x="34"/>
        <item x="43"/>
        <item x="10"/>
        <item x="6"/>
        <item x="42"/>
        <item x="45"/>
        <item x="32"/>
        <item x="3"/>
        <item x="24"/>
        <item x="39"/>
        <item x="29"/>
        <item x="27"/>
        <item x="11"/>
        <item x="33"/>
        <item x="13"/>
        <item x="2"/>
        <item x="46"/>
        <item x="44"/>
        <item x="28"/>
        <item x="31"/>
        <item x="14"/>
        <item x="23"/>
        <item x="12"/>
        <item x="9"/>
        <item x="4"/>
        <item x="38"/>
        <item x="1"/>
        <item x="20"/>
        <item x="25"/>
        <item x="18"/>
        <item x="15"/>
        <item x="47"/>
        <item x="40"/>
        <item x="0"/>
        <item x="7"/>
        <item x="17"/>
        <item x="30"/>
        <item t="default"/>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1"/>
    <field x="10"/>
    <field x="0"/>
  </rowFields>
  <rowItems count="3">
    <i>
      <x v="1"/>
    </i>
    <i>
      <x v="2"/>
    </i>
    <i t="grand">
      <x/>
    </i>
  </rowItems>
  <colItems count="1">
    <i/>
  </colItems>
  <dataFields count="1">
    <dataField name="Sum of Sales" fld="8" baseField="0" baseItem="0"/>
  </dataFields>
  <chartFormats count="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1" count="1" selected="0">
            <x v="1"/>
          </reference>
        </references>
      </pivotArea>
    </chartFormat>
    <chartFormat chart="8" format="2">
      <pivotArea type="data" outline="0" fieldPosition="0">
        <references count="2">
          <reference field="4294967294" count="1" selected="0">
            <x v="0"/>
          </reference>
          <reference field="11"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1" count="1" selected="0">
            <x v="1"/>
          </reference>
        </references>
      </pivotArea>
    </chartFormat>
    <chartFormat chart="10"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21:C22" firstHeaderRow="1" firstDataRow="1" firstDataCol="1"/>
  <pivotFields count="12">
    <pivotField numFmtId="14" showAll="0">
      <items count="15">
        <item x="0"/>
        <item x="1"/>
        <item x="2"/>
        <item x="3"/>
        <item x="4"/>
        <item x="5"/>
        <item x="6"/>
        <item x="7"/>
        <item x="8"/>
        <item x="9"/>
        <item x="10"/>
        <item x="11"/>
        <item x="12"/>
        <item x="13"/>
        <item t="default"/>
      </items>
    </pivotField>
    <pivotField showAll="0">
      <items count="11">
        <item h="1" x="0"/>
        <item x="8"/>
        <item h="1" x="3"/>
        <item h="1" x="5"/>
        <item h="1" x="7"/>
        <item h="1" x="2"/>
        <item h="1" x="1"/>
        <item h="1" x="4"/>
        <item h="1" x="9"/>
        <item h="1" x="6"/>
        <item t="default"/>
      </items>
    </pivotField>
    <pivotField showAll="0">
      <items count="5">
        <item x="1"/>
        <item h="1" x="3"/>
        <item h="1" x="2"/>
        <item h="1" x="0"/>
        <item t="default"/>
      </items>
    </pivotField>
    <pivotField axis="axisRow" showAll="0">
      <items count="8">
        <item x="2"/>
        <item h="1" x="1"/>
        <item h="1" x="5"/>
        <item h="1" x="3"/>
        <item h="1" x="6"/>
        <item h="1" x="4"/>
        <item h="1" x="0"/>
        <item t="default"/>
      </items>
    </pivotField>
    <pivotField showAll="0"/>
    <pivotField showAll="0"/>
    <pivotField showAll="0"/>
    <pivotField showAll="0"/>
    <pivotField dataField="1" showAll="0"/>
    <pivotField showAll="0">
      <items count="49">
        <item x="35"/>
        <item x="37"/>
        <item x="22"/>
        <item x="16"/>
        <item x="36"/>
        <item x="19"/>
        <item x="26"/>
        <item x="8"/>
        <item x="5"/>
        <item x="21"/>
        <item x="41"/>
        <item x="34"/>
        <item x="43"/>
        <item x="10"/>
        <item x="6"/>
        <item x="42"/>
        <item x="45"/>
        <item x="32"/>
        <item x="3"/>
        <item x="24"/>
        <item x="39"/>
        <item x="29"/>
        <item x="27"/>
        <item x="11"/>
        <item x="33"/>
        <item x="13"/>
        <item x="2"/>
        <item x="46"/>
        <item x="44"/>
        <item x="28"/>
        <item x="31"/>
        <item x="14"/>
        <item x="23"/>
        <item x="12"/>
        <item x="9"/>
        <item x="4"/>
        <item x="38"/>
        <item x="1"/>
        <item x="20"/>
        <item x="25"/>
        <item x="18"/>
        <item x="15"/>
        <item x="47"/>
        <item x="40"/>
        <item x="0"/>
        <item x="7"/>
        <item x="17"/>
        <item x="30"/>
        <item t="default"/>
      </items>
    </pivotField>
    <pivotField showAll="0" defaultSubtotal="0">
      <items count="6">
        <item x="0"/>
        <item x="1"/>
        <item x="2"/>
        <item x="3"/>
        <item x="4"/>
        <item x="5"/>
      </items>
    </pivotField>
    <pivotField showAll="0" defaultSubtotal="0">
      <items count="4">
        <item h="1" x="0"/>
        <item h="1" x="1"/>
        <item x="2"/>
        <item h="1" x="3"/>
      </items>
    </pivotField>
  </pivotFields>
  <rowFields count="1">
    <field x="3"/>
  </rowFields>
  <rowItems count="1">
    <i t="grand">
      <x/>
    </i>
  </rowItems>
  <colItems count="1">
    <i/>
  </colItems>
  <dataFields count="1">
    <dataField name="Sum of Sales" fld="8" baseField="0" baseItem="0"/>
  </dataFields>
  <chartFormats count="9">
    <chartFormat chart="2"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3" count="1" selected="0">
            <x v="0"/>
          </reference>
        </references>
      </pivotArea>
    </chartFormat>
    <chartFormat chart="4" format="11">
      <pivotArea type="data" outline="0" fieldPosition="0">
        <references count="2">
          <reference field="4294967294" count="1" selected="0">
            <x v="0"/>
          </reference>
          <reference field="3" count="1" selected="0">
            <x v="1"/>
          </reference>
        </references>
      </pivotArea>
    </chartFormat>
    <chartFormat chart="4" format="12">
      <pivotArea type="data" outline="0" fieldPosition="0">
        <references count="2">
          <reference field="4294967294" count="1" selected="0">
            <x v="0"/>
          </reference>
          <reference field="3" count="1" selected="0">
            <x v="2"/>
          </reference>
        </references>
      </pivotArea>
    </chartFormat>
    <chartFormat chart="4" format="13">
      <pivotArea type="data" outline="0" fieldPosition="0">
        <references count="2">
          <reference field="4294967294" count="1" selected="0">
            <x v="0"/>
          </reference>
          <reference field="3" count="1" selected="0">
            <x v="3"/>
          </reference>
        </references>
      </pivotArea>
    </chartFormat>
    <chartFormat chart="4" format="14">
      <pivotArea type="data" outline="0" fieldPosition="0">
        <references count="2">
          <reference field="4294967294" count="1" selected="0">
            <x v="0"/>
          </reference>
          <reference field="3" count="1" selected="0">
            <x v="4"/>
          </reference>
        </references>
      </pivotArea>
    </chartFormat>
    <chartFormat chart="4" format="15">
      <pivotArea type="data" outline="0" fieldPosition="0">
        <references count="2">
          <reference field="4294967294" count="1" selected="0">
            <x v="0"/>
          </reference>
          <reference field="3" count="1" selected="0">
            <x v="5"/>
          </reference>
        </references>
      </pivotArea>
    </chartFormat>
    <chartFormat chart="4" format="16">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11:Q12" firstHeaderRow="1" firstDataRow="1" firstDataCol="1"/>
  <pivotFields count="12">
    <pivotField numFmtId="14" showAll="0">
      <items count="15">
        <item x="0"/>
        <item x="1"/>
        <item x="2"/>
        <item x="3"/>
        <item x="4"/>
        <item x="5"/>
        <item x="6"/>
        <item x="7"/>
        <item x="8"/>
        <item x="9"/>
        <item x="10"/>
        <item x="11"/>
        <item x="12"/>
        <item x="13"/>
        <item t="default"/>
      </items>
    </pivotField>
    <pivotField showAll="0">
      <items count="11">
        <item h="1" x="0"/>
        <item x="8"/>
        <item h="1" x="3"/>
        <item h="1" x="5"/>
        <item h="1" x="7"/>
        <item h="1" x="2"/>
        <item h="1" x="1"/>
        <item h="1" x="4"/>
        <item h="1" x="9"/>
        <item h="1" x="6"/>
        <item t="default"/>
      </items>
    </pivotField>
    <pivotField axis="axisRow" showAll="0">
      <items count="5">
        <item x="1"/>
        <item h="1" x="3"/>
        <item h="1" x="2"/>
        <item h="1" x="0"/>
        <item t="default"/>
      </items>
    </pivotField>
    <pivotField showAll="0">
      <items count="8">
        <item x="2"/>
        <item h="1" x="1"/>
        <item h="1" x="5"/>
        <item h="1" x="3"/>
        <item h="1" x="6"/>
        <item h="1" x="4"/>
        <item h="1" x="0"/>
        <item t="default"/>
      </items>
    </pivotField>
    <pivotField showAll="0"/>
    <pivotField showAll="0"/>
    <pivotField showAll="0"/>
    <pivotField showAll="0"/>
    <pivotField dataField="1" showAll="0"/>
    <pivotField showAll="0">
      <items count="49">
        <item x="35"/>
        <item x="37"/>
        <item x="22"/>
        <item x="16"/>
        <item x="36"/>
        <item x="19"/>
        <item x="26"/>
        <item x="8"/>
        <item x="5"/>
        <item x="21"/>
        <item x="41"/>
        <item x="34"/>
        <item x="43"/>
        <item x="10"/>
        <item x="6"/>
        <item x="42"/>
        <item x="45"/>
        <item x="32"/>
        <item x="3"/>
        <item x="24"/>
        <item x="39"/>
        <item x="29"/>
        <item x="27"/>
        <item x="11"/>
        <item x="33"/>
        <item x="13"/>
        <item x="2"/>
        <item x="46"/>
        <item x="44"/>
        <item x="28"/>
        <item x="31"/>
        <item x="14"/>
        <item x="23"/>
        <item x="12"/>
        <item x="9"/>
        <item x="4"/>
        <item x="38"/>
        <item x="1"/>
        <item x="20"/>
        <item x="25"/>
        <item x="18"/>
        <item x="15"/>
        <item x="47"/>
        <item x="40"/>
        <item x="0"/>
        <item x="7"/>
        <item x="17"/>
        <item x="30"/>
        <item t="default"/>
      </items>
    </pivotField>
    <pivotField showAll="0" defaultSubtotal="0">
      <items count="6">
        <item x="0"/>
        <item x="1"/>
        <item x="2"/>
        <item x="3"/>
        <item x="4"/>
        <item x="5"/>
      </items>
    </pivotField>
    <pivotField showAll="0" defaultSubtotal="0">
      <items count="4">
        <item h="1" x="0"/>
        <item h="1" x="1"/>
        <item x="2"/>
        <item h="1" x="3"/>
      </items>
    </pivotField>
  </pivotFields>
  <rowFields count="1">
    <field x="2"/>
  </rowFields>
  <rowItems count="1">
    <i t="grand">
      <x/>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15:N16" firstHeaderRow="1" firstDataRow="1" firstDataCol="1"/>
  <pivotFields count="12">
    <pivotField numFmtId="14" showAll="0">
      <items count="15">
        <item x="0"/>
        <item x="1"/>
        <item x="2"/>
        <item x="3"/>
        <item x="4"/>
        <item x="5"/>
        <item x="6"/>
        <item x="7"/>
        <item x="8"/>
        <item x="9"/>
        <item x="10"/>
        <item x="11"/>
        <item x="12"/>
        <item x="13"/>
        <item t="default"/>
      </items>
    </pivotField>
    <pivotField axis="axisRow" showAll="0">
      <items count="11">
        <item h="1" x="0"/>
        <item x="8"/>
        <item h="1" x="3"/>
        <item h="1" x="5"/>
        <item h="1" x="7"/>
        <item h="1" x="2"/>
        <item h="1" x="1"/>
        <item h="1" x="4"/>
        <item h="1" x="9"/>
        <item h="1" x="6"/>
        <item t="default"/>
      </items>
    </pivotField>
    <pivotField showAll="0">
      <items count="5">
        <item x="1"/>
        <item h="1" x="3"/>
        <item h="1" x="2"/>
        <item h="1" x="0"/>
        <item t="default"/>
      </items>
    </pivotField>
    <pivotField showAll="0">
      <items count="8">
        <item x="2"/>
        <item h="1" x="1"/>
        <item h="1" x="5"/>
        <item h="1" x="3"/>
        <item h="1" x="6"/>
        <item h="1" x="4"/>
        <item h="1" x="0"/>
        <item t="default"/>
      </items>
    </pivotField>
    <pivotField showAll="0"/>
    <pivotField showAll="0"/>
    <pivotField showAll="0"/>
    <pivotField showAll="0"/>
    <pivotField dataField="1" showAll="0"/>
    <pivotField showAll="0">
      <items count="49">
        <item x="35"/>
        <item x="37"/>
        <item x="22"/>
        <item x="16"/>
        <item x="36"/>
        <item x="19"/>
        <item x="26"/>
        <item x="8"/>
        <item x="5"/>
        <item x="21"/>
        <item x="41"/>
        <item x="34"/>
        <item x="43"/>
        <item x="10"/>
        <item x="6"/>
        <item x="42"/>
        <item x="45"/>
        <item x="32"/>
        <item x="3"/>
        <item x="24"/>
        <item x="39"/>
        <item x="29"/>
        <item x="27"/>
        <item x="11"/>
        <item x="33"/>
        <item x="13"/>
        <item x="2"/>
        <item x="46"/>
        <item x="44"/>
        <item x="28"/>
        <item x="31"/>
        <item x="14"/>
        <item x="23"/>
        <item x="12"/>
        <item x="9"/>
        <item x="4"/>
        <item x="38"/>
        <item x="1"/>
        <item x="20"/>
        <item x="25"/>
        <item x="18"/>
        <item x="15"/>
        <item x="47"/>
        <item x="40"/>
        <item x="0"/>
        <item x="7"/>
        <item x="17"/>
        <item x="30"/>
        <item t="default"/>
      </items>
    </pivotField>
    <pivotField showAll="0" defaultSubtotal="0">
      <items count="6">
        <item x="0"/>
        <item x="1"/>
        <item x="2"/>
        <item x="3"/>
        <item x="4"/>
        <item x="5"/>
      </items>
    </pivotField>
    <pivotField showAll="0" defaultSubtotal="0">
      <items count="4">
        <item h="1" x="0"/>
        <item h="1" x="1"/>
        <item x="2"/>
        <item h="1" x="3"/>
      </items>
    </pivotField>
  </pivotFields>
  <rowFields count="1">
    <field x="1"/>
  </rowFields>
  <rowItems count="1">
    <i t="grand">
      <x/>
    </i>
  </rowItems>
  <colItems count="1">
    <i/>
  </colItems>
  <dataFields count="1">
    <dataField name="Sum of Sales" fld="8"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9"/>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1" count="1" selected="0">
            <x v="0"/>
          </reference>
        </references>
      </pivotArea>
    </chartFormat>
    <chartFormat chart="2" format="24">
      <pivotArea type="data" outline="0" fieldPosition="0">
        <references count="2">
          <reference field="4294967294" count="1" selected="0">
            <x v="0"/>
          </reference>
          <reference field="1" count="1" selected="0">
            <x v="1"/>
          </reference>
        </references>
      </pivotArea>
    </chartFormat>
    <chartFormat chart="2" format="25">
      <pivotArea type="data" outline="0" fieldPosition="0">
        <references count="2">
          <reference field="4294967294" count="1" selected="0">
            <x v="0"/>
          </reference>
          <reference field="1" count="1" selected="0">
            <x v="2"/>
          </reference>
        </references>
      </pivotArea>
    </chartFormat>
    <chartFormat chart="2" format="26">
      <pivotArea type="data" outline="0" fieldPosition="0">
        <references count="2">
          <reference field="4294967294" count="1" selected="0">
            <x v="0"/>
          </reference>
          <reference field="1" count="1" selected="0">
            <x v="3"/>
          </reference>
        </references>
      </pivotArea>
    </chartFormat>
    <chartFormat chart="2" format="27">
      <pivotArea type="data" outline="0" fieldPosition="0">
        <references count="2">
          <reference field="4294967294" count="1" selected="0">
            <x v="0"/>
          </reference>
          <reference field="1" count="1" selected="0">
            <x v="4"/>
          </reference>
        </references>
      </pivotArea>
    </chartFormat>
    <chartFormat chart="2" format="28">
      <pivotArea type="data" outline="0" fieldPosition="0">
        <references count="2">
          <reference field="4294967294" count="1" selected="0">
            <x v="0"/>
          </reference>
          <reference field="1" count="1" selected="0">
            <x v="5"/>
          </reference>
        </references>
      </pivotArea>
    </chartFormat>
    <chartFormat chart="2" format="29">
      <pivotArea type="data" outline="0" fieldPosition="0">
        <references count="2">
          <reference field="4294967294" count="1" selected="0">
            <x v="0"/>
          </reference>
          <reference field="1" count="1" selected="0">
            <x v="6"/>
          </reference>
        </references>
      </pivotArea>
    </chartFormat>
    <chartFormat chart="2" format="30">
      <pivotArea type="data" outline="0" fieldPosition="0">
        <references count="2">
          <reference field="4294967294" count="1" selected="0">
            <x v="0"/>
          </reference>
          <reference field="1" count="1" selected="0">
            <x v="7"/>
          </reference>
        </references>
      </pivotArea>
    </chartFormat>
    <chartFormat chart="2" format="31">
      <pivotArea type="data" outline="0" fieldPosition="0">
        <references count="2">
          <reference field="4294967294" count="1" selected="0">
            <x v="0"/>
          </reference>
          <reference field="1" count="1" selected="0">
            <x v="8"/>
          </reference>
        </references>
      </pivotArea>
    </chartFormat>
    <chartFormat chart="2" format="32">
      <pivotArea type="data" outline="0" fieldPosition="0">
        <references count="2">
          <reference field="4294967294" count="1" selected="0">
            <x v="0"/>
          </reference>
          <reference field="1" count="1" selected="0">
            <x v="9"/>
          </reference>
        </references>
      </pivotArea>
    </chartFormat>
    <chartFormat chart="0" format="11">
      <pivotArea type="data" outline="0" fieldPosition="0">
        <references count="1">
          <reference field="4294967294" count="1" selected="0">
            <x v="0"/>
          </reference>
        </references>
      </pivotArea>
    </chartFormat>
    <chartFormat chart="2" format="3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M5:N6"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11">
        <item h="1" x="0"/>
        <item x="8"/>
        <item h="1" x="3"/>
        <item h="1" x="5"/>
        <item h="1" x="7"/>
        <item h="1" x="2"/>
        <item h="1" x="1"/>
        <item h="1" x="4"/>
        <item h="1" x="9"/>
        <item h="1" x="6"/>
        <item t="default"/>
      </items>
    </pivotField>
    <pivotField showAll="0">
      <items count="5">
        <item x="1"/>
        <item h="1" x="3"/>
        <item h="1" x="2"/>
        <item h="1" x="0"/>
        <item t="default"/>
      </items>
    </pivotField>
    <pivotField showAll="0">
      <items count="8">
        <item x="2"/>
        <item h="1" x="1"/>
        <item h="1" x="5"/>
        <item h="1" x="3"/>
        <item h="1" x="6"/>
        <item h="1" x="4"/>
        <item h="1" x="0"/>
        <item t="default"/>
      </items>
    </pivotField>
    <pivotField showAll="0"/>
    <pivotField showAll="0"/>
    <pivotField showAll="0"/>
    <pivotField showAll="0"/>
    <pivotField showAll="0"/>
    <pivotField dataField="1" showAll="0">
      <items count="49">
        <item x="35"/>
        <item x="37"/>
        <item x="22"/>
        <item x="16"/>
        <item x="36"/>
        <item x="19"/>
        <item x="26"/>
        <item x="8"/>
        <item x="5"/>
        <item x="21"/>
        <item x="41"/>
        <item x="34"/>
        <item x="43"/>
        <item x="10"/>
        <item x="6"/>
        <item x="42"/>
        <item x="45"/>
        <item x="32"/>
        <item x="3"/>
        <item x="24"/>
        <item x="39"/>
        <item x="29"/>
        <item x="27"/>
        <item x="11"/>
        <item x="33"/>
        <item x="13"/>
        <item x="2"/>
        <item x="46"/>
        <item x="44"/>
        <item x="28"/>
        <item x="31"/>
        <item x="14"/>
        <item x="23"/>
        <item x="12"/>
        <item x="9"/>
        <item x="4"/>
        <item x="38"/>
        <item x="1"/>
        <item x="20"/>
        <item x="25"/>
        <item x="18"/>
        <item x="15"/>
        <item x="47"/>
        <item x="40"/>
        <item x="0"/>
        <item x="7"/>
        <item x="17"/>
        <item x="30"/>
        <item t="default"/>
      </items>
    </pivotField>
    <pivotField axis="axisRow" showAll="0" defaultSubtotal="0">
      <items count="6">
        <item sd="0" x="0"/>
        <item sd="0" x="1"/>
        <item sd="0" x="2"/>
        <item sd="0" x="3"/>
        <item sd="0" x="4"/>
        <item sd="0" x="5"/>
      </items>
    </pivotField>
    <pivotField axis="axisRow" showAll="0" defaultSubtotal="0">
      <items count="4">
        <item h="1" sd="0" x="0"/>
        <item h="1" sd="0" x="1"/>
        <item sd="0" x="2"/>
        <item h="1" sd="0" x="3"/>
      </items>
    </pivotField>
  </pivotFields>
  <rowFields count="3">
    <field x="11"/>
    <field x="10"/>
    <field x="0"/>
  </rowFields>
  <rowItems count="1">
    <i t="grand">
      <x/>
    </i>
  </rowItems>
  <colItems count="1">
    <i/>
  </colItems>
  <dataFields count="1">
    <dataField name="Sum of Profit"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I11:J12" firstHeaderRow="1" firstDataRow="1" firstDataCol="1"/>
  <pivotFields count="12">
    <pivotField numFmtId="14" showAll="0">
      <items count="15">
        <item x="0"/>
        <item x="1"/>
        <item x="2"/>
        <item x="3"/>
        <item x="4"/>
        <item x="5"/>
        <item x="6"/>
        <item x="7"/>
        <item x="8"/>
        <item x="9"/>
        <item x="10"/>
        <item x="11"/>
        <item x="12"/>
        <item x="13"/>
        <item t="default"/>
      </items>
    </pivotField>
    <pivotField showAll="0">
      <items count="11">
        <item h="1" x="0"/>
        <item x="8"/>
        <item h="1" x="3"/>
        <item h="1" x="5"/>
        <item h="1" x="7"/>
        <item h="1" x="2"/>
        <item h="1" x="1"/>
        <item h="1" x="4"/>
        <item h="1" x="9"/>
        <item h="1" x="6"/>
        <item t="default"/>
      </items>
    </pivotField>
    <pivotField showAll="0">
      <items count="5">
        <item x="1"/>
        <item h="1" x="3"/>
        <item h="1" x="2"/>
        <item h="1" x="0"/>
        <item t="default"/>
      </items>
    </pivotField>
    <pivotField axis="axisRow" showAll="0">
      <items count="8">
        <item x="2"/>
        <item h="1" x="1"/>
        <item h="1" x="5"/>
        <item h="1" x="3"/>
        <item h="1" x="6"/>
        <item h="1" x="4"/>
        <item h="1" x="0"/>
        <item t="default"/>
      </items>
    </pivotField>
    <pivotField showAll="0"/>
    <pivotField showAll="0"/>
    <pivotField showAll="0"/>
    <pivotField showAll="0"/>
    <pivotField showAll="0"/>
    <pivotField dataField="1" showAll="0">
      <items count="49">
        <item x="35"/>
        <item x="37"/>
        <item x="22"/>
        <item x="16"/>
        <item x="36"/>
        <item x="19"/>
        <item x="26"/>
        <item x="8"/>
        <item x="5"/>
        <item x="21"/>
        <item x="41"/>
        <item x="34"/>
        <item x="43"/>
        <item x="10"/>
        <item x="6"/>
        <item x="42"/>
        <item x="45"/>
        <item x="32"/>
        <item x="3"/>
        <item x="24"/>
        <item x="39"/>
        <item x="29"/>
        <item x="27"/>
        <item x="11"/>
        <item x="33"/>
        <item x="13"/>
        <item x="2"/>
        <item x="46"/>
        <item x="44"/>
        <item x="28"/>
        <item x="31"/>
        <item x="14"/>
        <item x="23"/>
        <item x="12"/>
        <item x="9"/>
        <item x="4"/>
        <item x="38"/>
        <item x="1"/>
        <item x="20"/>
        <item x="25"/>
        <item x="18"/>
        <item x="15"/>
        <item x="47"/>
        <item x="40"/>
        <item x="0"/>
        <item x="7"/>
        <item x="17"/>
        <item x="30"/>
        <item t="default"/>
      </items>
    </pivotField>
    <pivotField showAll="0" defaultSubtotal="0">
      <items count="6">
        <item x="0"/>
        <item x="1"/>
        <item x="2"/>
        <item x="3"/>
        <item x="4"/>
        <item x="5"/>
      </items>
    </pivotField>
    <pivotField showAll="0" defaultSubtotal="0">
      <items count="4">
        <item h="1" x="0"/>
        <item h="1" x="1"/>
        <item x="2"/>
        <item h="1" x="3"/>
      </items>
    </pivotField>
  </pivotFields>
  <rowFields count="1">
    <field x="3"/>
  </rowFields>
  <rowItems count="1">
    <i t="grand">
      <x/>
    </i>
  </rowItems>
  <colItems count="1">
    <i/>
  </colItems>
  <dataFields count="1">
    <dataField name="Sum of Profit" fld="9"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5"/>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2">
          <reference field="4294967294" count="1" selected="0">
            <x v="0"/>
          </reference>
          <reference field="3" count="1" selected="0">
            <x v="4"/>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3" count="1" selected="0">
            <x v="0"/>
          </reference>
        </references>
      </pivotArea>
    </chartFormat>
    <chartFormat chart="3" format="18">
      <pivotArea type="data" outline="0" fieldPosition="0">
        <references count="2">
          <reference field="4294967294" count="1" selected="0">
            <x v="0"/>
          </reference>
          <reference field="3" count="1" selected="0">
            <x v="1"/>
          </reference>
        </references>
      </pivotArea>
    </chartFormat>
    <chartFormat chart="3" format="19">
      <pivotArea type="data" outline="0" fieldPosition="0">
        <references count="2">
          <reference field="4294967294" count="1" selected="0">
            <x v="0"/>
          </reference>
          <reference field="3" count="1" selected="0">
            <x v="2"/>
          </reference>
        </references>
      </pivotArea>
    </chartFormat>
    <chartFormat chart="3" format="20">
      <pivotArea type="data" outline="0" fieldPosition="0">
        <references count="2">
          <reference field="4294967294" count="1" selected="0">
            <x v="0"/>
          </reference>
          <reference field="3" count="1" selected="0">
            <x v="3"/>
          </reference>
        </references>
      </pivotArea>
    </chartFormat>
    <chartFormat chart="3" format="21">
      <pivotArea type="data" outline="0" fieldPosition="0">
        <references count="2">
          <reference field="4294967294" count="1" selected="0">
            <x v="0"/>
          </reference>
          <reference field="3" count="1" selected="0">
            <x v="4"/>
          </reference>
        </references>
      </pivotArea>
    </chartFormat>
    <chartFormat chart="3" format="22">
      <pivotArea type="data" outline="0" fieldPosition="0">
        <references count="2">
          <reference field="4294967294" count="1" selected="0">
            <x v="0"/>
          </reference>
          <reference field="3" count="1" selected="0">
            <x v="5"/>
          </reference>
        </references>
      </pivotArea>
    </chartFormat>
    <chartFormat chart="3" format="23">
      <pivotArea type="data" outline="0" fieldPosition="0">
        <references count="2">
          <reference field="4294967294" count="1" selected="0">
            <x v="0"/>
          </reference>
          <reference field="3" count="1" selected="0">
            <x v="6"/>
          </reference>
        </references>
      </pivotArea>
    </chartFormat>
    <chartFormat chart="0" format="8">
      <pivotArea type="data" outline="0" fieldPosition="0">
        <references count="1">
          <reference field="4294967294" count="1" selected="0">
            <x v="0"/>
          </reference>
        </references>
      </pivotArea>
    </chartFormat>
    <chartFormat chart="3" format="2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5:E6" firstHeaderRow="1" firstDataRow="1" firstDataCol="1"/>
  <pivotFields count="12">
    <pivotField numFmtId="14" showAll="0">
      <items count="15">
        <item x="0"/>
        <item x="1"/>
        <item x="2"/>
        <item x="3"/>
        <item x="4"/>
        <item x="5"/>
        <item x="6"/>
        <item x="7"/>
        <item x="8"/>
        <item x="9"/>
        <item x="10"/>
        <item x="11"/>
        <item x="12"/>
        <item x="13"/>
        <item t="default"/>
      </items>
    </pivotField>
    <pivotField showAll="0">
      <items count="11">
        <item h="1" x="0"/>
        <item x="8"/>
        <item h="1" x="3"/>
        <item h="1" x="5"/>
        <item h="1" x="7"/>
        <item h="1" x="2"/>
        <item h="1" x="1"/>
        <item h="1" x="4"/>
        <item h="1" x="9"/>
        <item h="1" x="6"/>
        <item t="default"/>
      </items>
    </pivotField>
    <pivotField axis="axisRow" showAll="0">
      <items count="5">
        <item x="1"/>
        <item h="1" x="3"/>
        <item h="1" x="2"/>
        <item h="1" x="0"/>
        <item t="default"/>
      </items>
    </pivotField>
    <pivotField showAll="0">
      <items count="8">
        <item x="2"/>
        <item h="1" x="1"/>
        <item h="1" x="5"/>
        <item h="1" x="3"/>
        <item h="1" x="6"/>
        <item h="1" x="4"/>
        <item h="1" x="0"/>
        <item t="default"/>
      </items>
    </pivotField>
    <pivotField showAll="0"/>
    <pivotField showAll="0"/>
    <pivotField showAll="0"/>
    <pivotField showAll="0"/>
    <pivotField showAll="0"/>
    <pivotField dataField="1" showAll="0">
      <items count="49">
        <item x="35"/>
        <item x="37"/>
        <item x="22"/>
        <item x="16"/>
        <item x="36"/>
        <item x="19"/>
        <item x="26"/>
        <item x="8"/>
        <item x="5"/>
        <item x="21"/>
        <item x="41"/>
        <item x="34"/>
        <item x="43"/>
        <item x="10"/>
        <item x="6"/>
        <item x="42"/>
        <item x="45"/>
        <item x="32"/>
        <item x="3"/>
        <item x="24"/>
        <item x="39"/>
        <item x="29"/>
        <item x="27"/>
        <item x="11"/>
        <item x="33"/>
        <item x="13"/>
        <item x="2"/>
        <item x="46"/>
        <item x="44"/>
        <item x="28"/>
        <item x="31"/>
        <item x="14"/>
        <item x="23"/>
        <item x="12"/>
        <item x="9"/>
        <item x="4"/>
        <item x="38"/>
        <item x="1"/>
        <item x="20"/>
        <item x="25"/>
        <item x="18"/>
        <item x="15"/>
        <item x="47"/>
        <item x="40"/>
        <item x="0"/>
        <item x="7"/>
        <item x="17"/>
        <item x="30"/>
        <item t="default"/>
      </items>
    </pivotField>
    <pivotField showAll="0" defaultSubtotal="0">
      <items count="6">
        <item x="0"/>
        <item x="1"/>
        <item x="2"/>
        <item x="3"/>
        <item x="4"/>
        <item x="5"/>
      </items>
    </pivotField>
    <pivotField showAll="0" defaultSubtotal="0">
      <items count="4">
        <item h="1" x="0"/>
        <item h="1" x="1"/>
        <item x="2"/>
        <item h="1" x="3"/>
      </items>
    </pivotField>
  </pivotFields>
  <rowFields count="1">
    <field x="2"/>
  </rowFields>
  <rowItems count="1">
    <i t="grand">
      <x/>
    </i>
  </rowItems>
  <colItems count="1">
    <i/>
  </colItems>
  <dataFields count="1">
    <dataField name="Sum of Profit" fld="9" baseField="0" baseItem="0"/>
  </dataFields>
  <chartFormats count="6">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 chart="6" format="9">
      <pivotArea type="data" outline="0" fieldPosition="0">
        <references count="2">
          <reference field="4294967294" count="1" selected="0">
            <x v="0"/>
          </reference>
          <reference field="2" count="1" selected="0">
            <x v="2"/>
          </reference>
        </references>
      </pivotArea>
    </chartFormat>
    <chartFormat chart="6"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4" firstHeaderRow="1" firstDataRow="1" firstDataCol="1"/>
  <pivotFields count="12">
    <pivotField numFmtId="14" showAll="0">
      <items count="15">
        <item x="0"/>
        <item x="1"/>
        <item x="2"/>
        <item x="3"/>
        <item x="4"/>
        <item x="5"/>
        <item x="6"/>
        <item x="7"/>
        <item x="8"/>
        <item x="9"/>
        <item x="10"/>
        <item x="11"/>
        <item x="12"/>
        <item x="13"/>
        <item t="default"/>
      </items>
    </pivotField>
    <pivotField axis="axisRow" showAll="0">
      <items count="11">
        <item h="1" x="0"/>
        <item x="8"/>
        <item h="1" x="3"/>
        <item h="1" x="5"/>
        <item h="1" x="7"/>
        <item h="1" x="2"/>
        <item h="1" x="1"/>
        <item h="1" x="4"/>
        <item h="1" x="9"/>
        <item h="1" x="6"/>
        <item t="default"/>
      </items>
    </pivotField>
    <pivotField showAll="0">
      <items count="5">
        <item x="1"/>
        <item h="1" x="3"/>
        <item h="1" x="2"/>
        <item h="1" x="0"/>
        <item t="default"/>
      </items>
    </pivotField>
    <pivotField showAll="0">
      <items count="8">
        <item x="2"/>
        <item h="1" x="1"/>
        <item h="1" x="5"/>
        <item h="1" x="3"/>
        <item h="1" x="6"/>
        <item h="1" x="4"/>
        <item h="1" x="0"/>
        <item t="default"/>
      </items>
    </pivotField>
    <pivotField showAll="0"/>
    <pivotField showAll="0"/>
    <pivotField showAll="0"/>
    <pivotField showAll="0"/>
    <pivotField showAll="0"/>
    <pivotField dataField="1" showAll="0"/>
    <pivotField showAll="0" defaultSubtotal="0">
      <items count="6">
        <item x="0"/>
        <item x="1"/>
        <item x="2"/>
        <item x="3"/>
        <item x="4"/>
        <item x="5"/>
      </items>
    </pivotField>
    <pivotField showAll="0" defaultSubtotal="0">
      <items count="4">
        <item h="1" x="0"/>
        <item h="1" x="1"/>
        <item x="2"/>
        <item h="1" x="3"/>
      </items>
    </pivotField>
  </pivotFields>
  <rowFields count="1">
    <field x="1"/>
  </rowFields>
  <rowItems count="1">
    <i t="grand">
      <x/>
    </i>
  </rowItems>
  <colItems count="1">
    <i/>
  </colItems>
  <dataFields count="1">
    <dataField name="Sum of Profit" fld="9" baseField="0" baseItem="0"/>
  </dataFields>
  <chartFormats count="3">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1">
      <items count="10">
        <i x="0"/>
        <i x="8" s="1"/>
        <i x="3"/>
        <i x="5"/>
        <i x="7"/>
        <i x="2"/>
        <i x="1"/>
        <i x="4"/>
        <i x="9"/>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4">
        <i x="1" s="1" nd="1"/>
        <i x="3" nd="1"/>
        <i x="2" nd="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7">
        <i x="2" s="1" nd="1"/>
        <i x="1" nd="1"/>
        <i x="5" nd="1"/>
        <i x="3" nd="1"/>
        <i x="6" nd="1"/>
        <i x="4" nd="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4">
        <i x="0" nd="1"/>
        <i x="3" nd="1"/>
        <i x="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5" rowHeight="234950"/>
  <slicer name="Region" cache="Slicer_Region" caption="Region" columnCount="2" rowHeight="234950"/>
  <slicer name="Product" cache="Slicer_Product" caption="Product" rowHeight="234950"/>
  <slicer name="Years" cache="Slicer_Years" caption="Years" columnCount="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ales Person 1" cache="Slicer_Sales_Person" caption="Sales Person" columnCount="5" rowHeight="234950"/>
  <slicer name="Region 1" cache="Slicer_Region" caption="Region" columnCount="2" rowHeight="234950"/>
  <slicer name="Product 1" cache="Slicer_Product" caption="Product" rowHeight="234950"/>
  <slicer name="Years 1" cache="Slicer_Years" caption="Years" columnCount="2" rowHeight="234950"/>
</slicers>
</file>

<file path=xl/tables/table1.xml><?xml version="1.0" encoding="utf-8"?>
<table xmlns="http://schemas.openxmlformats.org/spreadsheetml/2006/main" id="1" name="Table1" displayName="Table1" ref="A1:J51" totalsRowShown="0" headerRowDxfId="0" tableBorderDxfId="10">
  <autoFilter ref="A1:J51"/>
  <tableColumns count="10">
    <tableColumn id="1" name="Date" dataDxfId="9"/>
    <tableColumn id="2" name="Sales Person" dataDxfId="8"/>
    <tableColumn id="3" name="Region" dataDxfId="7"/>
    <tableColumn id="4" name="Product" dataDxfId="6"/>
    <tableColumn id="5" name="Units Sold" dataDxfId="5"/>
    <tableColumn id="6" name="Unit Price" dataDxfId="4"/>
    <tableColumn id="7" name="Cost" dataDxfId="3"/>
    <tableColumn id="8" name="Cost ofgoods" dataDxfId="2"/>
    <tableColumn id="9" name="Sales" dataDxfId="1"/>
    <tableColumn id="10" name="Profit">
      <calculatedColumnFormula>I2-(H2*E2)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28"/>
  <sheetViews>
    <sheetView topLeftCell="I31" workbookViewId="0">
      <selection activeCell="D13" sqref="D13"/>
    </sheetView>
  </sheetViews>
  <sheetFormatPr defaultRowHeight="14.4"/>
  <cols>
    <col min="1" max="1" width="12.5546875" bestFit="1" customWidth="1"/>
    <col min="2" max="2" width="12.5546875" customWidth="1"/>
    <col min="3" max="3" width="11.6640625" bestFit="1" customWidth="1"/>
    <col min="4" max="4" width="12.5546875" customWidth="1"/>
    <col min="5" max="5" width="12.109375" customWidth="1"/>
    <col min="6" max="6" width="9" customWidth="1"/>
    <col min="7" max="8" width="6" customWidth="1"/>
    <col min="9" max="9" width="12.5546875" customWidth="1"/>
    <col min="10" max="10" width="12.109375" customWidth="1"/>
    <col min="11" max="12" width="6" customWidth="1"/>
    <col min="13" max="13" width="12.5546875" customWidth="1"/>
    <col min="14" max="14" width="11.6640625" customWidth="1"/>
    <col min="15" max="16" width="12.5546875" customWidth="1"/>
    <col min="17" max="17" width="11.6640625" customWidth="1"/>
    <col min="18" max="38" width="6" customWidth="1"/>
    <col min="39" max="52" width="7" customWidth="1"/>
    <col min="53" max="53" width="10.77734375" bestFit="1" customWidth="1"/>
  </cols>
  <sheetData>
    <row r="3" spans="1:18">
      <c r="A3" s="11" t="s">
        <v>43</v>
      </c>
      <c r="B3" t="s">
        <v>44</v>
      </c>
    </row>
    <row r="4" spans="1:18">
      <c r="A4" s="12" t="s">
        <v>39</v>
      </c>
      <c r="B4" s="13"/>
    </row>
    <row r="5" spans="1:18">
      <c r="D5" s="11" t="s">
        <v>43</v>
      </c>
      <c r="E5" t="s">
        <v>44</v>
      </c>
      <c r="F5" t="s">
        <v>48</v>
      </c>
      <c r="M5" s="11" t="s">
        <v>43</v>
      </c>
      <c r="N5" t="s">
        <v>44</v>
      </c>
      <c r="O5" t="s">
        <v>50</v>
      </c>
    </row>
    <row r="6" spans="1:18">
      <c r="D6" s="12" t="s">
        <v>39</v>
      </c>
      <c r="E6" s="13"/>
      <c r="F6" t="e">
        <f>(E6/$E$10)*100</f>
        <v>#DIV/0!</v>
      </c>
      <c r="M6" s="12" t="s">
        <v>39</v>
      </c>
      <c r="N6" s="13"/>
      <c r="O6" t="e">
        <f>(N6/$N$8)*100</f>
        <v>#DIV/0!</v>
      </c>
    </row>
    <row r="7" spans="1:18">
      <c r="F7" t="e">
        <f t="shared" ref="F7:F9" si="0">(E7/$E$10)*100</f>
        <v>#DIV/0!</v>
      </c>
      <c r="O7" t="e">
        <f>(N7/$N$8)*100</f>
        <v>#DIV/0!</v>
      </c>
    </row>
    <row r="8" spans="1:18">
      <c r="F8" t="e">
        <f t="shared" si="0"/>
        <v>#DIV/0!</v>
      </c>
    </row>
    <row r="9" spans="1:18">
      <c r="F9" t="e">
        <f t="shared" si="0"/>
        <v>#DIV/0!</v>
      </c>
    </row>
    <row r="11" spans="1:18">
      <c r="I11" s="11" t="s">
        <v>43</v>
      </c>
      <c r="J11" t="s">
        <v>44</v>
      </c>
      <c r="K11" t="s">
        <v>50</v>
      </c>
      <c r="P11" s="11" t="s">
        <v>43</v>
      </c>
      <c r="Q11" t="s">
        <v>47</v>
      </c>
      <c r="R11" t="s">
        <v>50</v>
      </c>
    </row>
    <row r="12" spans="1:18">
      <c r="I12" s="12" t="s">
        <v>39</v>
      </c>
      <c r="J12" s="13"/>
      <c r="K12" t="e">
        <f>(J12/$J$19)*100</f>
        <v>#DIV/0!</v>
      </c>
      <c r="P12" s="12" t="s">
        <v>39</v>
      </c>
      <c r="Q12" s="13"/>
      <c r="R12" t="e">
        <f>(Q12/$Q$16)*100</f>
        <v>#DIV/0!</v>
      </c>
    </row>
    <row r="13" spans="1:18">
      <c r="K13" t="e">
        <f t="shared" ref="K13:K18" si="1">(J13/$J$19)*100</f>
        <v>#DIV/0!</v>
      </c>
      <c r="R13" t="e">
        <f t="shared" ref="R13:R15" si="2">(Q13/$Q$16)*100</f>
        <v>#DIV/0!</v>
      </c>
    </row>
    <row r="14" spans="1:18">
      <c r="K14" t="e">
        <f t="shared" si="1"/>
        <v>#DIV/0!</v>
      </c>
      <c r="R14" t="e">
        <f t="shared" si="2"/>
        <v>#DIV/0!</v>
      </c>
    </row>
    <row r="15" spans="1:18">
      <c r="D15" s="11" t="s">
        <v>43</v>
      </c>
      <c r="E15" t="s">
        <v>47</v>
      </c>
      <c r="F15" t="s">
        <v>49</v>
      </c>
      <c r="K15" t="e">
        <f t="shared" si="1"/>
        <v>#DIV/0!</v>
      </c>
      <c r="M15" s="11" t="s">
        <v>43</v>
      </c>
      <c r="N15" t="s">
        <v>47</v>
      </c>
      <c r="O15" t="s">
        <v>50</v>
      </c>
      <c r="R15" t="e">
        <f t="shared" si="2"/>
        <v>#DIV/0!</v>
      </c>
    </row>
    <row r="16" spans="1:18">
      <c r="D16" s="12" t="s">
        <v>45</v>
      </c>
      <c r="E16" s="13">
        <v>557600</v>
      </c>
      <c r="F16">
        <f>(E16/$E$18)*100</f>
        <v>82.290436835891384</v>
      </c>
      <c r="K16" t="e">
        <f t="shared" si="1"/>
        <v>#DIV/0!</v>
      </c>
      <c r="M16" s="12" t="s">
        <v>39</v>
      </c>
      <c r="N16" s="13"/>
      <c r="O16" t="e">
        <f>ROUND((N16/$N$26)*100,0)</f>
        <v>#DIV/0!</v>
      </c>
    </row>
    <row r="17" spans="2:15">
      <c r="D17" s="12" t="s">
        <v>46</v>
      </c>
      <c r="E17" s="13">
        <v>120000</v>
      </c>
      <c r="F17">
        <f>(E17/$E$18)*100</f>
        <v>17.709563164108619</v>
      </c>
      <c r="K17" t="e">
        <f t="shared" si="1"/>
        <v>#DIV/0!</v>
      </c>
      <c r="O17" t="e">
        <f t="shared" ref="O17:O25" si="3">ROUND((N17/$N$26)*100,0)</f>
        <v>#DIV/0!</v>
      </c>
    </row>
    <row r="18" spans="2:15">
      <c r="D18" s="12" t="s">
        <v>39</v>
      </c>
      <c r="E18" s="13">
        <v>677600</v>
      </c>
      <c r="K18" t="e">
        <f t="shared" si="1"/>
        <v>#DIV/0!</v>
      </c>
      <c r="O18" t="e">
        <f t="shared" si="3"/>
        <v>#DIV/0!</v>
      </c>
    </row>
    <row r="19" spans="2:15">
      <c r="O19" t="e">
        <f t="shared" si="3"/>
        <v>#DIV/0!</v>
      </c>
    </row>
    <row r="20" spans="2:15">
      <c r="O20" t="e">
        <f t="shared" si="3"/>
        <v>#DIV/0!</v>
      </c>
    </row>
    <row r="21" spans="2:15">
      <c r="B21" s="11" t="s">
        <v>43</v>
      </c>
      <c r="C21" t="s">
        <v>47</v>
      </c>
      <c r="D21" s="12" t="s">
        <v>50</v>
      </c>
      <c r="O21" t="e">
        <f t="shared" si="3"/>
        <v>#DIV/0!</v>
      </c>
    </row>
    <row r="22" spans="2:15">
      <c r="B22" s="12" t="s">
        <v>39</v>
      </c>
      <c r="C22" s="13"/>
      <c r="D22" t="e">
        <f>(C22/$C$29)*100</f>
        <v>#DIV/0!</v>
      </c>
      <c r="O22" t="e">
        <f t="shared" si="3"/>
        <v>#DIV/0!</v>
      </c>
    </row>
    <row r="23" spans="2:15">
      <c r="D23" t="e">
        <f t="shared" ref="D23:D28" si="4">(C23/$C$29)*100</f>
        <v>#DIV/0!</v>
      </c>
      <c r="O23" t="e">
        <f t="shared" si="3"/>
        <v>#DIV/0!</v>
      </c>
    </row>
    <row r="24" spans="2:15">
      <c r="D24" t="e">
        <f t="shared" si="4"/>
        <v>#DIV/0!</v>
      </c>
      <c r="O24" t="e">
        <f t="shared" si="3"/>
        <v>#DIV/0!</v>
      </c>
    </row>
    <row r="25" spans="2:15">
      <c r="D25" t="e">
        <f t="shared" si="4"/>
        <v>#DIV/0!</v>
      </c>
      <c r="O25" t="e">
        <f t="shared" si="3"/>
        <v>#DIV/0!</v>
      </c>
    </row>
    <row r="26" spans="2:15">
      <c r="D26" t="e">
        <f t="shared" si="4"/>
        <v>#DIV/0!</v>
      </c>
    </row>
    <row r="27" spans="2:15">
      <c r="D27" t="e">
        <f t="shared" si="4"/>
        <v>#DIV/0!</v>
      </c>
    </row>
    <row r="28" spans="2:15">
      <c r="D28" t="e">
        <f t="shared" si="4"/>
        <v>#DIV/0!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51" zoomScaleNormal="100" workbookViewId="0">
      <selection activeCell="W53" sqref="W53"/>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zoomScaleNormal="100" workbookViewId="0">
      <selection activeCell="F7" sqref="F7"/>
    </sheetView>
  </sheetViews>
  <sheetFormatPr defaultRowHeight="14.4"/>
  <cols>
    <col min="1" max="1" width="11" bestFit="1" customWidth="1"/>
    <col min="2" max="2" width="15.6640625" customWidth="1"/>
    <col min="3" max="3" width="9.77734375" customWidth="1"/>
    <col min="4" max="4" width="10.44140625" customWidth="1"/>
    <col min="5" max="5" width="12.77734375" customWidth="1"/>
    <col min="6" max="6" width="12.33203125" customWidth="1"/>
    <col min="7" max="7" width="7.88671875" customWidth="1"/>
    <col min="8" max="8" width="15.77734375" customWidth="1"/>
    <col min="9" max="9" width="13.5546875" bestFit="1" customWidth="1"/>
    <col min="10" max="10" width="11.5546875" customWidth="1"/>
    <col min="12" max="12" width="12" customWidth="1"/>
  </cols>
  <sheetData>
    <row r="1" spans="1:12" ht="42" thickBot="1">
      <c r="A1" s="9" t="s">
        <v>0</v>
      </c>
      <c r="B1" s="1" t="s">
        <v>1</v>
      </c>
      <c r="C1" s="1" t="s">
        <v>2</v>
      </c>
      <c r="D1" s="1" t="s">
        <v>3</v>
      </c>
      <c r="E1" s="1" t="s">
        <v>4</v>
      </c>
      <c r="F1" s="1" t="s">
        <v>5</v>
      </c>
      <c r="G1" s="1" t="s">
        <v>37</v>
      </c>
      <c r="H1" s="1" t="s">
        <v>38</v>
      </c>
      <c r="I1" s="1" t="s">
        <v>35</v>
      </c>
      <c r="J1" s="4" t="s">
        <v>34</v>
      </c>
      <c r="L1" s="7" t="s">
        <v>39</v>
      </c>
    </row>
    <row r="2" spans="1:12" ht="29.4" thickTop="1" thickBot="1">
      <c r="A2" s="10">
        <v>44246</v>
      </c>
      <c r="B2" s="2" t="s">
        <v>6</v>
      </c>
      <c r="C2" s="2" t="s">
        <v>7</v>
      </c>
      <c r="D2" s="2" t="s">
        <v>8</v>
      </c>
      <c r="E2" s="2">
        <v>84</v>
      </c>
      <c r="F2" s="3" t="s">
        <v>9</v>
      </c>
      <c r="G2" s="3" t="s">
        <v>36</v>
      </c>
      <c r="H2" s="6">
        <v>4000</v>
      </c>
      <c r="I2" s="5">
        <v>504000</v>
      </c>
      <c r="J2">
        <f>I2-(H2*E2)</f>
        <v>168000</v>
      </c>
      <c r="L2" s="8">
        <f>SUM(I2:I51)</f>
        <v>12944500</v>
      </c>
    </row>
    <row r="3" spans="1:12" ht="28.8" thickBot="1">
      <c r="A3" s="10">
        <v>44446</v>
      </c>
      <c r="B3" s="2" t="s">
        <v>11</v>
      </c>
      <c r="C3" s="2" t="s">
        <v>12</v>
      </c>
      <c r="D3" s="2" t="s">
        <v>13</v>
      </c>
      <c r="E3" s="2">
        <v>128</v>
      </c>
      <c r="F3" s="3" t="s">
        <v>14</v>
      </c>
      <c r="G3" s="3" t="s">
        <v>36</v>
      </c>
      <c r="H3" s="6">
        <v>2500</v>
      </c>
      <c r="I3" s="6">
        <v>448000</v>
      </c>
      <c r="J3">
        <f t="shared" ref="J3:J51" si="0">I3-(H3*E3)</f>
        <v>128000</v>
      </c>
      <c r="L3" t="s">
        <v>40</v>
      </c>
    </row>
    <row r="4" spans="1:12" ht="28.8" thickBot="1">
      <c r="A4" s="10">
        <v>44230</v>
      </c>
      <c r="B4" s="2" t="s">
        <v>15</v>
      </c>
      <c r="C4" s="2" t="s">
        <v>16</v>
      </c>
      <c r="D4" s="2" t="s">
        <v>17</v>
      </c>
      <c r="E4" s="2">
        <v>136</v>
      </c>
      <c r="F4" s="3" t="s">
        <v>18</v>
      </c>
      <c r="G4" s="3" t="s">
        <v>36</v>
      </c>
      <c r="H4" s="3">
        <v>800</v>
      </c>
      <c r="I4" s="6">
        <v>163200</v>
      </c>
      <c r="J4">
        <f t="shared" si="0"/>
        <v>54400</v>
      </c>
      <c r="L4">
        <f>SUM(E2:E51)</f>
        <v>4705</v>
      </c>
    </row>
    <row r="5" spans="1:12" ht="28.8" thickBot="1">
      <c r="A5" s="10">
        <v>44085</v>
      </c>
      <c r="B5" s="2" t="s">
        <v>19</v>
      </c>
      <c r="C5" s="2" t="s">
        <v>20</v>
      </c>
      <c r="D5" s="2" t="s">
        <v>21</v>
      </c>
      <c r="E5" s="2">
        <v>91</v>
      </c>
      <c r="F5" s="3" t="s">
        <v>22</v>
      </c>
      <c r="G5" s="3" t="s">
        <v>36</v>
      </c>
      <c r="H5" s="3">
        <v>700</v>
      </c>
      <c r="I5" s="6">
        <v>91000</v>
      </c>
      <c r="J5">
        <f t="shared" si="0"/>
        <v>27300</v>
      </c>
      <c r="L5" t="s">
        <v>41</v>
      </c>
    </row>
    <row r="6" spans="1:12" ht="28.8" thickBot="1">
      <c r="A6" s="10">
        <v>44462</v>
      </c>
      <c r="B6" s="2" t="s">
        <v>23</v>
      </c>
      <c r="C6" s="2" t="s">
        <v>7</v>
      </c>
      <c r="D6" s="2" t="s">
        <v>24</v>
      </c>
      <c r="E6" s="2">
        <v>110</v>
      </c>
      <c r="F6" s="3" t="s">
        <v>10</v>
      </c>
      <c r="G6" s="3" t="s">
        <v>36</v>
      </c>
      <c r="H6" s="6">
        <v>3000</v>
      </c>
      <c r="I6" s="6">
        <v>440000</v>
      </c>
      <c r="J6">
        <f t="shared" si="0"/>
        <v>110000</v>
      </c>
      <c r="L6">
        <f>SUM(J2:J51)</f>
        <v>3834400</v>
      </c>
    </row>
    <row r="7" spans="1:12" ht="28.8" thickBot="1">
      <c r="A7" s="10">
        <v>44105</v>
      </c>
      <c r="B7" s="2" t="s">
        <v>25</v>
      </c>
      <c r="C7" s="2" t="s">
        <v>12</v>
      </c>
      <c r="D7" s="2" t="s">
        <v>17</v>
      </c>
      <c r="E7" s="2">
        <v>51</v>
      </c>
      <c r="F7" s="3" t="s">
        <v>18</v>
      </c>
      <c r="G7" s="3" t="s">
        <v>36</v>
      </c>
      <c r="H7" s="3">
        <v>800</v>
      </c>
      <c r="I7" s="6">
        <v>61200</v>
      </c>
      <c r="J7">
        <f t="shared" si="0"/>
        <v>20400</v>
      </c>
      <c r="L7" t="s">
        <v>42</v>
      </c>
    </row>
    <row r="8" spans="1:12" ht="28.8" thickBot="1">
      <c r="A8" s="10">
        <v>44413</v>
      </c>
      <c r="B8" s="2" t="s">
        <v>26</v>
      </c>
      <c r="C8" s="2" t="s">
        <v>20</v>
      </c>
      <c r="D8" s="2" t="s">
        <v>21</v>
      </c>
      <c r="E8" s="2">
        <v>78</v>
      </c>
      <c r="F8" s="3" t="s">
        <v>22</v>
      </c>
      <c r="G8" s="3" t="s">
        <v>36</v>
      </c>
      <c r="H8" s="3">
        <v>700</v>
      </c>
      <c r="I8" s="6">
        <v>78000</v>
      </c>
      <c r="J8">
        <f t="shared" si="0"/>
        <v>23400</v>
      </c>
      <c r="L8" s="8">
        <f>AVERAGE(I2:I51)</f>
        <v>258890</v>
      </c>
    </row>
    <row r="9" spans="1:12" ht="28.8" thickBot="1">
      <c r="A9" s="10">
        <v>44141</v>
      </c>
      <c r="B9" s="2" t="s">
        <v>27</v>
      </c>
      <c r="C9" s="2" t="s">
        <v>16</v>
      </c>
      <c r="D9" s="2" t="s">
        <v>8</v>
      </c>
      <c r="E9" s="2">
        <v>146</v>
      </c>
      <c r="F9" s="3" t="s">
        <v>9</v>
      </c>
      <c r="G9" s="3" t="s">
        <v>36</v>
      </c>
      <c r="H9" s="6">
        <v>4000</v>
      </c>
      <c r="I9" s="6">
        <v>876000</v>
      </c>
      <c r="J9">
        <f t="shared" si="0"/>
        <v>292000</v>
      </c>
    </row>
    <row r="10" spans="1:12" ht="28.8" thickBot="1">
      <c r="A10" s="10">
        <v>44223</v>
      </c>
      <c r="B10" s="2" t="s">
        <v>28</v>
      </c>
      <c r="C10" s="2" t="s">
        <v>7</v>
      </c>
      <c r="D10" s="2" t="s">
        <v>29</v>
      </c>
      <c r="E10" s="2">
        <v>101</v>
      </c>
      <c r="F10" s="3" t="s">
        <v>30</v>
      </c>
      <c r="G10" s="3" t="s">
        <v>36</v>
      </c>
      <c r="H10" s="3">
        <v>400</v>
      </c>
      <c r="I10" s="6">
        <v>60600</v>
      </c>
      <c r="J10">
        <f t="shared" si="0"/>
        <v>20200</v>
      </c>
    </row>
    <row r="11" spans="1:12" ht="28.8" thickBot="1">
      <c r="A11" s="10">
        <v>44442</v>
      </c>
      <c r="B11" s="2" t="s">
        <v>31</v>
      </c>
      <c r="C11" s="2" t="s">
        <v>16</v>
      </c>
      <c r="D11" s="2" t="s">
        <v>8</v>
      </c>
      <c r="E11" s="2">
        <v>52</v>
      </c>
      <c r="F11" s="3" t="s">
        <v>9</v>
      </c>
      <c r="G11" s="3" t="s">
        <v>36</v>
      </c>
      <c r="H11" s="6">
        <v>4000</v>
      </c>
      <c r="I11" s="6">
        <v>312000</v>
      </c>
      <c r="J11">
        <f t="shared" si="0"/>
        <v>104000</v>
      </c>
    </row>
    <row r="12" spans="1:12" ht="28.8" thickBot="1">
      <c r="A12" s="10">
        <v>44469</v>
      </c>
      <c r="B12" s="2" t="s">
        <v>31</v>
      </c>
      <c r="C12" s="2" t="s">
        <v>12</v>
      </c>
      <c r="D12" s="2" t="s">
        <v>17</v>
      </c>
      <c r="E12" s="2">
        <v>55</v>
      </c>
      <c r="F12" s="3" t="s">
        <v>18</v>
      </c>
      <c r="G12" s="3" t="s">
        <v>36</v>
      </c>
      <c r="H12" s="3">
        <v>800</v>
      </c>
      <c r="I12" s="6">
        <v>66000</v>
      </c>
      <c r="J12">
        <f t="shared" si="0"/>
        <v>22000</v>
      </c>
    </row>
    <row r="13" spans="1:12" ht="28.8" thickBot="1">
      <c r="A13" s="10">
        <v>44084</v>
      </c>
      <c r="B13" s="2" t="s">
        <v>31</v>
      </c>
      <c r="C13" s="2" t="s">
        <v>16</v>
      </c>
      <c r="D13" s="2" t="s">
        <v>21</v>
      </c>
      <c r="E13" s="2">
        <v>137</v>
      </c>
      <c r="F13" s="3" t="s">
        <v>22</v>
      </c>
      <c r="G13" s="3" t="s">
        <v>36</v>
      </c>
      <c r="H13" s="3">
        <v>700</v>
      </c>
      <c r="I13" s="6">
        <v>137000</v>
      </c>
      <c r="J13">
        <f t="shared" si="0"/>
        <v>41100</v>
      </c>
    </row>
    <row r="14" spans="1:12" ht="28.8" thickBot="1">
      <c r="A14" s="10">
        <v>44404</v>
      </c>
      <c r="B14" s="2" t="s">
        <v>27</v>
      </c>
      <c r="C14" s="2" t="s">
        <v>16</v>
      </c>
      <c r="D14" s="2" t="s">
        <v>13</v>
      </c>
      <c r="E14" s="2">
        <v>96</v>
      </c>
      <c r="F14" s="3" t="s">
        <v>14</v>
      </c>
      <c r="G14" s="3" t="s">
        <v>36</v>
      </c>
      <c r="H14" s="6">
        <v>2500</v>
      </c>
      <c r="I14" s="6">
        <v>336000</v>
      </c>
      <c r="J14">
        <f t="shared" si="0"/>
        <v>96000</v>
      </c>
    </row>
    <row r="15" spans="1:12" ht="28.8" thickBot="1">
      <c r="A15" s="10">
        <v>44113</v>
      </c>
      <c r="B15" s="2" t="s">
        <v>28</v>
      </c>
      <c r="C15" s="2" t="s">
        <v>12</v>
      </c>
      <c r="D15" s="2" t="s">
        <v>24</v>
      </c>
      <c r="E15" s="2">
        <v>52</v>
      </c>
      <c r="F15" s="3" t="s">
        <v>10</v>
      </c>
      <c r="G15" s="3" t="s">
        <v>36</v>
      </c>
      <c r="H15" s="6">
        <v>3000</v>
      </c>
      <c r="I15" s="6">
        <v>208000</v>
      </c>
      <c r="J15">
        <f t="shared" si="0"/>
        <v>52000</v>
      </c>
    </row>
    <row r="16" spans="1:12" ht="28.8" thickBot="1">
      <c r="A16" s="10">
        <v>44292</v>
      </c>
      <c r="B16" s="2" t="s">
        <v>19</v>
      </c>
      <c r="C16" s="2" t="s">
        <v>7</v>
      </c>
      <c r="D16" s="2" t="s">
        <v>13</v>
      </c>
      <c r="E16" s="2">
        <v>76</v>
      </c>
      <c r="F16" s="3" t="s">
        <v>14</v>
      </c>
      <c r="G16" s="3" t="s">
        <v>36</v>
      </c>
      <c r="H16" s="6">
        <v>2500</v>
      </c>
      <c r="I16" s="6">
        <v>266000</v>
      </c>
      <c r="J16">
        <f t="shared" si="0"/>
        <v>76000</v>
      </c>
    </row>
    <row r="17" spans="1:10" ht="28.8" thickBot="1">
      <c r="A17" s="10">
        <v>44362</v>
      </c>
      <c r="B17" s="2" t="s">
        <v>11</v>
      </c>
      <c r="C17" s="2" t="s">
        <v>20</v>
      </c>
      <c r="D17" s="2" t="s">
        <v>24</v>
      </c>
      <c r="E17" s="2">
        <v>145</v>
      </c>
      <c r="F17" s="3" t="s">
        <v>10</v>
      </c>
      <c r="G17" s="3" t="s">
        <v>36</v>
      </c>
      <c r="H17" s="6">
        <v>3000</v>
      </c>
      <c r="I17" s="6">
        <v>580000</v>
      </c>
      <c r="J17">
        <f t="shared" si="0"/>
        <v>145000</v>
      </c>
    </row>
    <row r="18" spans="1:10" ht="28.8" thickBot="1">
      <c r="A18" s="10">
        <v>44083</v>
      </c>
      <c r="B18" s="2" t="s">
        <v>6</v>
      </c>
      <c r="C18" s="2" t="s">
        <v>16</v>
      </c>
      <c r="D18" s="2" t="s">
        <v>29</v>
      </c>
      <c r="E18" s="2">
        <v>83</v>
      </c>
      <c r="F18" s="3" t="s">
        <v>30</v>
      </c>
      <c r="G18" s="3" t="s">
        <v>36</v>
      </c>
      <c r="H18" s="3">
        <v>400</v>
      </c>
      <c r="I18" s="6">
        <v>49800</v>
      </c>
      <c r="J18">
        <f t="shared" si="0"/>
        <v>16600</v>
      </c>
    </row>
    <row r="19" spans="1:10" ht="28.8" thickBot="1">
      <c r="A19" s="10">
        <v>44421</v>
      </c>
      <c r="B19" s="2" t="s">
        <v>23</v>
      </c>
      <c r="C19" s="2" t="s">
        <v>16</v>
      </c>
      <c r="D19" s="2" t="s">
        <v>21</v>
      </c>
      <c r="E19" s="2">
        <v>91</v>
      </c>
      <c r="F19" s="3" t="s">
        <v>22</v>
      </c>
      <c r="G19" s="3" t="s">
        <v>36</v>
      </c>
      <c r="H19" s="3">
        <v>700</v>
      </c>
      <c r="I19" s="6">
        <v>91000</v>
      </c>
      <c r="J19">
        <f t="shared" si="0"/>
        <v>27300</v>
      </c>
    </row>
    <row r="20" spans="1:10" ht="28.8" thickBot="1">
      <c r="A20" s="10">
        <v>44070</v>
      </c>
      <c r="B20" s="2" t="s">
        <v>25</v>
      </c>
      <c r="C20" s="2" t="s">
        <v>7</v>
      </c>
      <c r="D20" s="2" t="s">
        <v>32</v>
      </c>
      <c r="E20" s="2">
        <v>108</v>
      </c>
      <c r="F20" s="3" t="s">
        <v>33</v>
      </c>
      <c r="G20" s="3" t="s">
        <v>36</v>
      </c>
      <c r="H20" s="6">
        <v>7000</v>
      </c>
      <c r="I20" s="6">
        <v>1080000</v>
      </c>
      <c r="J20">
        <f t="shared" si="0"/>
        <v>324000</v>
      </c>
    </row>
    <row r="21" spans="1:10" ht="28.8" thickBot="1">
      <c r="A21" s="10">
        <v>44293</v>
      </c>
      <c r="B21" s="2" t="s">
        <v>15</v>
      </c>
      <c r="C21" s="2" t="s">
        <v>20</v>
      </c>
      <c r="D21" s="2" t="s">
        <v>24</v>
      </c>
      <c r="E21" s="2">
        <v>144</v>
      </c>
      <c r="F21" s="3" t="s">
        <v>10</v>
      </c>
      <c r="G21" s="3" t="s">
        <v>36</v>
      </c>
      <c r="H21" s="6">
        <v>3000</v>
      </c>
      <c r="I21" s="6">
        <v>576000</v>
      </c>
      <c r="J21">
        <f t="shared" si="0"/>
        <v>144000</v>
      </c>
    </row>
    <row r="22" spans="1:10" ht="28.8" thickBot="1">
      <c r="A22" s="10">
        <v>43990</v>
      </c>
      <c r="B22" s="2" t="s">
        <v>23</v>
      </c>
      <c r="C22" s="2" t="s">
        <v>16</v>
      </c>
      <c r="D22" s="2" t="s">
        <v>29</v>
      </c>
      <c r="E22" s="2">
        <v>92</v>
      </c>
      <c r="F22" s="3" t="s">
        <v>30</v>
      </c>
      <c r="G22" s="3" t="s">
        <v>36</v>
      </c>
      <c r="H22" s="3">
        <v>400</v>
      </c>
      <c r="I22" s="6">
        <v>55200</v>
      </c>
      <c r="J22">
        <f t="shared" si="0"/>
        <v>18400</v>
      </c>
    </row>
    <row r="23" spans="1:10" ht="28.8" thickBot="1">
      <c r="A23" s="10">
        <v>44551</v>
      </c>
      <c r="B23" s="2" t="s">
        <v>27</v>
      </c>
      <c r="C23" s="2" t="s">
        <v>7</v>
      </c>
      <c r="D23" s="2" t="s">
        <v>8</v>
      </c>
      <c r="E23" s="2">
        <v>71</v>
      </c>
      <c r="F23" s="3" t="s">
        <v>9</v>
      </c>
      <c r="G23" s="3" t="s">
        <v>36</v>
      </c>
      <c r="H23" s="6">
        <v>4000</v>
      </c>
      <c r="I23" s="6">
        <v>426000</v>
      </c>
      <c r="J23">
        <f t="shared" si="0"/>
        <v>142000</v>
      </c>
    </row>
    <row r="24" spans="1:10" ht="28.8" thickBot="1">
      <c r="A24" s="10">
        <v>44418</v>
      </c>
      <c r="B24" s="2" t="s">
        <v>6</v>
      </c>
      <c r="C24" s="2" t="s">
        <v>12</v>
      </c>
      <c r="D24" s="2" t="s">
        <v>29</v>
      </c>
      <c r="E24" s="2">
        <v>103</v>
      </c>
      <c r="F24" s="3" t="s">
        <v>30</v>
      </c>
      <c r="G24" s="3" t="s">
        <v>36</v>
      </c>
      <c r="H24" s="3">
        <v>400</v>
      </c>
      <c r="I24" s="6">
        <v>61800</v>
      </c>
      <c r="J24">
        <f t="shared" si="0"/>
        <v>20600</v>
      </c>
    </row>
    <row r="25" spans="1:10" ht="28.8" thickBot="1">
      <c r="A25" s="10">
        <v>44532</v>
      </c>
      <c r="B25" s="2" t="s">
        <v>31</v>
      </c>
      <c r="C25" s="2" t="s">
        <v>20</v>
      </c>
      <c r="D25" s="2" t="s">
        <v>21</v>
      </c>
      <c r="E25" s="2">
        <v>55</v>
      </c>
      <c r="F25" s="3" t="s">
        <v>22</v>
      </c>
      <c r="G25" s="3" t="s">
        <v>36</v>
      </c>
      <c r="H25" s="3">
        <v>700</v>
      </c>
      <c r="I25" s="6">
        <v>55000</v>
      </c>
      <c r="J25">
        <f t="shared" si="0"/>
        <v>16500</v>
      </c>
    </row>
    <row r="26" spans="1:10" ht="28.8" thickBot="1">
      <c r="A26" s="10">
        <v>44438</v>
      </c>
      <c r="B26" s="2" t="s">
        <v>25</v>
      </c>
      <c r="C26" s="2" t="s">
        <v>12</v>
      </c>
      <c r="D26" s="2" t="s">
        <v>24</v>
      </c>
      <c r="E26" s="2">
        <v>93</v>
      </c>
      <c r="F26" s="3" t="s">
        <v>10</v>
      </c>
      <c r="G26" s="3" t="s">
        <v>36</v>
      </c>
      <c r="H26" s="6">
        <v>3000</v>
      </c>
      <c r="I26" s="6">
        <v>372000</v>
      </c>
      <c r="J26">
        <f t="shared" si="0"/>
        <v>93000</v>
      </c>
    </row>
    <row r="27" spans="1:10" ht="28.8" thickBot="1">
      <c r="A27" s="10">
        <v>43971</v>
      </c>
      <c r="B27" s="2" t="s">
        <v>15</v>
      </c>
      <c r="C27" s="2" t="s">
        <v>16</v>
      </c>
      <c r="D27" s="2" t="s">
        <v>29</v>
      </c>
      <c r="E27" s="2">
        <v>143</v>
      </c>
      <c r="F27" s="3" t="s">
        <v>30</v>
      </c>
      <c r="G27" s="3" t="s">
        <v>36</v>
      </c>
      <c r="H27" s="3">
        <v>400</v>
      </c>
      <c r="I27" s="6">
        <v>85800</v>
      </c>
      <c r="J27">
        <f t="shared" si="0"/>
        <v>28600</v>
      </c>
    </row>
    <row r="28" spans="1:10" ht="28.8" thickBot="1">
      <c r="A28" s="10">
        <v>44452</v>
      </c>
      <c r="B28" s="2" t="s">
        <v>26</v>
      </c>
      <c r="C28" s="2" t="s">
        <v>7</v>
      </c>
      <c r="D28" s="2" t="s">
        <v>13</v>
      </c>
      <c r="E28" s="2">
        <v>143</v>
      </c>
      <c r="F28" s="3" t="s">
        <v>14</v>
      </c>
      <c r="G28" s="3" t="s">
        <v>36</v>
      </c>
      <c r="H28" s="6">
        <v>2500</v>
      </c>
      <c r="I28" s="6">
        <v>500500</v>
      </c>
      <c r="J28">
        <f t="shared" si="0"/>
        <v>143000</v>
      </c>
    </row>
    <row r="29" spans="1:10" ht="28.8" thickBot="1">
      <c r="A29" s="10">
        <v>44496</v>
      </c>
      <c r="B29" s="2" t="s">
        <v>28</v>
      </c>
      <c r="C29" s="2" t="s">
        <v>20</v>
      </c>
      <c r="D29" s="2" t="s">
        <v>29</v>
      </c>
      <c r="E29" s="2">
        <v>99</v>
      </c>
      <c r="F29" s="3" t="s">
        <v>30</v>
      </c>
      <c r="G29" s="3" t="s">
        <v>36</v>
      </c>
      <c r="H29" s="3">
        <v>400</v>
      </c>
      <c r="I29" s="6">
        <v>59400</v>
      </c>
      <c r="J29">
        <f t="shared" si="0"/>
        <v>19800</v>
      </c>
    </row>
    <row r="30" spans="1:10" ht="28.8" thickBot="1">
      <c r="A30" s="10">
        <v>44187</v>
      </c>
      <c r="B30" s="2" t="s">
        <v>19</v>
      </c>
      <c r="C30" s="2" t="s">
        <v>7</v>
      </c>
      <c r="D30" s="2" t="s">
        <v>21</v>
      </c>
      <c r="E30" s="2">
        <v>120</v>
      </c>
      <c r="F30" s="3" t="s">
        <v>22</v>
      </c>
      <c r="G30" s="3" t="s">
        <v>36</v>
      </c>
      <c r="H30" s="3">
        <v>700</v>
      </c>
      <c r="I30" s="6">
        <v>120000</v>
      </c>
      <c r="J30">
        <f t="shared" si="0"/>
        <v>36000</v>
      </c>
    </row>
    <row r="31" spans="1:10" ht="28.8" thickBot="1">
      <c r="A31" s="10">
        <v>44405</v>
      </c>
      <c r="B31" s="2" t="s">
        <v>11</v>
      </c>
      <c r="C31" s="2" t="s">
        <v>16</v>
      </c>
      <c r="D31" s="2" t="s">
        <v>13</v>
      </c>
      <c r="E31" s="2">
        <v>66</v>
      </c>
      <c r="F31" s="3" t="s">
        <v>14</v>
      </c>
      <c r="G31" s="3" t="s">
        <v>36</v>
      </c>
      <c r="H31" s="6">
        <v>2500</v>
      </c>
      <c r="I31" s="6">
        <v>231000</v>
      </c>
      <c r="J31">
        <f t="shared" si="0"/>
        <v>66000</v>
      </c>
    </row>
    <row r="32" spans="1:10" ht="28.8" thickBot="1">
      <c r="A32" s="10">
        <v>44103</v>
      </c>
      <c r="B32" s="2" t="s">
        <v>28</v>
      </c>
      <c r="C32" s="2" t="s">
        <v>20</v>
      </c>
      <c r="D32" s="2" t="s">
        <v>17</v>
      </c>
      <c r="E32" s="2">
        <v>88</v>
      </c>
      <c r="F32" s="3" t="s">
        <v>18</v>
      </c>
      <c r="G32" s="3" t="s">
        <v>36</v>
      </c>
      <c r="H32" s="3">
        <v>800</v>
      </c>
      <c r="I32" s="6">
        <v>105600</v>
      </c>
      <c r="J32">
        <f t="shared" si="0"/>
        <v>35200</v>
      </c>
    </row>
    <row r="33" spans="1:10" ht="28.8" thickBot="1">
      <c r="A33" s="10">
        <v>44126</v>
      </c>
      <c r="B33" s="2" t="s">
        <v>19</v>
      </c>
      <c r="C33" s="2" t="s">
        <v>12</v>
      </c>
      <c r="D33" s="2" t="s">
        <v>32</v>
      </c>
      <c r="E33" s="2">
        <v>127</v>
      </c>
      <c r="F33" s="3" t="s">
        <v>33</v>
      </c>
      <c r="G33" s="3" t="s">
        <v>36</v>
      </c>
      <c r="H33" s="6">
        <v>7000</v>
      </c>
      <c r="I33" s="6">
        <v>1270000</v>
      </c>
      <c r="J33">
        <f t="shared" si="0"/>
        <v>381000</v>
      </c>
    </row>
    <row r="34" spans="1:10" ht="28.8" thickBot="1">
      <c r="A34" s="10">
        <v>43970</v>
      </c>
      <c r="B34" s="2" t="s">
        <v>23</v>
      </c>
      <c r="C34" s="2" t="s">
        <v>7</v>
      </c>
      <c r="D34" s="2" t="s">
        <v>24</v>
      </c>
      <c r="E34" s="2">
        <v>67</v>
      </c>
      <c r="F34" s="3" t="s">
        <v>10</v>
      </c>
      <c r="G34" s="3" t="s">
        <v>36</v>
      </c>
      <c r="H34" s="6">
        <v>3000</v>
      </c>
      <c r="I34" s="6">
        <v>268000</v>
      </c>
      <c r="J34">
        <f t="shared" si="0"/>
        <v>67000</v>
      </c>
    </row>
    <row r="35" spans="1:10" ht="28.8" thickBot="1">
      <c r="A35" s="10">
        <v>44536</v>
      </c>
      <c r="B35" s="2" t="s">
        <v>11</v>
      </c>
      <c r="C35" s="2" t="s">
        <v>12</v>
      </c>
      <c r="D35" s="2" t="s">
        <v>17</v>
      </c>
      <c r="E35" s="2">
        <v>67</v>
      </c>
      <c r="F35" s="3" t="s">
        <v>18</v>
      </c>
      <c r="G35" s="3" t="s">
        <v>36</v>
      </c>
      <c r="H35" s="3">
        <v>800</v>
      </c>
      <c r="I35" s="6">
        <v>80400</v>
      </c>
      <c r="J35">
        <f t="shared" si="0"/>
        <v>26800</v>
      </c>
    </row>
    <row r="36" spans="1:10" ht="28.8" thickBot="1">
      <c r="A36" s="10">
        <v>44069</v>
      </c>
      <c r="B36" s="2" t="s">
        <v>31</v>
      </c>
      <c r="C36" s="2" t="s">
        <v>16</v>
      </c>
      <c r="D36" s="2" t="s">
        <v>21</v>
      </c>
      <c r="E36" s="2">
        <v>149</v>
      </c>
      <c r="F36" s="3" t="s">
        <v>22</v>
      </c>
      <c r="G36" s="3" t="s">
        <v>36</v>
      </c>
      <c r="H36" s="3">
        <v>700</v>
      </c>
      <c r="I36" s="6">
        <v>149000</v>
      </c>
      <c r="J36">
        <f t="shared" si="0"/>
        <v>44700</v>
      </c>
    </row>
    <row r="37" spans="1:10" ht="28.8" thickBot="1">
      <c r="A37" s="10">
        <v>44378</v>
      </c>
      <c r="B37" s="2" t="s">
        <v>23</v>
      </c>
      <c r="C37" s="2" t="s">
        <v>20</v>
      </c>
      <c r="D37" s="2" t="s">
        <v>29</v>
      </c>
      <c r="E37" s="2">
        <v>104</v>
      </c>
      <c r="F37" s="3" t="s">
        <v>30</v>
      </c>
      <c r="G37" s="3" t="s">
        <v>36</v>
      </c>
      <c r="H37" s="3">
        <v>400</v>
      </c>
      <c r="I37" s="6">
        <v>62400</v>
      </c>
      <c r="J37">
        <f t="shared" si="0"/>
        <v>20800</v>
      </c>
    </row>
    <row r="38" spans="1:10" ht="28.8" thickBot="1">
      <c r="A38" s="10">
        <v>44404</v>
      </c>
      <c r="B38" s="2" t="s">
        <v>27</v>
      </c>
      <c r="C38" s="2" t="s">
        <v>7</v>
      </c>
      <c r="D38" s="2" t="s">
        <v>29</v>
      </c>
      <c r="E38" s="2">
        <v>57</v>
      </c>
      <c r="F38" s="3" t="s">
        <v>30</v>
      </c>
      <c r="G38" s="3" t="s">
        <v>36</v>
      </c>
      <c r="H38" s="3">
        <v>400</v>
      </c>
      <c r="I38" s="6">
        <v>34200</v>
      </c>
      <c r="J38">
        <f t="shared" si="0"/>
        <v>11400</v>
      </c>
    </row>
    <row r="39" spans="1:10" ht="28.8" thickBot="1">
      <c r="A39" s="10">
        <v>44109</v>
      </c>
      <c r="B39" s="2" t="s">
        <v>15</v>
      </c>
      <c r="C39" s="2" t="s">
        <v>12</v>
      </c>
      <c r="D39" s="2" t="s">
        <v>29</v>
      </c>
      <c r="E39" s="2">
        <v>90</v>
      </c>
      <c r="F39" s="3" t="s">
        <v>30</v>
      </c>
      <c r="G39" s="3" t="s">
        <v>36</v>
      </c>
      <c r="H39" s="3">
        <v>400</v>
      </c>
      <c r="I39" s="6">
        <v>54000</v>
      </c>
      <c r="J39">
        <f t="shared" si="0"/>
        <v>18000</v>
      </c>
    </row>
    <row r="40" spans="1:10" ht="28.8" thickBot="1">
      <c r="A40" s="10">
        <v>44076</v>
      </c>
      <c r="B40" s="2" t="s">
        <v>25</v>
      </c>
      <c r="C40" s="2" t="s">
        <v>16</v>
      </c>
      <c r="D40" s="2" t="s">
        <v>29</v>
      </c>
      <c r="E40" s="2">
        <v>67</v>
      </c>
      <c r="F40" s="3" t="s">
        <v>30</v>
      </c>
      <c r="G40" s="3" t="s">
        <v>36</v>
      </c>
      <c r="H40" s="3">
        <v>400</v>
      </c>
      <c r="I40" s="6">
        <v>40200</v>
      </c>
      <c r="J40">
        <f t="shared" si="0"/>
        <v>13400</v>
      </c>
    </row>
    <row r="41" spans="1:10" ht="28.8" thickBot="1">
      <c r="A41" s="10">
        <v>44441</v>
      </c>
      <c r="B41" s="2" t="s">
        <v>6</v>
      </c>
      <c r="C41" s="2" t="s">
        <v>20</v>
      </c>
      <c r="D41" s="2" t="s">
        <v>24</v>
      </c>
      <c r="E41" s="2">
        <v>127</v>
      </c>
      <c r="F41" s="3" t="s">
        <v>10</v>
      </c>
      <c r="G41" s="3" t="s">
        <v>36</v>
      </c>
      <c r="H41" s="6">
        <v>3000</v>
      </c>
      <c r="I41" s="6">
        <v>508000</v>
      </c>
      <c r="J41">
        <f t="shared" si="0"/>
        <v>127000</v>
      </c>
    </row>
    <row r="42" spans="1:10" ht="28.8" thickBot="1">
      <c r="A42" s="10">
        <v>44299</v>
      </c>
      <c r="B42" s="2" t="s">
        <v>25</v>
      </c>
      <c r="C42" s="2" t="s">
        <v>7</v>
      </c>
      <c r="D42" s="2" t="s">
        <v>21</v>
      </c>
      <c r="E42" s="2">
        <v>108</v>
      </c>
      <c r="F42" s="3" t="s">
        <v>22</v>
      </c>
      <c r="G42" s="3" t="s">
        <v>36</v>
      </c>
      <c r="H42" s="3">
        <v>700</v>
      </c>
      <c r="I42" s="6">
        <v>108000</v>
      </c>
      <c r="J42">
        <f t="shared" si="0"/>
        <v>32400</v>
      </c>
    </row>
    <row r="43" spans="1:10" ht="28.8" thickBot="1">
      <c r="A43" s="10">
        <v>44322</v>
      </c>
      <c r="B43" s="2" t="s">
        <v>15</v>
      </c>
      <c r="C43" s="2" t="s">
        <v>12</v>
      </c>
      <c r="D43" s="2" t="s">
        <v>13</v>
      </c>
      <c r="E43" s="2">
        <v>66</v>
      </c>
      <c r="F43" s="3" t="s">
        <v>14</v>
      </c>
      <c r="G43" s="3" t="s">
        <v>36</v>
      </c>
      <c r="H43" s="6">
        <v>2500</v>
      </c>
      <c r="I43" s="6">
        <v>231000</v>
      </c>
      <c r="J43">
        <f t="shared" si="0"/>
        <v>66000</v>
      </c>
    </row>
    <row r="44" spans="1:10" ht="28.8" thickBot="1">
      <c r="A44" s="10">
        <v>44211</v>
      </c>
      <c r="B44" s="2" t="s">
        <v>6</v>
      </c>
      <c r="C44" s="2" t="s">
        <v>20</v>
      </c>
      <c r="D44" s="2" t="s">
        <v>8</v>
      </c>
      <c r="E44" s="2">
        <v>78</v>
      </c>
      <c r="F44" s="3" t="s">
        <v>9</v>
      </c>
      <c r="G44" s="3" t="s">
        <v>36</v>
      </c>
      <c r="H44" s="6">
        <v>4000</v>
      </c>
      <c r="I44" s="6">
        <v>468000</v>
      </c>
      <c r="J44">
        <f t="shared" si="0"/>
        <v>156000</v>
      </c>
    </row>
    <row r="45" spans="1:10" ht="28.8" thickBot="1">
      <c r="A45" s="10">
        <v>44070</v>
      </c>
      <c r="B45" s="2" t="s">
        <v>27</v>
      </c>
      <c r="C45" s="2" t="s">
        <v>16</v>
      </c>
      <c r="D45" s="2" t="s">
        <v>21</v>
      </c>
      <c r="E45" s="2">
        <v>69</v>
      </c>
      <c r="F45" s="3" t="s">
        <v>22</v>
      </c>
      <c r="G45" s="3" t="s">
        <v>36</v>
      </c>
      <c r="H45" s="3">
        <v>700</v>
      </c>
      <c r="I45" s="6">
        <v>69000</v>
      </c>
      <c r="J45">
        <f t="shared" si="0"/>
        <v>20700</v>
      </c>
    </row>
    <row r="46" spans="1:10" ht="28.8" thickBot="1">
      <c r="A46" s="10">
        <v>44232</v>
      </c>
      <c r="B46" s="2" t="s">
        <v>23</v>
      </c>
      <c r="C46" s="2" t="s">
        <v>7</v>
      </c>
      <c r="D46" s="2" t="s">
        <v>17</v>
      </c>
      <c r="E46" s="2">
        <v>59</v>
      </c>
      <c r="F46" s="3" t="s">
        <v>18</v>
      </c>
      <c r="G46" s="3" t="s">
        <v>36</v>
      </c>
      <c r="H46" s="3">
        <v>800</v>
      </c>
      <c r="I46" s="6">
        <v>70800</v>
      </c>
      <c r="J46">
        <f t="shared" si="0"/>
        <v>23600</v>
      </c>
    </row>
    <row r="47" spans="1:10" ht="28.8" thickBot="1">
      <c r="A47" s="10">
        <v>44517</v>
      </c>
      <c r="B47" s="2" t="s">
        <v>31</v>
      </c>
      <c r="C47" s="2" t="s">
        <v>16</v>
      </c>
      <c r="D47" s="2" t="s">
        <v>29</v>
      </c>
      <c r="E47" s="2">
        <v>109</v>
      </c>
      <c r="F47" s="3" t="s">
        <v>30</v>
      </c>
      <c r="G47" s="3" t="s">
        <v>36</v>
      </c>
      <c r="H47" s="3">
        <v>400</v>
      </c>
      <c r="I47" s="6">
        <v>65400</v>
      </c>
      <c r="J47">
        <f t="shared" si="0"/>
        <v>21800</v>
      </c>
    </row>
    <row r="48" spans="1:10" ht="28.8" thickBot="1">
      <c r="A48" s="10">
        <v>44193</v>
      </c>
      <c r="B48" s="2" t="s">
        <v>28</v>
      </c>
      <c r="C48" s="2" t="s">
        <v>12</v>
      </c>
      <c r="D48" s="2" t="s">
        <v>24</v>
      </c>
      <c r="E48" s="2">
        <v>61</v>
      </c>
      <c r="F48" s="3" t="s">
        <v>10</v>
      </c>
      <c r="G48" s="3" t="s">
        <v>36</v>
      </c>
      <c r="H48" s="6">
        <v>3000</v>
      </c>
      <c r="I48" s="6">
        <v>244000</v>
      </c>
      <c r="J48">
        <f t="shared" si="0"/>
        <v>61000</v>
      </c>
    </row>
    <row r="49" spans="1:10" ht="28.8" thickBot="1">
      <c r="A49" s="10">
        <v>44496</v>
      </c>
      <c r="B49" s="2" t="s">
        <v>23</v>
      </c>
      <c r="C49" s="2" t="s">
        <v>20</v>
      </c>
      <c r="D49" s="2" t="s">
        <v>29</v>
      </c>
      <c r="E49" s="2">
        <v>130</v>
      </c>
      <c r="F49" s="3" t="s">
        <v>30</v>
      </c>
      <c r="G49" s="3" t="s">
        <v>36</v>
      </c>
      <c r="H49" s="3">
        <v>400</v>
      </c>
      <c r="I49" s="6">
        <v>78000</v>
      </c>
      <c r="J49">
        <f t="shared" si="0"/>
        <v>26000</v>
      </c>
    </row>
    <row r="50" spans="1:10" ht="28.8" thickBot="1">
      <c r="A50" s="10">
        <v>44502</v>
      </c>
      <c r="B50" s="2" t="s">
        <v>19</v>
      </c>
      <c r="C50" s="2" t="s">
        <v>16</v>
      </c>
      <c r="D50" s="2" t="s">
        <v>13</v>
      </c>
      <c r="E50" s="2">
        <v>60</v>
      </c>
      <c r="F50" s="3" t="s">
        <v>14</v>
      </c>
      <c r="G50" s="3" t="s">
        <v>36</v>
      </c>
      <c r="H50" s="6">
        <v>2500</v>
      </c>
      <c r="I50" s="6">
        <v>210000</v>
      </c>
      <c r="J50">
        <f t="shared" si="0"/>
        <v>60000</v>
      </c>
    </row>
    <row r="51" spans="1:10" ht="28.8" thickBot="1">
      <c r="A51" s="10">
        <v>43958</v>
      </c>
      <c r="B51" s="2" t="s">
        <v>11</v>
      </c>
      <c r="C51" s="2" t="s">
        <v>12</v>
      </c>
      <c r="D51" s="2" t="s">
        <v>8</v>
      </c>
      <c r="E51" s="2">
        <v>73</v>
      </c>
      <c r="F51" s="3" t="s">
        <v>9</v>
      </c>
      <c r="G51" s="3" t="s">
        <v>36</v>
      </c>
      <c r="H51" s="6">
        <v>4000</v>
      </c>
      <c r="I51" s="6">
        <v>438000</v>
      </c>
      <c r="J51">
        <f t="shared" si="0"/>
        <v>146000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SAIRAMPOONGAVANAM</dc:creator>
  <cp:lastModifiedBy>SAIRAMPOONGAVANAM</cp:lastModifiedBy>
  <dcterms:created xsi:type="dcterms:W3CDTF">2025-01-19T12:44:18Z</dcterms:created>
  <dcterms:modified xsi:type="dcterms:W3CDTF">2025-01-25T01:56:03Z</dcterms:modified>
</cp:coreProperties>
</file>