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Data_Science_Dataset\"/>
    </mc:Choice>
  </mc:AlternateContent>
  <bookViews>
    <workbookView xWindow="0" yWindow="0" windowWidth="20490" windowHeight="7755" activeTab="2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52511" calcOnSave="0"/>
</workbook>
</file>

<file path=xl/calcChain.xml><?xml version="1.0" encoding="utf-8"?>
<calcChain xmlns="http://schemas.openxmlformats.org/spreadsheetml/2006/main">
  <c r="F10" i="2" l="1"/>
  <c r="F11" i="2"/>
  <c r="F9" i="3"/>
  <c r="F9" i="2"/>
  <c r="F52" i="1"/>
  <c r="F49" i="1"/>
  <c r="F10" i="3"/>
  <c r="F11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E10" i="2" l="1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<sst xmlns="http://schemas.openxmlformats.org/spreadsheetml/2006/main" count="1531" uniqueCount="76">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</sst>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52" sqref="F52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SUM(E2:E25)</f>
        <v>551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COUNTIFS(G2:G25,"Boston",B2:B25,"&gt;03-02-2013")</f>
        <v>2</v>
      </c>
    </row>
    <row r="45" spans="5:6" x14ac:dyDescent="0.25">
      <c r="E45" s="4" t="s">
        <v>42</v>
      </c>
      <c r="F45">
        <f>COUNTIFS(B2:B25,"&gt;03-02-2013",B2:B25,"&lt;06-02-2013")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43</v>
      </c>
      <c r="F49">
        <f>SUMIFS(E2:E25,B2:B25,"&gt;=03-02-2013",B2:B25,"&lt;=06-02-2013")</f>
        <v>309</v>
      </c>
    </row>
    <row r="52" spans="5:6" x14ac:dyDescent="0.25">
      <c r="E52" s="4" t="s">
        <v>32</v>
      </c>
      <c r="F52">
        <f>SUMIFS(E2:E25,G2:G25,"NY",G2:G25,"Baltimore",G2:G25,"Philadelphia")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G10" sqref="G1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SUMIFS(E16:E241,D16:D241,"cash",B16:B241,"Shaving")</f>
        <v>414</v>
      </c>
    </row>
    <row r="3" spans="1:6" x14ac:dyDescent="0.25">
      <c r="A3" s="9" t="s">
        <v>47</v>
      </c>
      <c r="B3" s="2">
        <f>COUNTIF(B16:B241,"Washing and combing")</f>
        <v>46</v>
      </c>
      <c r="C3" s="2">
        <f>SUMIF(B17:B242,"Washing and combing",E17:E242)</f>
        <v>1934</v>
      </c>
      <c r="D3" s="2">
        <f>COUNTIFS(B17:B242,"Washing and combing",D17:D242,"cash")</f>
        <v>31</v>
      </c>
      <c r="E3" s="2">
        <f>COUNTIFS(B17:B242,"Washing and combing",D17:D242,"credit card")</f>
        <v>15</v>
      </c>
      <c r="F3" s="2">
        <f>SUMIFS(E17:E242,D17:D242,"cash",B17:B242,"Washing and combing")</f>
        <v>1350</v>
      </c>
    </row>
    <row r="4" spans="1:6" x14ac:dyDescent="0.25">
      <c r="A4" s="10" t="s">
        <v>48</v>
      </c>
      <c r="B4" s="2">
        <f>COUNTIF(B17:B242,"Dyeing")</f>
        <v>50</v>
      </c>
      <c r="C4" s="2">
        <f>SUMIF(B18:B243,"Dyeing",E18:E243)</f>
        <v>1650</v>
      </c>
      <c r="D4" s="2">
        <f>COUNTIFS(B18:B243,"Dyeing",D18:D243,"cash")</f>
        <v>35</v>
      </c>
      <c r="E4" s="2">
        <f>COUNTIFS(B18:B243,"Dyeing",D18:D243,"credit card")</f>
        <v>15</v>
      </c>
      <c r="F4" s="2">
        <f>SUMIFS(E18:E243,D18:D243,"cash",B18:B243,"Dyeing")</f>
        <v>1155</v>
      </c>
    </row>
    <row r="5" spans="1:6" x14ac:dyDescent="0.25">
      <c r="A5" s="2" t="s">
        <v>52</v>
      </c>
      <c r="B5" s="2">
        <f>COUNTIF(B18:B243,"Meeting hairstyles")</f>
        <v>32</v>
      </c>
      <c r="C5" s="2">
        <f>SUMIF(B19:B244,"Meeting hairstyles",E19:E244)</f>
        <v>1119</v>
      </c>
      <c r="D5" s="2">
        <f>COUNTIFS(B19:B244,"Meeting hairstyles",D19:D244,"cash")</f>
        <v>21</v>
      </c>
      <c r="E5" s="2">
        <f>COUNTIFS(B19:B244,"Meeting hairstyles",D19:D244,"credit card")</f>
        <v>11</v>
      </c>
      <c r="F5" s="2">
        <f>SUMIFS(E19:E244,D19:D244,"cash",B19:B244,"Meeting hairstyles")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 t="shared" ref="F9:F11" si="0">SUMIFS($E$16:$E$241,$C$16:$C$241,A9,$B$16:$B$241,"Shaving",$A$16:$A$241,"&gt;=10-05-2013",$A$16:$A$241,"&lt;=20-05-2013")</f>
        <v>31</v>
      </c>
    </row>
    <row r="10" spans="1:6" x14ac:dyDescent="0.25">
      <c r="A10" s="9" t="s">
        <v>54</v>
      </c>
      <c r="B10" s="2">
        <f>COUNTIF(C17:C242,"Martha")</f>
        <v>31</v>
      </c>
      <c r="C10" s="2">
        <f>SUMIF(C17:C242,"MArtha",E17:E242)</f>
        <v>965</v>
      </c>
      <c r="D10" s="2">
        <f>COUNTIFS(B17:B242,"Shaving",C17:C242,"Martha")</f>
        <v>8</v>
      </c>
      <c r="E10" s="2">
        <f>COUNTIFS(B17:B242,"Kids",C17:C242,"Martha")</f>
        <v>1</v>
      </c>
      <c r="F10" s="2">
        <f t="shared" si="0"/>
        <v>24</v>
      </c>
    </row>
    <row r="11" spans="1:6" x14ac:dyDescent="0.25">
      <c r="A11" s="9" t="s">
        <v>56</v>
      </c>
      <c r="B11" s="2">
        <f>COUNTIF(C18:C243,"Alex")</f>
        <v>23</v>
      </c>
      <c r="C11" s="2">
        <f>SUMIF(C18:C243,"Alex",E18:E243)</f>
        <v>701</v>
      </c>
      <c r="D11" s="2">
        <f>COUNTIFS(B18:B243,"Shaving",C18:C243,"Alex")</f>
        <v>5</v>
      </c>
      <c r="E11" s="2">
        <f>COUNTIFS(B18:B243,"Kids",C18:C243,"Alex")</f>
        <v>1</v>
      </c>
      <c r="F11" s="2">
        <f t="shared" si="0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9" sqref="F9: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SUMIFS($E$16:$E$241,$C$16:$C$241,A9,$B$16:$B$241,"Shaving",$A$16:$A$241,"&gt;=10-05-2013",$A$16:$A$241,"&lt;=20-05-2013")</f>
        <v>31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SUMIFS($E$16:$E$241,$C$16:$C$241,A10,$B$16:$B$241,"Shaving",$A$16:$A$241,"&gt;=10-05-2013",$A$16:$A$241,"&lt;=20-05-2013")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D17" sqref="D17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Admin</cp:lastModifiedBy>
  <dcterms:created xsi:type="dcterms:W3CDTF">2013-06-05T17:23:06Z</dcterms:created>
  <dcterms:modified xsi:type="dcterms:W3CDTF">2021-12-13T11:52:43Z</dcterms:modified>
</cp:coreProperties>
</file>