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/>
  <mc:AlternateContent xmlns:mc="http://schemas.openxmlformats.org/markup-compatibility/2006">
    <mc:Choice Requires="x15">
      <x15ac:absPath xmlns:x15ac="http://schemas.microsoft.com/office/spreadsheetml/2010/11/ac" url="/Users/sreyatummala/Downloads/"/>
    </mc:Choice>
  </mc:AlternateContent>
  <xr:revisionPtr revIDLastSave="0" documentId="13_ncr:1_{10F488D6-5F89-DF4B-A0B7-73E292EC7DA3}" xr6:coauthVersionLast="47" xr6:coauthVersionMax="47" xr10:uidLastSave="{00000000-0000-0000-0000-000000000000}"/>
  <bookViews>
    <workbookView xWindow="0" yWindow="0" windowWidth="33600" windowHeight="21000" tabRatio="749" xr2:uid="{00000000-000D-0000-FFFF-FFFF00000000}"/>
  </bookViews>
  <sheets>
    <sheet name="Estimated Costs" sheetId="7" r:id="rId1"/>
    <sheet name="Actual Costs" sheetId="6" r:id="rId2"/>
    <sheet name="Cumulative Project Costs" sheetId="3" r:id="rId3"/>
    <sheet name="Data Worksheet" sheetId="5" r:id="rId4"/>
  </sheets>
  <definedNames>
    <definedName name="ConstructionTotal">'Actual Costs'!$D$34</definedName>
    <definedName name="InstallTotal">'Actual Costs'!$D$10</definedName>
    <definedName name="Planning2Total">'Actual Costs'!$D$25</definedName>
    <definedName name="PlanningTotal">'Actual Costs'!$D$17</definedName>
    <definedName name="_xlnm.Print_Titles" localSheetId="3">'Data Worksheet'!$4:$4</definedName>
    <definedName name="TestTotal">'Actual Costs'!$D$39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15" i="5"/>
  <c r="F14" i="5"/>
  <c r="F13" i="5"/>
  <c r="F12" i="5"/>
  <c r="F11" i="5"/>
  <c r="F10" i="5"/>
  <c r="F8" i="5"/>
  <c r="F7" i="5"/>
  <c r="F6" i="5"/>
  <c r="F9" i="5"/>
  <c r="F5" i="5"/>
  <c r="E16" i="5"/>
  <c r="E15" i="5"/>
  <c r="E14" i="5"/>
  <c r="E13" i="5"/>
  <c r="E12" i="5"/>
  <c r="E11" i="5"/>
  <c r="E10" i="5"/>
  <c r="E9" i="5"/>
  <c r="E8" i="5"/>
  <c r="E7" i="5"/>
  <c r="E6" i="5"/>
  <c r="I39" i="7"/>
  <c r="I34" i="7"/>
  <c r="I25" i="7"/>
  <c r="I17" i="7"/>
  <c r="I10" i="7"/>
  <c r="D41" i="6"/>
  <c r="D39" i="6"/>
  <c r="D34" i="6"/>
  <c r="D25" i="6"/>
  <c r="D17" i="6"/>
  <c r="D10" i="6"/>
  <c r="I41" i="7"/>
  <c r="I38" i="7"/>
  <c r="I37" i="7"/>
  <c r="I36" i="7"/>
  <c r="H39" i="7"/>
  <c r="G39" i="7"/>
  <c r="F39" i="7"/>
  <c r="E39" i="7"/>
  <c r="I33" i="7"/>
  <c r="I32" i="7"/>
  <c r="I31" i="7"/>
  <c r="I30" i="7"/>
  <c r="I29" i="7"/>
  <c r="I28" i="7"/>
  <c r="I27" i="7"/>
  <c r="H34" i="7"/>
  <c r="G34" i="7"/>
  <c r="F34" i="7"/>
  <c r="E34" i="7"/>
  <c r="I24" i="7"/>
  <c r="I23" i="7"/>
  <c r="I22" i="7"/>
  <c r="I21" i="7"/>
  <c r="I20" i="7"/>
  <c r="I19" i="7"/>
  <c r="H25" i="7"/>
  <c r="G25" i="7"/>
  <c r="F25" i="7"/>
  <c r="E25" i="7"/>
  <c r="I16" i="7"/>
  <c r="I15" i="7"/>
  <c r="I14" i="7"/>
  <c r="I13" i="7"/>
  <c r="I12" i="7"/>
  <c r="H17" i="7"/>
  <c r="G17" i="7"/>
  <c r="F17" i="7"/>
  <c r="E17" i="7"/>
  <c r="I9" i="7"/>
  <c r="I8" i="7"/>
  <c r="I7" i="7"/>
  <c r="I6" i="7"/>
  <c r="I5" i="7"/>
  <c r="H10" i="7"/>
  <c r="G10" i="7"/>
  <c r="F10" i="7"/>
  <c r="E10" i="7"/>
  <c r="E5" i="5"/>
  <c r="D39" i="7"/>
  <c r="D34" i="7"/>
  <c r="D25" i="7"/>
  <c r="D17" i="7"/>
  <c r="D10" i="7"/>
  <c r="E41" i="7" l="1"/>
  <c r="F41" i="7"/>
  <c r="G41" i="7"/>
  <c r="H41" i="7"/>
  <c r="D41" i="7"/>
  <c r="I42" i="7" l="1"/>
  <c r="I43" i="7" s="1"/>
  <c r="H43" i="7"/>
  <c r="G43" i="7"/>
  <c r="F43" i="7"/>
  <c r="E43" i="7"/>
  <c r="D43" i="7" l="1"/>
</calcChain>
</file>

<file path=xl/sharedStrings.xml><?xml version="1.0" encoding="utf-8"?>
<sst xmlns="http://schemas.openxmlformats.org/spreadsheetml/2006/main" count="125" uniqueCount="91">
  <si>
    <t>Develop Functional Specifications</t>
  </si>
  <si>
    <t>Develop System Architecture</t>
  </si>
  <si>
    <t>Develop Preliminary Design Specification</t>
  </si>
  <si>
    <t>Develop Detailed Design Specifications</t>
  </si>
  <si>
    <t>Develop Acceptance Test Plan</t>
  </si>
  <si>
    <t>Develop Components</t>
  </si>
  <si>
    <t>Procure Software</t>
  </si>
  <si>
    <t>Procure Hardware</t>
  </si>
  <si>
    <t>Development Acceptance Test Package</t>
  </si>
  <si>
    <t xml:space="preserve">Perform Unit/Integration Test </t>
  </si>
  <si>
    <t>Install System</t>
  </si>
  <si>
    <t>Train Customers</t>
  </si>
  <si>
    <t>Perform Acceptance Test</t>
  </si>
  <si>
    <t>Perform Post Project Review</t>
  </si>
  <si>
    <t>Provide Warranty Support</t>
  </si>
  <si>
    <t>Archive Materials</t>
  </si>
  <si>
    <t>Customer Progress Meetings/Reports</t>
  </si>
  <si>
    <t>Internal Status Meetings/Reports</t>
  </si>
  <si>
    <t>Third-Party Vendor Interface</t>
  </si>
  <si>
    <t>Interface to Other Internal Departments</t>
  </si>
  <si>
    <t>Configuration Management</t>
  </si>
  <si>
    <t>Quality Assurance</t>
  </si>
  <si>
    <t>Overall Project Management</t>
  </si>
  <si>
    <t>Subtotal</t>
  </si>
  <si>
    <t>PROJECT TOTAL</t>
  </si>
  <si>
    <t>Expenditures Over Time</t>
  </si>
  <si>
    <t>Other cost</t>
  </si>
  <si>
    <t>PROJECT TASKS</t>
  </si>
  <si>
    <t>LABOR HOURS</t>
  </si>
  <si>
    <t>LABOR COST ($)</t>
  </si>
  <si>
    <t>MATERIAL COST ($)</t>
  </si>
  <si>
    <t>TRAVEL COST ($)</t>
  </si>
  <si>
    <t>OTHER COST ($)</t>
  </si>
  <si>
    <t>TOTAL PER TASK</t>
  </si>
  <si>
    <t>Subtotals</t>
  </si>
  <si>
    <t>Risk (Contingency)</t>
  </si>
  <si>
    <t>Total (Scheduled)</t>
  </si>
  <si>
    <t>ITEM</t>
  </si>
  <si>
    <t>COST</t>
  </si>
  <si>
    <t>DATE</t>
  </si>
  <si>
    <t>REASON FOR EXPENDITURE</t>
  </si>
  <si>
    <t>PROJECTED CUMULATIVE COST</t>
  </si>
  <si>
    <t>ACTUAL CUMULATIVE COST</t>
  </si>
  <si>
    <t>MONTHLY COST</t>
  </si>
  <si>
    <t>CUMULATIVE COST</t>
  </si>
  <si>
    <t>Project Data Worksheet</t>
  </si>
  <si>
    <t>OTHER
 COST</t>
  </si>
  <si>
    <t>PROJECT
 MANAGEMENT</t>
  </si>
  <si>
    <t>PROJECT
 DELIVERY</t>
  </si>
  <si>
    <t>PROJECT
 DEVELOPMENT</t>
  </si>
  <si>
    <t>PROJECT
 DESIGN</t>
  </si>
  <si>
    <t xml:space="preserve"> </t>
  </si>
  <si>
    <t>Estimated Project Costs (Some Fields May Not be Applicable to Every Project)</t>
  </si>
  <si>
    <t>Actual Project Costs (Some Fields May Not be Applicable to Every Project)</t>
  </si>
  <si>
    <t>Projected vs. Actual Costs Diagram</t>
  </si>
  <si>
    <t>PROJECTED WEEKLY COST</t>
  </si>
  <si>
    <t>ACTUAL WEEKLY COST</t>
  </si>
  <si>
    <t>WEEK</t>
  </si>
  <si>
    <t>PROJECT DESIGN</t>
  </si>
  <si>
    <t>PROJECT DEVELOPMENT</t>
  </si>
  <si>
    <t>PROJECT DELIVERY</t>
  </si>
  <si>
    <t>PROJECT MANAGEMENT</t>
  </si>
  <si>
    <t xml:space="preserve"> Quality Assurance</t>
  </si>
  <si>
    <t>OTHERS COST</t>
  </si>
  <si>
    <t>Data collection</t>
  </si>
  <si>
    <t xml:space="preserve">To conduct cohort survey for better design </t>
  </si>
  <si>
    <t>For labour and material</t>
  </si>
  <si>
    <t xml:space="preserve">Collaborative </t>
  </si>
  <si>
    <t xml:space="preserve">Utilising software for app development </t>
  </si>
  <si>
    <t>Application with an existing EHR tools</t>
  </si>
  <si>
    <t>In order to buy surver and in house wearables</t>
  </si>
  <si>
    <t>Collaboration between developers, testers, and business customers is emphasized.</t>
  </si>
  <si>
    <t>Interation, motion design and testing infrastructure design</t>
  </si>
  <si>
    <t>App exposure on Apple's App Store and Google's Play Store</t>
  </si>
  <si>
    <t xml:space="preserve">Training end users how to use the application in different settings and taking their feedbacks for future developments </t>
  </si>
  <si>
    <t>Any bugs or errors have to be fixed, according to the development team.</t>
  </si>
  <si>
    <t>Discussing issues that will be affecting the project</t>
  </si>
  <si>
    <t>Team for testing app and workflow.</t>
  </si>
  <si>
    <t>Obtain input from the entire team involving end users.</t>
  </si>
  <si>
    <t>Team for maintaing app</t>
  </si>
  <si>
    <t>Design inspection and static analysis are used to ensure software quality.</t>
  </si>
  <si>
    <t xml:space="preserve">Verifying the suppliers and service providers </t>
  </si>
  <si>
    <t>ensuring that the project stays on track in terms of money, time, scope, and quality</t>
  </si>
  <si>
    <t>Application launch and Licensing</t>
  </si>
  <si>
    <t>Marketing Application</t>
  </si>
  <si>
    <t>Maintainance Cost</t>
  </si>
  <si>
    <t>Creating installer for the application with license and delivering it to the markets like App Store, Google play</t>
  </si>
  <si>
    <t>Organizing a marketing campaign to raise awareness of the application.</t>
  </si>
  <si>
    <t>Update, alter, and re-evaluate the program on a regular basis to solve errors and enhance performance.</t>
  </si>
  <si>
    <t>Development of User Interfaces</t>
  </si>
  <si>
    <t>Enables businesses to share data and functionality from their app applications with external third-party developers, vendors, and functional departments.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</si>
</sst>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8" formatCode="&quot;$&quot;#,##0.00_);[Red]\(&quot;$&quot;#,##0.00\)"/>
    <numFmt numFmtId="42" formatCode="_(&quot;$&quot;* #,##0_);_(&quot;$&quot;* \(#,##0\);_(&quot;$&quot;* &quot;-&quot;_);_(@_)"/>
    <numFmt numFmtId="164" formatCode="&quot;$&quot;#,##0.00"/>
    <numFmt numFmtId="165" formatCode="#,##0.0_);\(#,##0.0\)"/>
    <numFmt numFmtId="166" formatCode="0.0"/>
    <numFmt numFmtId="167" formatCode="[$-409]d\-mmm\-yyyy;@"/>
  </numFmts>
  <fonts count="21" x14ac:knownFonts="1">
    <font>
      <sz val="9"/>
      <color theme="1" tint="0.34998626667073579"/>
      <name val="Arial"/>
      <family val="2"/>
      <scheme val="minor"/>
    </font>
    <font>
      <sz val="11"/>
      <color rgb="FF3F3F76"/>
      <name val="Arial"/>
      <family val="2"/>
      <scheme val="minor"/>
    </font>
    <font>
      <sz val="10"/>
      <name val="Arial"/>
      <family val="2"/>
      <scheme val="minor"/>
    </font>
    <font>
      <b/>
      <sz val="9"/>
      <color theme="0"/>
      <name val="Arial"/>
      <family val="2"/>
    </font>
    <font>
      <b/>
      <sz val="9"/>
      <color theme="1" tint="0.34998626667073579"/>
      <name val="Arial"/>
      <family val="2"/>
      <scheme val="major"/>
    </font>
    <font>
      <b/>
      <sz val="9"/>
      <color theme="1" tint="0.34998626667073579"/>
      <name val="Arial"/>
      <family val="2"/>
    </font>
    <font>
      <b/>
      <sz val="9"/>
      <color theme="0"/>
      <name val="Arial"/>
      <family val="2"/>
      <scheme val="major"/>
    </font>
    <font>
      <sz val="9"/>
      <color theme="1" tint="0.34998626667073579"/>
      <name val="Arial"/>
      <family val="2"/>
      <scheme val="minor"/>
    </font>
    <font>
      <b/>
      <sz val="9"/>
      <color theme="1" tint="0.34998626667073579"/>
      <name val="Arial"/>
      <family val="2"/>
      <scheme val="minor"/>
    </font>
    <font>
      <sz val="12"/>
      <color theme="1" tint="0.34998626667073579"/>
      <name val="Arial"/>
      <family val="2"/>
      <scheme val="major"/>
    </font>
    <font>
      <b/>
      <sz val="12"/>
      <color theme="1" tint="0.34998626667073579"/>
      <name val="Arial"/>
      <family val="2"/>
      <scheme val="major"/>
    </font>
    <font>
      <sz val="12"/>
      <color theme="1" tint="0.34998626667073579"/>
      <name val="Arial"/>
      <family val="2"/>
    </font>
    <font>
      <b/>
      <sz val="11"/>
      <name val="Arial"/>
      <family val="2"/>
      <scheme val="minor"/>
    </font>
    <font>
      <sz val="11"/>
      <color theme="1" tint="0.34998626667073579"/>
      <name val="Arial"/>
      <family val="2"/>
      <scheme val="minor"/>
    </font>
    <font>
      <b/>
      <sz val="12"/>
      <color theme="1" tint="0.34998626667073579"/>
      <name val="Arial"/>
      <family val="2"/>
      <scheme val="minor"/>
    </font>
    <font>
      <b/>
      <sz val="12"/>
      <name val="Arial"/>
      <family val="2"/>
      <scheme val="minor"/>
    </font>
    <font>
      <sz val="12"/>
      <color theme="1" tint="0.34998626667073579"/>
      <name val="Arial"/>
      <family val="2"/>
      <scheme val="minor"/>
    </font>
    <font>
      <sz val="12"/>
      <name val="Arial"/>
      <family val="2"/>
      <scheme val="minor"/>
    </font>
    <font>
      <sz val="9"/>
      <color theme="1" tint="0.34998626667073579"/>
      <name val="Arial"/>
      <family val="2"/>
      <scheme val="major"/>
    </font>
    <font>
      <b/>
      <sz val="28"/>
      <color theme="1" tint="0.34998626667073579"/>
      <name val="Arial"/>
      <family val="2"/>
      <scheme val="major"/>
    </font>
    <font>
      <b/>
      <sz val="18"/>
      <color theme="1" tint="0.34998626667073579"/>
      <name val="Arial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9.9948118533890809E-2"/>
        <bgColor theme="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9" fillId="0" borderId="0" applyNumberFormat="0" applyProtection="0">
      <alignment vertical="center"/>
    </xf>
    <xf numFmtId="0" fontId="4" fillId="0" borderId="0" applyNumberFormat="0" applyProtection="0">
      <alignment vertical="center"/>
    </xf>
    <xf numFmtId="0" fontId="1" fillId="2" borderId="1" applyNumberFormat="0" applyAlignment="0" applyProtection="0"/>
    <xf numFmtId="0" fontId="4" fillId="0" borderId="4" applyNumberFormat="0" applyProtection="0">
      <alignment vertical="center"/>
    </xf>
  </cellStyleXfs>
  <cellXfs count="103">
    <xf numFmtId="0" fontId="0" fillId="0" borderId="0" xfId="0">
      <alignment vertical="center"/>
    </xf>
    <xf numFmtId="0" fontId="19" fillId="0" borderId="0" xfId="1" applyAlignment="1"/>
    <xf numFmtId="0" fontId="19" fillId="0" borderId="0" xfId="1">
      <alignment vertical="center"/>
    </xf>
    <xf numFmtId="0" fontId="2" fillId="0" borderId="0" xfId="0" applyFont="1" applyAlignment="1"/>
    <xf numFmtId="0" fontId="0" fillId="0" borderId="0" xfId="0" applyBorder="1" applyAlignment="1">
      <alignment vertical="center" wrapText="1"/>
    </xf>
    <xf numFmtId="0" fontId="4" fillId="0" borderId="0" xfId="2" applyFont="1" applyAlignment="1">
      <alignment horizontal="right" vertical="center"/>
    </xf>
    <xf numFmtId="0" fontId="4" fillId="0" borderId="0" xfId="2" applyFont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>
      <alignment vertical="center"/>
    </xf>
    <xf numFmtId="0" fontId="19" fillId="0" borderId="0" xfId="1" applyBorder="1" applyAlignment="1">
      <alignment vertical="center" wrapText="1"/>
    </xf>
    <xf numFmtId="0" fontId="4" fillId="0" borderId="0" xfId="2" applyFont="1" applyBorder="1" applyAlignment="1">
      <alignment vertical="center" wrapText="1"/>
    </xf>
    <xf numFmtId="8" fontId="10" fillId="8" borderId="6" xfId="0" applyNumberFormat="1" applyFont="1" applyFill="1" applyBorder="1">
      <alignment vertical="center"/>
    </xf>
    <xf numFmtId="0" fontId="0" fillId="10" borderId="0" xfId="0" applyFill="1">
      <alignment vertical="center"/>
    </xf>
    <xf numFmtId="0" fontId="0" fillId="10" borderId="0" xfId="0" applyFill="1" applyBorder="1" applyAlignment="1">
      <alignment vertical="center" wrapText="1"/>
    </xf>
    <xf numFmtId="0" fontId="19" fillId="0" borderId="0" xfId="1" applyAlignment="1">
      <alignment horizontal="left" vertical="center" indent="1"/>
    </xf>
    <xf numFmtId="0" fontId="4" fillId="0" borderId="0" xfId="2" applyAlignment="1">
      <alignment horizontal="left" vertical="center" indent="1"/>
    </xf>
    <xf numFmtId="0" fontId="4" fillId="0" borderId="0" xfId="2" applyAlignment="1">
      <alignment horizontal="right" vertical="center" indent="1"/>
    </xf>
    <xf numFmtId="165" fontId="5" fillId="9" borderId="2" xfId="0" applyNumberFormat="1" applyFont="1" applyFill="1" applyBorder="1" applyAlignment="1">
      <alignment horizontal="right" vertical="center" wrapText="1" indent="1"/>
    </xf>
    <xf numFmtId="166" fontId="12" fillId="8" borderId="11" xfId="0" applyNumberFormat="1" applyFont="1" applyFill="1" applyBorder="1" applyAlignment="1">
      <alignment horizontal="right" vertical="center" wrapText="1" indent="1"/>
    </xf>
    <xf numFmtId="166" fontId="12" fillId="8" borderId="15" xfId="0" applyNumberFormat="1" applyFont="1" applyFill="1" applyBorder="1" applyAlignment="1">
      <alignment horizontal="right" vertical="center" wrapText="1" indent="1"/>
    </xf>
    <xf numFmtId="164" fontId="12" fillId="8" borderId="15" xfId="0" applyNumberFormat="1" applyFont="1" applyFill="1" applyBorder="1" applyAlignment="1">
      <alignment horizontal="right" vertical="center" wrapText="1" indent="1"/>
    </xf>
    <xf numFmtId="0" fontId="10" fillId="0" borderId="5" xfId="0" applyFont="1" applyFill="1" applyBorder="1" applyAlignment="1">
      <alignment horizontal="left" vertical="center" indent="1"/>
    </xf>
    <xf numFmtId="0" fontId="4" fillId="0" borderId="0" xfId="2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9" fillId="0" borderId="0" xfId="1" applyAlignment="1">
      <alignment horizontal="center" vertical="center"/>
    </xf>
    <xf numFmtId="0" fontId="0" fillId="0" borderId="0" xfId="0" applyFill="1">
      <alignment vertical="center"/>
    </xf>
    <xf numFmtId="0" fontId="19" fillId="0" borderId="0" xfId="1" applyFill="1">
      <alignment vertical="center"/>
    </xf>
    <xf numFmtId="0" fontId="4" fillId="0" borderId="4" xfId="4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37" fontId="0" fillId="0" borderId="3" xfId="3" applyNumberFormat="1" applyFont="1" applyFill="1" applyBorder="1" applyAlignment="1">
      <alignment horizontal="left" vertical="center" indent="1"/>
    </xf>
    <xf numFmtId="165" fontId="0" fillId="0" borderId="3" xfId="3" applyNumberFormat="1" applyFont="1" applyFill="1" applyBorder="1" applyAlignment="1">
      <alignment horizontal="right" vertical="center" wrapText="1" indent="1"/>
    </xf>
    <xf numFmtId="164" fontId="0" fillId="0" borderId="3" xfId="3" applyNumberFormat="1" applyFont="1" applyFill="1" applyBorder="1" applyAlignment="1">
      <alignment horizontal="right" vertical="center" wrapText="1" indent="1"/>
    </xf>
    <xf numFmtId="164" fontId="0" fillId="0" borderId="3" xfId="0" applyNumberFormat="1" applyFont="1" applyFill="1" applyBorder="1" applyAlignment="1">
      <alignment horizontal="right" vertical="center" wrapText="1" indent="1"/>
    </xf>
    <xf numFmtId="37" fontId="0" fillId="0" borderId="0" xfId="3" applyNumberFormat="1" applyFont="1" applyFill="1" applyBorder="1" applyAlignment="1">
      <alignment horizontal="left" vertical="center" indent="1"/>
    </xf>
    <xf numFmtId="165" fontId="0" fillId="0" borderId="0" xfId="3" applyNumberFormat="1" applyFont="1" applyFill="1" applyBorder="1" applyAlignment="1">
      <alignment horizontal="right" vertical="center" wrapText="1" indent="1"/>
    </xf>
    <xf numFmtId="164" fontId="0" fillId="0" borderId="0" xfId="3" applyNumberFormat="1" applyFont="1" applyFill="1" applyBorder="1" applyAlignment="1">
      <alignment horizontal="right" vertical="center" wrapText="1" indent="1"/>
    </xf>
    <xf numFmtId="0" fontId="5" fillId="0" borderId="2" xfId="0" applyFont="1" applyFill="1" applyBorder="1" applyAlignment="1">
      <alignment horizontal="left" vertical="center" wrapText="1" indent="1"/>
    </xf>
    <xf numFmtId="49" fontId="0" fillId="0" borderId="3" xfId="0" applyNumberFormat="1" applyFont="1" applyFill="1" applyBorder="1" applyAlignment="1">
      <alignment horizontal="left" vertical="center" wrapText="1" indent="1"/>
    </xf>
    <xf numFmtId="49" fontId="0" fillId="0" borderId="0" xfId="0" applyNumberFormat="1" applyFont="1" applyFill="1" applyBorder="1" applyAlignment="1">
      <alignment horizontal="left" vertical="center" wrapText="1" indent="1"/>
    </xf>
    <xf numFmtId="0" fontId="14" fillId="0" borderId="10" xfId="0" applyFont="1" applyFill="1" applyBorder="1" applyAlignment="1">
      <alignment horizontal="left" vertical="center" indent="1"/>
    </xf>
    <xf numFmtId="0" fontId="15" fillId="0" borderId="10" xfId="0" applyFont="1" applyFill="1" applyBorder="1" applyAlignment="1">
      <alignment vertical="center" wrapText="1"/>
    </xf>
    <xf numFmtId="0" fontId="16" fillId="0" borderId="12" xfId="0" applyFont="1" applyFill="1" applyBorder="1" applyAlignment="1">
      <alignment horizontal="left" vertical="center" indent="1"/>
    </xf>
    <xf numFmtId="0" fontId="17" fillId="0" borderId="13" xfId="0" applyFont="1" applyFill="1" applyBorder="1" applyAlignment="1">
      <alignment vertical="center" wrapText="1"/>
    </xf>
    <xf numFmtId="0" fontId="14" fillId="0" borderId="14" xfId="0" applyFont="1" applyFill="1" applyBorder="1" applyAlignment="1">
      <alignment horizontal="left" vertical="center" indent="1"/>
    </xf>
    <xf numFmtId="0" fontId="15" fillId="0" borderId="14" xfId="0" applyFont="1" applyFill="1" applyBorder="1" applyAlignment="1">
      <alignment vertical="center" wrapText="1"/>
    </xf>
    <xf numFmtId="166" fontId="13" fillId="0" borderId="13" xfId="3" applyNumberFormat="1" applyFont="1" applyFill="1" applyBorder="1" applyAlignment="1" applyProtection="1">
      <alignment horizontal="right" vertical="center" wrapText="1" indent="1"/>
      <protection locked="0"/>
    </xf>
    <xf numFmtId="164" fontId="13" fillId="0" borderId="13" xfId="3" applyNumberFormat="1" applyFont="1" applyFill="1" applyBorder="1" applyAlignment="1" applyProtection="1">
      <alignment horizontal="right" vertical="center" wrapText="1" indent="1"/>
      <protection locked="0"/>
    </xf>
    <xf numFmtId="164" fontId="12" fillId="0" borderId="13" xfId="0" applyNumberFormat="1" applyFont="1" applyFill="1" applyBorder="1" applyAlignment="1">
      <alignment horizontal="right" vertical="center" wrapText="1" indent="1"/>
    </xf>
    <xf numFmtId="14" fontId="7" fillId="0" borderId="0" xfId="0" applyNumberFormat="1" applyFont="1" applyFill="1" applyBorder="1" applyAlignment="1">
      <alignment horizontal="center" vertical="center"/>
    </xf>
    <xf numFmtId="0" fontId="9" fillId="0" borderId="6" xfId="0" applyFont="1" applyFill="1" applyBorder="1">
      <alignment vertical="center"/>
    </xf>
    <xf numFmtId="0" fontId="11" fillId="0" borderId="6" xfId="0" applyFont="1" applyFill="1" applyBorder="1">
      <alignment vertical="center"/>
    </xf>
    <xf numFmtId="0" fontId="11" fillId="0" borderId="6" xfId="0" applyFont="1" applyFill="1" applyBorder="1" applyAlignment="1">
      <alignment vertical="center" wrapText="1"/>
    </xf>
    <xf numFmtId="0" fontId="19" fillId="0" borderId="0" xfId="1" applyFill="1" applyAlignment="1" applyProtection="1">
      <alignment horizontal="left" vertical="center" indent="1"/>
    </xf>
    <xf numFmtId="0" fontId="18" fillId="0" borderId="0" xfId="0" applyFont="1" applyFill="1" applyBorder="1" applyAlignment="1">
      <alignment horizontal="center" vertical="center" wrapText="1"/>
    </xf>
    <xf numFmtId="164" fontId="5" fillId="9" borderId="2" xfId="0" applyNumberFormat="1" applyFont="1" applyFill="1" applyBorder="1" applyAlignment="1">
      <alignment horizontal="right" vertical="center" wrapText="1" indent="1"/>
    </xf>
    <xf numFmtId="164" fontId="12" fillId="8" borderId="11" xfId="0" applyNumberFormat="1" applyFont="1" applyFill="1" applyBorder="1" applyAlignment="1">
      <alignment horizontal="right" vertical="center" wrapText="1" indent="1"/>
    </xf>
    <xf numFmtId="0" fontId="20" fillId="0" borderId="0" xfId="1" applyFont="1">
      <alignment vertical="center"/>
    </xf>
    <xf numFmtId="167" fontId="7" fillId="0" borderId="0" xfId="0" applyNumberFormat="1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left" vertical="center" wrapText="1" indent="1"/>
    </xf>
    <xf numFmtId="164" fontId="0" fillId="0" borderId="20" xfId="3" applyNumberFormat="1" applyFont="1" applyFill="1" applyBorder="1" applyAlignment="1">
      <alignment horizontal="right" vertical="center" wrapText="1" indent="1"/>
    </xf>
    <xf numFmtId="167" fontId="7" fillId="0" borderId="20" xfId="0" applyNumberFormat="1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vertical="center" wrapText="1"/>
    </xf>
    <xf numFmtId="0" fontId="7" fillId="0" borderId="22" xfId="0" applyFont="1" applyFill="1" applyBorder="1" applyAlignment="1">
      <alignment horizontal="left" vertical="center" wrapText="1" indent="1"/>
    </xf>
    <xf numFmtId="0" fontId="0" fillId="0" borderId="23" xfId="0" applyFont="1" applyFill="1" applyBorder="1" applyAlignment="1">
      <alignment vertical="center" wrapText="1"/>
    </xf>
    <xf numFmtId="0" fontId="0" fillId="0" borderId="22" xfId="0" applyFont="1" applyFill="1" applyBorder="1" applyAlignment="1">
      <alignment horizontal="left" vertical="center" wrapText="1" indent="1"/>
    </xf>
    <xf numFmtId="14" fontId="7" fillId="0" borderId="20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 indent="1"/>
    </xf>
    <xf numFmtId="0" fontId="7" fillId="0" borderId="25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vertical="center" wrapText="1"/>
    </xf>
    <xf numFmtId="8" fontId="8" fillId="11" borderId="25" xfId="0" applyNumberFormat="1" applyFont="1" applyFill="1" applyBorder="1" applyAlignment="1">
      <alignment horizontal="right" vertical="center"/>
    </xf>
    <xf numFmtId="42" fontId="3" fillId="7" borderId="7" xfId="0" applyNumberFormat="1" applyFont="1" applyFill="1" applyBorder="1" applyAlignment="1">
      <alignment horizontal="center" textRotation="90" wrapText="1"/>
    </xf>
    <xf numFmtId="42" fontId="3" fillId="7" borderId="8" xfId="0" applyNumberFormat="1" applyFont="1" applyFill="1" applyBorder="1" applyAlignment="1">
      <alignment horizontal="center" textRotation="90" wrapText="1"/>
    </xf>
    <xf numFmtId="42" fontId="3" fillId="7" borderId="9" xfId="0" applyNumberFormat="1" applyFont="1" applyFill="1" applyBorder="1" applyAlignment="1">
      <alignment horizontal="center" textRotation="90" wrapText="1"/>
    </xf>
    <xf numFmtId="42" fontId="3" fillId="5" borderId="7" xfId="0" applyNumberFormat="1" applyFont="1" applyFill="1" applyBorder="1" applyAlignment="1">
      <alignment horizontal="center" textRotation="90" wrapText="1"/>
    </xf>
    <xf numFmtId="42" fontId="3" fillId="5" borderId="8" xfId="0" applyNumberFormat="1" applyFont="1" applyFill="1" applyBorder="1" applyAlignment="1">
      <alignment horizontal="center" textRotation="90" wrapText="1"/>
    </xf>
    <xf numFmtId="42" fontId="3" fillId="5" borderId="9" xfId="0" applyNumberFormat="1" applyFont="1" applyFill="1" applyBorder="1" applyAlignment="1">
      <alignment horizontal="center" textRotation="90" wrapText="1"/>
    </xf>
    <xf numFmtId="42" fontId="3" fillId="6" borderId="7" xfId="0" applyNumberFormat="1" applyFont="1" applyFill="1" applyBorder="1" applyAlignment="1">
      <alignment horizontal="center" textRotation="90" wrapText="1"/>
    </xf>
    <xf numFmtId="42" fontId="3" fillId="6" borderId="8" xfId="0" applyNumberFormat="1" applyFont="1" applyFill="1" applyBorder="1" applyAlignment="1">
      <alignment horizontal="center" textRotation="90" wrapText="1"/>
    </xf>
    <xf numFmtId="42" fontId="3" fillId="6" borderId="9" xfId="0" applyNumberFormat="1" applyFont="1" applyFill="1" applyBorder="1" applyAlignment="1">
      <alignment horizontal="center" textRotation="90" wrapText="1"/>
    </xf>
    <xf numFmtId="42" fontId="3" fillId="3" borderId="7" xfId="0" applyNumberFormat="1" applyFont="1" applyFill="1" applyBorder="1" applyAlignment="1">
      <alignment horizontal="center" textRotation="90" wrapText="1"/>
    </xf>
    <xf numFmtId="42" fontId="3" fillId="3" borderId="8" xfId="0" applyNumberFormat="1" applyFont="1" applyFill="1" applyBorder="1" applyAlignment="1">
      <alignment horizontal="center" textRotation="90" wrapText="1"/>
    </xf>
    <xf numFmtId="42" fontId="3" fillId="3" borderId="9" xfId="0" applyNumberFormat="1" applyFont="1" applyFill="1" applyBorder="1" applyAlignment="1">
      <alignment horizontal="center" textRotation="90" wrapText="1"/>
    </xf>
    <xf numFmtId="42" fontId="3" fillId="4" borderId="7" xfId="0" applyNumberFormat="1" applyFont="1" applyFill="1" applyBorder="1" applyAlignment="1">
      <alignment horizontal="center" textRotation="90" wrapText="1"/>
    </xf>
    <xf numFmtId="42" fontId="3" fillId="4" borderId="8" xfId="0" applyNumberFormat="1" applyFont="1" applyFill="1" applyBorder="1" applyAlignment="1">
      <alignment horizontal="center" textRotation="90" wrapText="1"/>
    </xf>
    <xf numFmtId="42" fontId="3" fillId="4" borderId="9" xfId="0" applyNumberFormat="1" applyFont="1" applyFill="1" applyBorder="1" applyAlignment="1">
      <alignment horizontal="center" textRotation="90" wrapText="1"/>
    </xf>
    <xf numFmtId="42" fontId="6" fillId="3" borderId="18" xfId="0" applyNumberFormat="1" applyFont="1" applyFill="1" applyBorder="1" applyAlignment="1">
      <alignment horizontal="left" textRotation="90" wrapText="1"/>
    </xf>
    <xf numFmtId="42" fontId="6" fillId="3" borderId="16" xfId="0" applyNumberFormat="1" applyFont="1" applyFill="1" applyBorder="1" applyAlignment="1">
      <alignment horizontal="left" textRotation="90" wrapText="1"/>
    </xf>
    <xf numFmtId="42" fontId="6" fillId="3" borderId="17" xfId="0" applyNumberFormat="1" applyFont="1" applyFill="1" applyBorder="1" applyAlignment="1">
      <alignment horizontal="left" textRotation="90" wrapText="1"/>
    </xf>
    <xf numFmtId="42" fontId="6" fillId="4" borderId="18" xfId="0" applyNumberFormat="1" applyFont="1" applyFill="1" applyBorder="1" applyAlignment="1">
      <alignment horizontal="center" textRotation="90" wrapText="1"/>
    </xf>
    <xf numFmtId="42" fontId="6" fillId="4" borderId="16" xfId="0" applyNumberFormat="1" applyFont="1" applyFill="1" applyBorder="1" applyAlignment="1">
      <alignment horizontal="center" textRotation="90" wrapText="1"/>
    </xf>
    <xf numFmtId="42" fontId="6" fillId="4" borderId="17" xfId="0" applyNumberFormat="1" applyFont="1" applyFill="1" applyBorder="1" applyAlignment="1">
      <alignment horizontal="center" textRotation="90" wrapText="1"/>
    </xf>
    <xf numFmtId="42" fontId="6" fillId="5" borderId="18" xfId="0" applyNumberFormat="1" applyFont="1" applyFill="1" applyBorder="1" applyAlignment="1">
      <alignment horizontal="center" textRotation="90" wrapText="1"/>
    </xf>
    <xf numFmtId="42" fontId="6" fillId="5" borderId="16" xfId="0" applyNumberFormat="1" applyFont="1" applyFill="1" applyBorder="1" applyAlignment="1">
      <alignment horizontal="center" textRotation="90" wrapText="1"/>
    </xf>
    <xf numFmtId="42" fontId="6" fillId="5" borderId="17" xfId="0" applyNumberFormat="1" applyFont="1" applyFill="1" applyBorder="1" applyAlignment="1">
      <alignment horizontal="center" textRotation="90" wrapText="1"/>
    </xf>
    <xf numFmtId="42" fontId="6" fillId="6" borderId="18" xfId="0" applyNumberFormat="1" applyFont="1" applyFill="1" applyBorder="1" applyAlignment="1">
      <alignment horizontal="center" textRotation="90" wrapText="1"/>
    </xf>
    <xf numFmtId="42" fontId="6" fillId="6" borderId="16" xfId="0" applyNumberFormat="1" applyFont="1" applyFill="1" applyBorder="1" applyAlignment="1">
      <alignment horizontal="center" textRotation="90" wrapText="1"/>
    </xf>
    <xf numFmtId="42" fontId="6" fillId="6" borderId="17" xfId="0" applyNumberFormat="1" applyFont="1" applyFill="1" applyBorder="1" applyAlignment="1">
      <alignment horizontal="center" textRotation="90" wrapText="1"/>
    </xf>
    <xf numFmtId="42" fontId="6" fillId="7" borderId="18" xfId="0" applyNumberFormat="1" applyFont="1" applyFill="1" applyBorder="1" applyAlignment="1">
      <alignment horizontal="center" textRotation="90" wrapText="1"/>
    </xf>
    <xf numFmtId="42" fontId="6" fillId="7" borderId="16" xfId="0" applyNumberFormat="1" applyFont="1" applyFill="1" applyBorder="1" applyAlignment="1">
      <alignment horizontal="center" textRotation="90" wrapText="1"/>
    </xf>
    <xf numFmtId="42" fontId="6" fillId="7" borderId="17" xfId="0" applyNumberFormat="1" applyFont="1" applyFill="1" applyBorder="1" applyAlignment="1">
      <alignment horizontal="center" textRotation="90" wrapText="1"/>
    </xf>
  </cellXfs>
  <cellStyles count="5">
    <cellStyle name="Heading 1" xfId="1" builtinId="16" customBuiltin="1"/>
    <cellStyle name="Heading 2" xfId="2" builtinId="17" customBuiltin="1"/>
    <cellStyle name="Heading 3" xfId="4" builtinId="18" customBuiltin="1"/>
    <cellStyle name="Input" xfId="3" builtinId="20"/>
    <cellStyle name="Normal" xfId="0" builtinId="0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Arial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0.34998626667073579"/>
        <name val="Arial"/>
        <scheme val="major"/>
      </font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ont>
        <b val="0"/>
        <i val="0"/>
        <color theme="1" tint="0.34998626667073579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 tint="0.34998626667073579"/>
      </font>
      <fill>
        <patternFill>
          <bgColor theme="2" tint="-9.9948118533890809E-2"/>
        </patternFill>
      </fill>
      <border>
        <top style="thin">
          <color theme="0" tint="-0.24994659260841701"/>
        </top>
        <bottom style="medium">
          <color theme="1" tint="0.499984740745262"/>
        </bottom>
      </border>
    </dxf>
    <dxf>
      <font>
        <b/>
        <i val="0"/>
        <color theme="1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1" tint="0.499984740745262"/>
        </bottom>
        <vertical/>
        <horizontal/>
      </border>
    </dxf>
    <dxf>
      <font>
        <b val="0"/>
        <i val="0"/>
        <color theme="1" tint="0.34998626667073579"/>
      </font>
      <fill>
        <patternFill patternType="none">
          <bgColor auto="1"/>
        </patternFill>
      </fill>
      <border diagonalUp="0" diagonalDown="0">
        <left style="medium">
          <color theme="1" tint="0.499984740745262"/>
        </left>
        <right/>
        <top style="medium">
          <color theme="1" tint="0.499984740745262"/>
        </top>
        <bottom style="medium">
          <color theme="1" tint="0.499984740745262"/>
        </bottom>
        <vertical/>
        <horizontal/>
      </border>
    </dxf>
  </dxfs>
  <tableStyles count="1" defaultTableStyle="Project Budget" defaultPivotStyle="PivotStyleMedium1">
    <tableStyle name="Project Budget" pivot="0" count="6" xr9:uid="{00000000-0011-0000-FFFF-FFFF00000000}">
      <tableStyleElement type="wholeTable" dxfId="7"/>
      <tableStyleElement type="headerRow" dxfId="6"/>
      <tableStyleElement type="totalRow" dxfId="5"/>
      <tableStyleElement type="lastColumn" dxfId="4"/>
      <tableStyleElement type="firstRowStripe" dxfId="3"/>
      <tableStyleElement type="firstTotalCell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'Data Worksheet'!$F$4</c:f>
              <c:strCache>
                <c:ptCount val="1"/>
                <c:pt idx="0">
                  <c:v>ACTUAL CUMULATIVE COST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'Data Worksheet'!$B$5:$B$16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'Data Worksheet'!$F$5:$F$16</c:f>
              <c:numCache>
                <c:formatCode>"$"#,##0.00</c:formatCode>
                <c:ptCount val="12"/>
                <c:pt idx="0">
                  <c:v>2300</c:v>
                </c:pt>
                <c:pt idx="1">
                  <c:v>9300</c:v>
                </c:pt>
                <c:pt idx="2">
                  <c:v>14300</c:v>
                </c:pt>
                <c:pt idx="3">
                  <c:v>18700</c:v>
                </c:pt>
                <c:pt idx="4">
                  <c:v>49500</c:v>
                </c:pt>
                <c:pt idx="5">
                  <c:v>60400</c:v>
                </c:pt>
                <c:pt idx="6">
                  <c:v>61800</c:v>
                </c:pt>
                <c:pt idx="7">
                  <c:v>66300</c:v>
                </c:pt>
                <c:pt idx="8">
                  <c:v>69300</c:v>
                </c:pt>
                <c:pt idx="9">
                  <c:v>69800</c:v>
                </c:pt>
                <c:pt idx="10">
                  <c:v>71300</c:v>
                </c:pt>
                <c:pt idx="11">
                  <c:v>73300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F-40F7-A271-C6B5351256A4}"/>
            </c:ext>
          </c:extLst>
        </c:ser>
        <c:ser>
          <c:idx val="0"/>
          <c:order val="1"/>
          <c:tx>
            <c:strRef>
              <c:f>'Data Worksheet'!$E$4</c:f>
              <c:strCache>
                <c:ptCount val="1"/>
                <c:pt idx="0">
                  <c:v>PROJECTED CUMULATIVE COST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'Data Worksheet'!$B$5:$B$16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'Data Worksheet'!$E$5:$E$16</c:f>
              <c:numCache>
                <c:formatCode>"$"#,##0.00</c:formatCode>
                <c:ptCount val="12"/>
                <c:pt idx="0">
                  <c:v>9000</c:v>
                </c:pt>
                <c:pt idx="1">
                  <c:v>16000</c:v>
                </c:pt>
                <c:pt idx="2">
                  <c:v>39000</c:v>
                </c:pt>
                <c:pt idx="3">
                  <c:v>50000</c:v>
                </c:pt>
                <c:pt idx="4">
                  <c:v>60500</c:v>
                </c:pt>
                <c:pt idx="5">
                  <c:v>62000</c:v>
                </c:pt>
                <c:pt idx="6">
                  <c:v>62000</c:v>
                </c:pt>
                <c:pt idx="7">
                  <c:v>65000</c:v>
                </c:pt>
                <c:pt idx="8">
                  <c:v>70600</c:v>
                </c:pt>
                <c:pt idx="9">
                  <c:v>72100</c:v>
                </c:pt>
                <c:pt idx="10">
                  <c:v>73600</c:v>
                </c:pt>
                <c:pt idx="11">
                  <c:v>74800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F-40F7-A271-C6B535125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696832"/>
        <c:axId val="595692480"/>
      </c:lineChart>
      <c:catAx>
        <c:axId val="59569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 PROJECT</a:t>
                </a:r>
              </a:p>
            </c:rich>
          </c:tx>
          <c:layout>
            <c:manualLayout>
              <c:xMode val="edge"/>
              <c:yMode val="edge"/>
              <c:x val="0.42727293599218141"/>
              <c:y val="0.86313320209973754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595692480"/>
        <c:crosses val="autoZero"/>
        <c:auto val="1"/>
        <c:lblAlgn val="ctr"/>
        <c:lblOffset val="100"/>
        <c:noMultiLvlLbl val="0"/>
      </c:catAx>
      <c:valAx>
        <c:axId val="5956924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2.7378504920208364E-3"/>
              <c:y val="0.29153944298629336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</c:spPr>
        <c:crossAx val="595696832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72155510770261899"/>
          <c:y val="0.82841097987751533"/>
          <c:w val="0.2659930620281587"/>
          <c:h val="0.10677420530766987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pc="10" baseline="0">
          <a:solidFill>
            <a:schemeClr val="tx1">
              <a:lumMod val="65000"/>
              <a:lumOff val="3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'Data Worksheet'!$D$4</c:f>
              <c:strCache>
                <c:ptCount val="1"/>
                <c:pt idx="0">
                  <c:v>ACTUAL WEEKLY COST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'Data Worksheet'!$B$5:$B$16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'Data Worksheet'!$D$5:$D$16</c:f>
              <c:numCache>
                <c:formatCode>"$"#,##0.00</c:formatCode>
                <c:ptCount val="12"/>
                <c:pt idx="0">
                  <c:v>2300</c:v>
                </c:pt>
                <c:pt idx="1">
                  <c:v>7000</c:v>
                </c:pt>
                <c:pt idx="2">
                  <c:v>5000</c:v>
                </c:pt>
                <c:pt idx="3">
                  <c:v>4400</c:v>
                </c:pt>
                <c:pt idx="4">
                  <c:v>30800</c:v>
                </c:pt>
                <c:pt idx="5">
                  <c:v>10900</c:v>
                </c:pt>
                <c:pt idx="6">
                  <c:v>1400</c:v>
                </c:pt>
                <c:pt idx="7">
                  <c:v>4500</c:v>
                </c:pt>
                <c:pt idx="8">
                  <c:v>3000</c:v>
                </c:pt>
                <c:pt idx="9">
                  <c:v>500</c:v>
                </c:pt>
                <c:pt idx="10">
                  <c:v>1500</c:v>
                </c:pt>
                <c:pt idx="11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4-4D8B-A86A-9B72F9D5AFD4}"/>
            </c:ext>
          </c:extLst>
        </c:ser>
        <c:ser>
          <c:idx val="0"/>
          <c:order val="1"/>
          <c:tx>
            <c:strRef>
              <c:f>'Data Worksheet'!$C$4</c:f>
              <c:strCache>
                <c:ptCount val="1"/>
                <c:pt idx="0">
                  <c:v>PROJECTED WEEKLY COST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'Data Worksheet'!$B$5:$B$16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'Data Worksheet'!$C$5:$C$16</c:f>
              <c:numCache>
                <c:formatCode>"$"#,##0.00</c:formatCode>
                <c:ptCount val="12"/>
                <c:pt idx="0">
                  <c:v>9000</c:v>
                </c:pt>
                <c:pt idx="1">
                  <c:v>7000</c:v>
                </c:pt>
                <c:pt idx="2">
                  <c:v>23000</c:v>
                </c:pt>
                <c:pt idx="3">
                  <c:v>11000</c:v>
                </c:pt>
                <c:pt idx="4">
                  <c:v>10500</c:v>
                </c:pt>
                <c:pt idx="5">
                  <c:v>1500</c:v>
                </c:pt>
                <c:pt idx="6">
                  <c:v>0</c:v>
                </c:pt>
                <c:pt idx="7">
                  <c:v>3000</c:v>
                </c:pt>
                <c:pt idx="8">
                  <c:v>5600</c:v>
                </c:pt>
                <c:pt idx="9">
                  <c:v>1500</c:v>
                </c:pt>
                <c:pt idx="10">
                  <c:v>1500</c:v>
                </c:pt>
                <c:pt idx="11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4-4D8B-A86A-9B72F9D5A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701728"/>
        <c:axId val="595699552"/>
      </c:lineChart>
      <c:catAx>
        <c:axId val="59570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 PROJECT</a:t>
                </a:r>
              </a:p>
            </c:rich>
          </c:tx>
          <c:layout>
            <c:manualLayout>
              <c:xMode val="edge"/>
              <c:yMode val="edge"/>
              <c:x val="0.43274868362193947"/>
              <c:y val="0.84515234903595526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</c:spPr>
        <c:crossAx val="595699552"/>
        <c:crosses val="autoZero"/>
        <c:auto val="1"/>
        <c:lblAlgn val="ctr"/>
        <c:lblOffset val="100"/>
        <c:noMultiLvlLbl val="0"/>
      </c:catAx>
      <c:valAx>
        <c:axId val="5956995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0"/>
              <c:y val="0.29928186060075823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59570172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72112445903194344"/>
          <c:y val="0.81485727778837336"/>
          <c:w val="0.26289770246891625"/>
          <c:h val="0.123435504817953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spc="10" baseline="0">
          <a:solidFill>
            <a:schemeClr val="tx1">
              <a:lumMod val="65000"/>
              <a:lumOff val="35000"/>
            </a:schemeClr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27</xdr:row>
      <xdr:rowOff>0</xdr:rowOff>
    </xdr:from>
    <xdr:to>
      <xdr:col>16</xdr:col>
      <xdr:colOff>133350</xdr:colOff>
      <xdr:row>45</xdr:row>
      <xdr:rowOff>0</xdr:rowOff>
    </xdr:to>
    <xdr:graphicFrame macro="">
      <xdr:nvGraphicFramePr>
        <xdr:cNvPr id="3" name="chtCumulativeCost" descr="Line chart showing actual versus projected cumulative costs." title="Cumulative Cos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180974</xdr:colOff>
      <xdr:row>5</xdr:row>
      <xdr:rowOff>152399</xdr:rowOff>
    </xdr:from>
    <xdr:to>
      <xdr:col>16</xdr:col>
      <xdr:colOff>133349</xdr:colOff>
      <xdr:row>23</xdr:row>
      <xdr:rowOff>152399</xdr:rowOff>
    </xdr:to>
    <xdr:graphicFrame macro="">
      <xdr:nvGraphicFramePr>
        <xdr:cNvPr id="4" name="chtMonthlyCost" descr="Line chart showing actual versus projected monthly cost." title="Monthly Cos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Costs" displayName="tblCosts" ref="B4:F16" totalsRowShown="0" headerRowDxfId="1">
  <autoFilter ref="B4:F16" xr:uid="{00000000-0009-0000-0100-000001000000}"/>
  <tableColumns count="5">
    <tableColumn id="1" xr3:uid="{00000000-0010-0000-0000-000001000000}" name="WEEK"/>
    <tableColumn id="2" xr3:uid="{00000000-0010-0000-0000-000002000000}" name="PROJECTED WEEKLY COST"/>
    <tableColumn id="4" xr3:uid="{00000000-0010-0000-0000-000004000000}" name="ACTUAL WEEKLY COST"/>
    <tableColumn id="3" xr3:uid="{00000000-0010-0000-0000-000003000000}" name="PROJECTED CUMULATIVE COST"/>
    <tableColumn id="5" xr3:uid="{00000000-0010-0000-0000-000005000000}" name="ACTUAL CUMULATIVE COST" dataDxfId="0"/>
  </tableColumns>
  <tableStyleInfo name="Project Budget" showFirstColumn="0" showLastColumn="0" showRowStripes="1" showColumnStripes="0"/>
  <extLst>
    <ext xmlns:x14="http://schemas.microsoft.com/office/spreadsheetml/2009/9/main" uri="{504A1905-F514-4f6f-8877-14C23A59335A}">
      <x14:table altText="Project Data Worksheet" altTextSummary="Enter the projected, actual &amp; cumulative costs here and it will be charted on the Cumulative Project Costs sheet."/>
    </ext>
  </extLst>
</table>
</file>

<file path=xl/theme/theme1.xml><?xml version="1.0" encoding="utf-8"?>
<a:theme xmlns:a="http://schemas.openxmlformats.org/drawingml/2006/main" name="Office Theme">
  <a:themeElements>
    <a:clrScheme name="Project Budget">
      <a:dk1>
        <a:srgbClr val="000000"/>
      </a:dk1>
      <a:lt1>
        <a:srgbClr val="FFFFFF"/>
      </a:lt1>
      <a:dk2>
        <a:srgbClr val="510B0C"/>
      </a:dk2>
      <a:lt2>
        <a:srgbClr val="FCFAF3"/>
      </a:lt2>
      <a:accent1>
        <a:srgbClr val="E8A52E"/>
      </a:accent1>
      <a:accent2>
        <a:srgbClr val="44A5C4"/>
      </a:accent2>
      <a:accent3>
        <a:srgbClr val="F17724"/>
      </a:accent3>
      <a:accent4>
        <a:srgbClr val="C1272D"/>
      </a:accent4>
      <a:accent5>
        <a:srgbClr val="57B09A"/>
      </a:accent5>
      <a:accent6>
        <a:srgbClr val="902154"/>
      </a:accent6>
      <a:hlink>
        <a:srgbClr val="44A5C4"/>
      </a:hlink>
      <a:folHlink>
        <a:srgbClr val="902154"/>
      </a:folHlink>
    </a:clrScheme>
    <a:fontScheme name="Project Budge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I43"/>
  <sheetViews>
    <sheetView showGridLines="0" tabSelected="1" topLeftCell="A30" zoomScale="115" zoomScaleNormal="115" workbookViewId="0">
      <selection activeCell="I41" sqref="I41"/>
    </sheetView>
  </sheetViews>
  <sheetFormatPr baseColWidth="10" defaultColWidth="9" defaultRowHeight="16.5" customHeight="1" x14ac:dyDescent="0.15"/>
  <cols>
    <col min="1" max="1" width="2.796875" customWidth="1"/>
    <col min="2" max="2" width="5.3984375" customWidth="1"/>
    <col min="3" max="3" width="36" customWidth="1"/>
    <col min="4" max="5" width="17.3984375" customWidth="1"/>
    <col min="6" max="6" width="19" bestFit="1" customWidth="1"/>
    <col min="7" max="9" width="17.3984375" customWidth="1"/>
    <col min="10" max="10" width="2.796875" customWidth="1"/>
  </cols>
  <sheetData>
    <row r="1" spans="2:9" ht="6.75" customHeight="1" x14ac:dyDescent="0.15">
      <c r="B1" s="13"/>
      <c r="C1" s="13"/>
      <c r="D1" s="13"/>
      <c r="E1" s="13"/>
      <c r="F1" s="13"/>
      <c r="G1" s="14"/>
      <c r="H1" s="14"/>
      <c r="I1" s="14"/>
    </row>
    <row r="2" spans="2:9" ht="42" customHeight="1" x14ac:dyDescent="0.15">
      <c r="B2" s="59" t="s">
        <v>52</v>
      </c>
      <c r="E2" s="2"/>
      <c r="F2" s="2"/>
      <c r="G2" s="10"/>
    </row>
    <row r="3" spans="2:9" ht="16.5" customHeight="1" x14ac:dyDescent="0.15">
      <c r="B3" s="15"/>
      <c r="E3" s="2"/>
      <c r="F3" s="2"/>
      <c r="G3" s="10"/>
    </row>
    <row r="4" spans="2:9" ht="16.5" customHeight="1" thickBot="1" x14ac:dyDescent="0.2">
      <c r="C4" s="16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</row>
    <row r="5" spans="2:9" ht="16.5" customHeight="1" thickBot="1" x14ac:dyDescent="0.2">
      <c r="B5" s="82" t="s">
        <v>50</v>
      </c>
      <c r="C5" s="32" t="s">
        <v>0</v>
      </c>
      <c r="D5" s="33">
        <v>20</v>
      </c>
      <c r="E5" s="34">
        <v>1200</v>
      </c>
      <c r="F5" s="34">
        <v>900</v>
      </c>
      <c r="G5" s="34">
        <v>200</v>
      </c>
      <c r="H5" s="34">
        <v>200</v>
      </c>
      <c r="I5" s="35">
        <f>SUM(E5:H5)</f>
        <v>2500</v>
      </c>
    </row>
    <row r="6" spans="2:9" ht="16.5" customHeight="1" thickBot="1" x14ac:dyDescent="0.2">
      <c r="B6" s="83"/>
      <c r="C6" s="36" t="s">
        <v>1</v>
      </c>
      <c r="D6" s="37">
        <v>25</v>
      </c>
      <c r="E6" s="38">
        <v>2000</v>
      </c>
      <c r="F6" s="38">
        <v>700</v>
      </c>
      <c r="G6" s="38">
        <v>200</v>
      </c>
      <c r="H6" s="38">
        <v>100</v>
      </c>
      <c r="I6" s="35">
        <f>SUM(E6:H6)</f>
        <v>3000</v>
      </c>
    </row>
    <row r="7" spans="2:9" ht="16.5" customHeight="1" thickBot="1" x14ac:dyDescent="0.2">
      <c r="B7" s="83"/>
      <c r="C7" s="36" t="s">
        <v>2</v>
      </c>
      <c r="D7" s="37">
        <v>30</v>
      </c>
      <c r="E7" s="38">
        <v>3000</v>
      </c>
      <c r="F7" s="38">
        <v>800</v>
      </c>
      <c r="G7" s="38">
        <v>150</v>
      </c>
      <c r="H7" s="38">
        <v>50</v>
      </c>
      <c r="I7" s="35">
        <f>SUM(E7:H7)</f>
        <v>4000</v>
      </c>
    </row>
    <row r="8" spans="2:9" ht="16.5" customHeight="1" thickBot="1" x14ac:dyDescent="0.2">
      <c r="B8" s="83"/>
      <c r="C8" s="36" t="s">
        <v>3</v>
      </c>
      <c r="D8" s="37">
        <v>25</v>
      </c>
      <c r="E8" s="38">
        <v>3000</v>
      </c>
      <c r="F8" s="38">
        <v>1200</v>
      </c>
      <c r="G8" s="38">
        <v>200</v>
      </c>
      <c r="H8" s="38">
        <v>100</v>
      </c>
      <c r="I8" s="35">
        <f>SUM(E8:H8)</f>
        <v>4500</v>
      </c>
    </row>
    <row r="9" spans="2:9" ht="16.5" customHeight="1" x14ac:dyDescent="0.15">
      <c r="B9" s="83"/>
      <c r="C9" s="36" t="s">
        <v>4</v>
      </c>
      <c r="D9" s="37">
        <v>20</v>
      </c>
      <c r="E9" s="38">
        <v>1200</v>
      </c>
      <c r="F9" s="38">
        <v>500</v>
      </c>
      <c r="G9" s="38">
        <v>250</v>
      </c>
      <c r="H9" s="38">
        <v>50</v>
      </c>
      <c r="I9" s="35">
        <f>SUM(E9:H9)</f>
        <v>2000</v>
      </c>
    </row>
    <row r="10" spans="2:9" ht="16.5" customHeight="1" thickBot="1" x14ac:dyDescent="0.2">
      <c r="B10" s="84"/>
      <c r="C10" s="39" t="s">
        <v>23</v>
      </c>
      <c r="D10" s="18">
        <f t="shared" ref="D10:I10" si="0">SUM(D5:D9)</f>
        <v>120</v>
      </c>
      <c r="E10" s="57">
        <f t="shared" si="0"/>
        <v>10400</v>
      </c>
      <c r="F10" s="57">
        <f t="shared" si="0"/>
        <v>4100</v>
      </c>
      <c r="G10" s="57">
        <f t="shared" si="0"/>
        <v>1000</v>
      </c>
      <c r="H10" s="57">
        <f t="shared" si="0"/>
        <v>500</v>
      </c>
      <c r="I10" s="57">
        <f t="shared" si="0"/>
        <v>16000</v>
      </c>
    </row>
    <row r="11" spans="2:9" ht="33" customHeight="1" thickBot="1" x14ac:dyDescent="0.2">
      <c r="C11" s="3"/>
      <c r="D11" s="3"/>
      <c r="E11" s="3"/>
      <c r="F11" s="3"/>
      <c r="G11" s="3"/>
      <c r="H11" s="3"/>
      <c r="I11" s="3"/>
    </row>
    <row r="12" spans="2:9" ht="16.5" customHeight="1" thickBot="1" x14ac:dyDescent="0.2">
      <c r="B12" s="85" t="s">
        <v>49</v>
      </c>
      <c r="C12" s="32" t="s">
        <v>5</v>
      </c>
      <c r="D12" s="33">
        <v>20</v>
      </c>
      <c r="E12" s="34">
        <v>2000</v>
      </c>
      <c r="F12" s="34">
        <v>700</v>
      </c>
      <c r="G12" s="34">
        <v>200</v>
      </c>
      <c r="H12" s="34">
        <v>100</v>
      </c>
      <c r="I12" s="35">
        <f>SUM(E12:H12)</f>
        <v>3000</v>
      </c>
    </row>
    <row r="13" spans="2:9" ht="16.5" customHeight="1" thickBot="1" x14ac:dyDescent="0.2">
      <c r="B13" s="86"/>
      <c r="C13" s="36" t="s">
        <v>6</v>
      </c>
      <c r="D13" s="37">
        <v>40</v>
      </c>
      <c r="E13" s="38">
        <v>15000</v>
      </c>
      <c r="F13" s="38">
        <v>4500</v>
      </c>
      <c r="G13" s="38">
        <v>1000</v>
      </c>
      <c r="H13" s="38">
        <v>500</v>
      </c>
      <c r="I13" s="35">
        <f>SUM(E13:H13)</f>
        <v>21000</v>
      </c>
    </row>
    <row r="14" spans="2:9" ht="16.5" customHeight="1" thickBot="1" x14ac:dyDescent="0.2">
      <c r="B14" s="86"/>
      <c r="C14" s="36" t="s">
        <v>7</v>
      </c>
      <c r="D14" s="37">
        <v>30</v>
      </c>
      <c r="E14" s="38">
        <v>3000</v>
      </c>
      <c r="F14" s="38">
        <v>3500</v>
      </c>
      <c r="G14" s="38">
        <v>100</v>
      </c>
      <c r="H14" s="38">
        <v>500</v>
      </c>
      <c r="I14" s="35">
        <f>SUM(E14:H14)</f>
        <v>7100</v>
      </c>
    </row>
    <row r="15" spans="2:9" ht="16.5" customHeight="1" thickBot="1" x14ac:dyDescent="0.2">
      <c r="B15" s="86"/>
      <c r="C15" s="36" t="s">
        <v>8</v>
      </c>
      <c r="D15" s="37">
        <v>20</v>
      </c>
      <c r="E15" s="38">
        <v>2000</v>
      </c>
      <c r="F15" s="38">
        <v>700</v>
      </c>
      <c r="G15" s="38">
        <v>200</v>
      </c>
      <c r="H15" s="38">
        <v>100</v>
      </c>
      <c r="I15" s="35">
        <f>SUM(E15:H15)</f>
        <v>3000</v>
      </c>
    </row>
    <row r="16" spans="2:9" ht="16.5" customHeight="1" x14ac:dyDescent="0.15">
      <c r="B16" s="86"/>
      <c r="C16" s="36" t="s">
        <v>9</v>
      </c>
      <c r="D16" s="37">
        <v>24</v>
      </c>
      <c r="E16" s="38">
        <v>2500</v>
      </c>
      <c r="F16" s="38">
        <v>1000</v>
      </c>
      <c r="G16" s="38">
        <v>400</v>
      </c>
      <c r="H16" s="38">
        <v>100</v>
      </c>
      <c r="I16" s="35">
        <f>SUM(E16:H16)</f>
        <v>4000</v>
      </c>
    </row>
    <row r="17" spans="2:9" ht="16.5" customHeight="1" thickBot="1" x14ac:dyDescent="0.2">
      <c r="B17" s="87"/>
      <c r="C17" s="39" t="s">
        <v>23</v>
      </c>
      <c r="D17" s="18">
        <f t="shared" ref="D17:I17" si="1">SUM(D12:D16)</f>
        <v>134</v>
      </c>
      <c r="E17" s="57">
        <f t="shared" si="1"/>
        <v>24500</v>
      </c>
      <c r="F17" s="57">
        <f t="shared" si="1"/>
        <v>10400</v>
      </c>
      <c r="G17" s="57">
        <f t="shared" si="1"/>
        <v>1900</v>
      </c>
      <c r="H17" s="57">
        <f t="shared" si="1"/>
        <v>1300</v>
      </c>
      <c r="I17" s="57">
        <f t="shared" si="1"/>
        <v>38100</v>
      </c>
    </row>
    <row r="18" spans="2:9" ht="33" customHeight="1" thickBot="1" x14ac:dyDescent="0.2">
      <c r="C18" s="3"/>
      <c r="D18" s="3"/>
      <c r="E18" s="3"/>
      <c r="F18" s="3"/>
      <c r="G18" s="3"/>
      <c r="H18" s="3"/>
      <c r="I18" s="3"/>
    </row>
    <row r="19" spans="2:9" ht="16.5" customHeight="1" thickBot="1" x14ac:dyDescent="0.2">
      <c r="B19" s="76" t="s">
        <v>48</v>
      </c>
      <c r="C19" s="32" t="s">
        <v>10</v>
      </c>
      <c r="D19" s="33">
        <v>15</v>
      </c>
      <c r="E19" s="34">
        <v>2000</v>
      </c>
      <c r="F19" s="34">
        <v>1000</v>
      </c>
      <c r="G19" s="34">
        <v>400</v>
      </c>
      <c r="H19" s="34">
        <v>100</v>
      </c>
      <c r="I19" s="35">
        <f t="shared" ref="I19:I24" si="2">SUM(E19:H19)</f>
        <v>3500</v>
      </c>
    </row>
    <row r="20" spans="2:9" ht="16.5" customHeight="1" thickBot="1" x14ac:dyDescent="0.2">
      <c r="B20" s="77"/>
      <c r="C20" s="36" t="s">
        <v>11</v>
      </c>
      <c r="D20" s="37">
        <v>25</v>
      </c>
      <c r="E20" s="38">
        <v>1200</v>
      </c>
      <c r="F20" s="38">
        <v>1500</v>
      </c>
      <c r="G20" s="38">
        <v>250</v>
      </c>
      <c r="H20" s="38">
        <v>50</v>
      </c>
      <c r="I20" s="35">
        <f t="shared" si="2"/>
        <v>3000</v>
      </c>
    </row>
    <row r="21" spans="2:9" ht="16.5" customHeight="1" thickBot="1" x14ac:dyDescent="0.2">
      <c r="B21" s="77"/>
      <c r="C21" s="36" t="s">
        <v>12</v>
      </c>
      <c r="D21" s="37">
        <v>7</v>
      </c>
      <c r="E21" s="38">
        <v>500</v>
      </c>
      <c r="F21" s="38">
        <v>300</v>
      </c>
      <c r="G21" s="38">
        <v>150</v>
      </c>
      <c r="H21" s="38">
        <v>50</v>
      </c>
      <c r="I21" s="35">
        <f t="shared" si="2"/>
        <v>1000</v>
      </c>
    </row>
    <row r="22" spans="2:9" ht="16.5" customHeight="1" thickBot="1" x14ac:dyDescent="0.2">
      <c r="B22" s="77"/>
      <c r="C22" s="36" t="s">
        <v>13</v>
      </c>
      <c r="D22" s="37">
        <v>8</v>
      </c>
      <c r="E22" s="38">
        <v>400</v>
      </c>
      <c r="F22" s="38">
        <v>50</v>
      </c>
      <c r="G22" s="38">
        <v>50</v>
      </c>
      <c r="H22" s="38">
        <v>0</v>
      </c>
      <c r="I22" s="35">
        <f t="shared" si="2"/>
        <v>500</v>
      </c>
    </row>
    <row r="23" spans="2:9" ht="16.5" customHeight="1" thickBot="1" x14ac:dyDescent="0.2">
      <c r="B23" s="77"/>
      <c r="C23" s="36" t="s">
        <v>14</v>
      </c>
      <c r="D23" s="37">
        <v>0</v>
      </c>
      <c r="E23" s="38">
        <v>0</v>
      </c>
      <c r="F23" s="38">
        <v>0</v>
      </c>
      <c r="G23" s="38">
        <v>0</v>
      </c>
      <c r="H23" s="38">
        <v>0</v>
      </c>
      <c r="I23" s="35">
        <f t="shared" si="2"/>
        <v>0</v>
      </c>
    </row>
    <row r="24" spans="2:9" ht="16.5" customHeight="1" x14ac:dyDescent="0.15">
      <c r="B24" s="77"/>
      <c r="C24" s="36" t="s">
        <v>15</v>
      </c>
      <c r="D24" s="37">
        <v>0</v>
      </c>
      <c r="E24" s="38">
        <v>0</v>
      </c>
      <c r="F24" s="38">
        <v>0</v>
      </c>
      <c r="G24" s="38">
        <v>0</v>
      </c>
      <c r="H24" s="38">
        <v>0</v>
      </c>
      <c r="I24" s="35">
        <f t="shared" si="2"/>
        <v>0</v>
      </c>
    </row>
    <row r="25" spans="2:9" ht="16.5" customHeight="1" thickBot="1" x14ac:dyDescent="0.2">
      <c r="B25" s="78"/>
      <c r="C25" s="39" t="s">
        <v>23</v>
      </c>
      <c r="D25" s="18">
        <f t="shared" ref="D25:I25" si="3">SUM(D19:D24)</f>
        <v>55</v>
      </c>
      <c r="E25" s="57">
        <f t="shared" si="3"/>
        <v>4100</v>
      </c>
      <c r="F25" s="57">
        <f t="shared" si="3"/>
        <v>2850</v>
      </c>
      <c r="G25" s="57">
        <f t="shared" si="3"/>
        <v>850</v>
      </c>
      <c r="H25" s="57">
        <f t="shared" si="3"/>
        <v>200</v>
      </c>
      <c r="I25" s="57">
        <f t="shared" si="3"/>
        <v>8000</v>
      </c>
    </row>
    <row r="26" spans="2:9" ht="33" customHeight="1" thickBot="1" x14ac:dyDescent="0.2"/>
    <row r="27" spans="2:9" ht="16.5" customHeight="1" thickBot="1" x14ac:dyDescent="0.2">
      <c r="B27" s="79" t="s">
        <v>47</v>
      </c>
      <c r="C27" s="32" t="s">
        <v>16</v>
      </c>
      <c r="D27" s="33">
        <v>17</v>
      </c>
      <c r="E27" s="34">
        <v>1500</v>
      </c>
      <c r="F27" s="34">
        <v>300</v>
      </c>
      <c r="G27" s="34">
        <v>100</v>
      </c>
      <c r="H27" s="34">
        <v>100</v>
      </c>
      <c r="I27" s="35">
        <f t="shared" ref="I27:I33" si="4">SUM(E27:H27)</f>
        <v>2000</v>
      </c>
    </row>
    <row r="28" spans="2:9" ht="16.5" customHeight="1" thickBot="1" x14ac:dyDescent="0.2">
      <c r="B28" s="80"/>
      <c r="C28" s="36" t="s">
        <v>17</v>
      </c>
      <c r="D28" s="37">
        <v>15</v>
      </c>
      <c r="E28" s="38">
        <v>800</v>
      </c>
      <c r="F28" s="38">
        <v>100</v>
      </c>
      <c r="G28" s="38">
        <v>0</v>
      </c>
      <c r="H28" s="38">
        <v>100</v>
      </c>
      <c r="I28" s="35">
        <f t="shared" si="4"/>
        <v>1000</v>
      </c>
    </row>
    <row r="29" spans="2:9" ht="16.5" customHeight="1" thickBot="1" x14ac:dyDescent="0.2">
      <c r="B29" s="80"/>
      <c r="C29" s="36" t="s">
        <v>18</v>
      </c>
      <c r="D29" s="37">
        <v>15</v>
      </c>
      <c r="E29" s="38">
        <v>1700</v>
      </c>
      <c r="F29" s="38">
        <v>500</v>
      </c>
      <c r="G29" s="38">
        <v>200</v>
      </c>
      <c r="H29" s="38">
        <v>100</v>
      </c>
      <c r="I29" s="35">
        <f t="shared" si="4"/>
        <v>2500</v>
      </c>
    </row>
    <row r="30" spans="2:9" ht="16.5" customHeight="1" thickBot="1" x14ac:dyDescent="0.2">
      <c r="B30" s="80"/>
      <c r="C30" s="36" t="s">
        <v>19</v>
      </c>
      <c r="D30" s="37">
        <v>30</v>
      </c>
      <c r="E30" s="38">
        <v>1500</v>
      </c>
      <c r="F30" s="38">
        <v>1000</v>
      </c>
      <c r="G30" s="38">
        <v>400</v>
      </c>
      <c r="H30" s="38">
        <v>100</v>
      </c>
      <c r="I30" s="35">
        <f t="shared" si="4"/>
        <v>3000</v>
      </c>
    </row>
    <row r="31" spans="2:9" ht="16.5" customHeight="1" thickBot="1" x14ac:dyDescent="0.2">
      <c r="B31" s="80"/>
      <c r="C31" s="36" t="s">
        <v>20</v>
      </c>
      <c r="D31" s="37">
        <v>0</v>
      </c>
      <c r="E31" s="38">
        <v>0</v>
      </c>
      <c r="F31" s="38">
        <v>0</v>
      </c>
      <c r="G31" s="38">
        <v>0</v>
      </c>
      <c r="H31" s="38">
        <v>0</v>
      </c>
      <c r="I31" s="35">
        <f t="shared" si="4"/>
        <v>0</v>
      </c>
    </row>
    <row r="32" spans="2:9" ht="16.5" customHeight="1" thickBot="1" x14ac:dyDescent="0.2">
      <c r="B32" s="80"/>
      <c r="C32" s="36" t="s">
        <v>21</v>
      </c>
      <c r="D32" s="37">
        <v>0</v>
      </c>
      <c r="E32" s="38">
        <v>0</v>
      </c>
      <c r="F32" s="38">
        <v>0</v>
      </c>
      <c r="G32" s="38">
        <v>0</v>
      </c>
      <c r="H32" s="38">
        <v>0</v>
      </c>
      <c r="I32" s="35">
        <f t="shared" si="4"/>
        <v>0</v>
      </c>
    </row>
    <row r="33" spans="2:9" ht="16.5" customHeight="1" x14ac:dyDescent="0.15">
      <c r="B33" s="80"/>
      <c r="C33" s="36" t="s">
        <v>22</v>
      </c>
      <c r="D33" s="37">
        <v>20</v>
      </c>
      <c r="E33" s="38">
        <v>1000</v>
      </c>
      <c r="F33" s="38">
        <v>300</v>
      </c>
      <c r="G33" s="38">
        <v>150</v>
      </c>
      <c r="H33" s="38">
        <v>50</v>
      </c>
      <c r="I33" s="35">
        <f t="shared" si="4"/>
        <v>1500</v>
      </c>
    </row>
    <row r="34" spans="2:9" ht="16.5" customHeight="1" thickBot="1" x14ac:dyDescent="0.2">
      <c r="B34" s="81"/>
      <c r="C34" s="39" t="s">
        <v>23</v>
      </c>
      <c r="D34" s="18">
        <f t="shared" ref="D34:I34" si="5">SUM(D27:D33)</f>
        <v>97</v>
      </c>
      <c r="E34" s="57">
        <f t="shared" si="5"/>
        <v>6500</v>
      </c>
      <c r="F34" s="57">
        <f t="shared" si="5"/>
        <v>2200</v>
      </c>
      <c r="G34" s="57">
        <f t="shared" si="5"/>
        <v>850</v>
      </c>
      <c r="H34" s="57">
        <f t="shared" si="5"/>
        <v>450</v>
      </c>
      <c r="I34" s="57">
        <f t="shared" si="5"/>
        <v>10000</v>
      </c>
    </row>
    <row r="35" spans="2:9" ht="33" customHeight="1" thickBot="1" x14ac:dyDescent="0.2">
      <c r="C35" s="3"/>
      <c r="D35" s="3"/>
      <c r="E35" s="3"/>
      <c r="F35" s="3"/>
      <c r="G35" s="3"/>
      <c r="H35" s="3"/>
      <c r="I35" s="3"/>
    </row>
    <row r="36" spans="2:9" ht="16.5" customHeight="1" thickBot="1" x14ac:dyDescent="0.2">
      <c r="B36" s="73" t="s">
        <v>46</v>
      </c>
      <c r="C36" s="40" t="s">
        <v>26</v>
      </c>
      <c r="D36" s="33">
        <v>6</v>
      </c>
      <c r="E36" s="34">
        <v>700</v>
      </c>
      <c r="F36" s="34">
        <v>500</v>
      </c>
      <c r="G36" s="34">
        <v>200</v>
      </c>
      <c r="H36" s="34">
        <v>100</v>
      </c>
      <c r="I36" s="35">
        <f>SUM(E36:H36)</f>
        <v>1500</v>
      </c>
    </row>
    <row r="37" spans="2:9" ht="16.5" customHeight="1" thickBot="1" x14ac:dyDescent="0.2">
      <c r="B37" s="74"/>
      <c r="C37" s="41" t="s">
        <v>26</v>
      </c>
      <c r="D37" s="37">
        <v>4</v>
      </c>
      <c r="E37" s="38">
        <v>500</v>
      </c>
      <c r="F37" s="38">
        <v>400</v>
      </c>
      <c r="G37" s="38">
        <v>200</v>
      </c>
      <c r="H37" s="38">
        <v>100</v>
      </c>
      <c r="I37" s="35">
        <f>SUM(E37:H37)</f>
        <v>1200</v>
      </c>
    </row>
    <row r="38" spans="2:9" ht="16.5" customHeight="1" x14ac:dyDescent="0.15">
      <c r="B38" s="74"/>
      <c r="C38" s="41" t="s">
        <v>26</v>
      </c>
      <c r="D38" s="37">
        <v>0</v>
      </c>
      <c r="E38" s="38">
        <v>0</v>
      </c>
      <c r="F38" s="38">
        <v>0</v>
      </c>
      <c r="G38" s="38">
        <v>0</v>
      </c>
      <c r="H38" s="38">
        <v>0</v>
      </c>
      <c r="I38" s="35">
        <f>SUM(E38:H38)</f>
        <v>0</v>
      </c>
    </row>
    <row r="39" spans="2:9" ht="16.5" customHeight="1" thickBot="1" x14ac:dyDescent="0.2">
      <c r="B39" s="75"/>
      <c r="C39" s="39" t="s">
        <v>23</v>
      </c>
      <c r="D39" s="18">
        <f t="shared" ref="D39:I39" si="6">SUM(D36:D38)</f>
        <v>10</v>
      </c>
      <c r="E39" s="57">
        <f t="shared" si="6"/>
        <v>1200</v>
      </c>
      <c r="F39" s="57">
        <f t="shared" si="6"/>
        <v>900</v>
      </c>
      <c r="G39" s="57">
        <f t="shared" si="6"/>
        <v>400</v>
      </c>
      <c r="H39" s="57">
        <f t="shared" si="6"/>
        <v>200</v>
      </c>
      <c r="I39" s="57">
        <f t="shared" si="6"/>
        <v>2700</v>
      </c>
    </row>
    <row r="40" spans="2:9" ht="33" customHeight="1" thickBot="1" x14ac:dyDescent="0.2">
      <c r="C40" s="3"/>
      <c r="D40" s="3"/>
      <c r="E40" s="3"/>
      <c r="F40" s="3"/>
      <c r="G40" s="3"/>
      <c r="H40" s="3"/>
      <c r="I40" s="3"/>
    </row>
    <row r="41" spans="2:9" ht="20.25" customHeight="1" x14ac:dyDescent="0.15">
      <c r="B41" s="42" t="s">
        <v>34</v>
      </c>
      <c r="C41" s="43"/>
      <c r="D41" s="19">
        <f>SUM(D39,D34,D25,D17,D10)</f>
        <v>416</v>
      </c>
      <c r="E41" s="58">
        <f t="shared" ref="E41:H41" si="7">SUM(E39,E34,E25,E17,E10)</f>
        <v>46700</v>
      </c>
      <c r="F41" s="58">
        <f t="shared" si="7"/>
        <v>20450</v>
      </c>
      <c r="G41" s="58">
        <f t="shared" si="7"/>
        <v>5000</v>
      </c>
      <c r="H41" s="58">
        <f t="shared" si="7"/>
        <v>2650</v>
      </c>
      <c r="I41" s="58">
        <f>SUM(I39,I34,I25,I17,I10)</f>
        <v>74800</v>
      </c>
    </row>
    <row r="42" spans="2:9" ht="20.25" customHeight="1" x14ac:dyDescent="0.15">
      <c r="B42" s="44" t="s">
        <v>35</v>
      </c>
      <c r="C42" s="45"/>
      <c r="D42" s="48">
        <v>40</v>
      </c>
      <c r="E42" s="49">
        <v>4000</v>
      </c>
      <c r="F42" s="49">
        <v>2000</v>
      </c>
      <c r="G42" s="49">
        <v>500</v>
      </c>
      <c r="H42" s="49">
        <v>250</v>
      </c>
      <c r="I42" s="50">
        <f>SUM(E42:H42)</f>
        <v>6750</v>
      </c>
    </row>
    <row r="43" spans="2:9" ht="20.25" customHeight="1" thickBot="1" x14ac:dyDescent="0.2">
      <c r="B43" s="46" t="s">
        <v>36</v>
      </c>
      <c r="C43" s="47"/>
      <c r="D43" s="20">
        <f>SUM(D41:D42)</f>
        <v>456</v>
      </c>
      <c r="E43" s="21">
        <f t="shared" ref="E43:H43" si="8">SUM(E41:E42)</f>
        <v>50700</v>
      </c>
      <c r="F43" s="21">
        <f t="shared" si="8"/>
        <v>22450</v>
      </c>
      <c r="G43" s="21">
        <f t="shared" si="8"/>
        <v>5500</v>
      </c>
      <c r="H43" s="21">
        <f t="shared" si="8"/>
        <v>2900</v>
      </c>
      <c r="I43" s="21">
        <f>SUM(I41:I42)</f>
        <v>81550</v>
      </c>
    </row>
  </sheetData>
  <mergeCells count="5">
    <mergeCell ref="B36:B39"/>
    <mergeCell ref="B19:B25"/>
    <mergeCell ref="B27:B34"/>
    <mergeCell ref="B5:B10"/>
    <mergeCell ref="B12:B17"/>
  </mergeCells>
  <pageMargins left="0.7" right="0.7" top="0.75" bottom="0.75" header="0.3" footer="0.3"/>
  <pageSetup scale="68" fitToHeight="0" orientation="portrait" r:id="rId1"/>
  <ignoredErrors>
    <ignoredError sqref="I42" formulaRange="1"/>
  </ignoredErrors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autoPageBreaks="0" fitToPage="1"/>
  </sheetPr>
  <dimension ref="A1:F41"/>
  <sheetViews>
    <sheetView showGridLines="0" topLeftCell="A24" zoomScale="115" zoomScaleNormal="115" workbookViewId="0">
      <selection activeCell="C46" sqref="C45:C46"/>
    </sheetView>
  </sheetViews>
  <sheetFormatPr baseColWidth="10" defaultColWidth="9" defaultRowHeight="16.5" customHeight="1" x14ac:dyDescent="0.15"/>
  <cols>
    <col min="1" max="1" width="2.796875" customWidth="1"/>
    <col min="2" max="2" width="5.19921875" customWidth="1"/>
    <col min="3" max="3" width="38.3984375" customWidth="1"/>
    <col min="4" max="4" width="13.59765625" bestFit="1" customWidth="1"/>
    <col min="5" max="5" width="16.19921875" customWidth="1"/>
    <col min="6" max="6" width="74.796875" customWidth="1"/>
  </cols>
  <sheetData>
    <row r="1" spans="1:6" ht="6.75" customHeight="1" x14ac:dyDescent="0.15">
      <c r="B1" s="13"/>
      <c r="C1" s="13"/>
      <c r="D1" s="13"/>
      <c r="E1" s="13"/>
      <c r="F1" s="14"/>
    </row>
    <row r="2" spans="1:6" ht="42" customHeight="1" x14ac:dyDescent="0.15">
      <c r="A2" s="15" t="s">
        <v>25</v>
      </c>
      <c r="B2" s="59" t="s">
        <v>53</v>
      </c>
      <c r="D2" s="2"/>
      <c r="E2" s="2"/>
      <c r="F2" s="10"/>
    </row>
    <row r="3" spans="1:6" ht="16.5" customHeight="1" x14ac:dyDescent="0.15">
      <c r="F3" s="4"/>
    </row>
    <row r="4" spans="1:6" ht="16.5" customHeight="1" thickBot="1" x14ac:dyDescent="0.2">
      <c r="C4" s="23" t="s">
        <v>37</v>
      </c>
      <c r="D4" s="5" t="s">
        <v>38</v>
      </c>
      <c r="E4" s="6" t="s">
        <v>39</v>
      </c>
      <c r="F4" s="11" t="s">
        <v>40</v>
      </c>
    </row>
    <row r="5" spans="1:6" ht="16.5" customHeight="1" x14ac:dyDescent="0.15">
      <c r="B5" s="88" t="s">
        <v>58</v>
      </c>
      <c r="C5" s="61" t="s">
        <v>0</v>
      </c>
      <c r="D5" s="62">
        <v>2300</v>
      </c>
      <c r="E5" s="63">
        <v>44595</v>
      </c>
      <c r="F5" s="64" t="s">
        <v>66</v>
      </c>
    </row>
    <row r="6" spans="1:6" ht="16.5" customHeight="1" x14ac:dyDescent="0.15">
      <c r="B6" s="89"/>
      <c r="C6" s="65" t="s">
        <v>1</v>
      </c>
      <c r="D6" s="38">
        <v>2800</v>
      </c>
      <c r="E6" s="60">
        <v>44599</v>
      </c>
      <c r="F6" s="66" t="s">
        <v>64</v>
      </c>
    </row>
    <row r="7" spans="1:6" ht="16.5" customHeight="1" x14ac:dyDescent="0.15">
      <c r="B7" s="89"/>
      <c r="C7" s="65" t="s">
        <v>2</v>
      </c>
      <c r="D7" s="38">
        <v>4200</v>
      </c>
      <c r="E7" s="60">
        <v>44603</v>
      </c>
      <c r="F7" s="66" t="s">
        <v>65</v>
      </c>
    </row>
    <row r="8" spans="1:6" ht="16.5" customHeight="1" x14ac:dyDescent="0.15">
      <c r="B8" s="89"/>
      <c r="C8" s="65" t="s">
        <v>3</v>
      </c>
      <c r="D8" s="38">
        <v>5000</v>
      </c>
      <c r="E8" s="60">
        <v>44608</v>
      </c>
      <c r="F8" s="66" t="s">
        <v>67</v>
      </c>
    </row>
    <row r="9" spans="1:6" ht="16.5" customHeight="1" x14ac:dyDescent="0.15">
      <c r="B9" s="89"/>
      <c r="C9" s="65" t="s">
        <v>4</v>
      </c>
      <c r="D9" s="38">
        <v>1900</v>
      </c>
      <c r="E9" s="60">
        <v>44613</v>
      </c>
      <c r="F9" s="66" t="s">
        <v>72</v>
      </c>
    </row>
    <row r="10" spans="1:6" ht="16.5" customHeight="1" thickBot="1" x14ac:dyDescent="0.2">
      <c r="B10" s="90"/>
      <c r="C10" s="69" t="s">
        <v>23</v>
      </c>
      <c r="D10" s="72">
        <f>SUM(D5:D9)</f>
        <v>16200</v>
      </c>
      <c r="E10" s="70"/>
      <c r="F10" s="71"/>
    </row>
    <row r="11" spans="1:6" ht="33" customHeight="1" thickBot="1" x14ac:dyDescent="0.2">
      <c r="C11" s="8"/>
      <c r="D11" s="8"/>
      <c r="E11" s="9"/>
      <c r="F11" s="7"/>
    </row>
    <row r="12" spans="1:6" ht="16.5" customHeight="1" x14ac:dyDescent="0.15">
      <c r="B12" s="91" t="s">
        <v>59</v>
      </c>
      <c r="C12" s="61" t="s">
        <v>5</v>
      </c>
      <c r="D12" s="62">
        <v>2500</v>
      </c>
      <c r="E12" s="63">
        <v>44617</v>
      </c>
      <c r="F12" s="64" t="s">
        <v>69</v>
      </c>
    </row>
    <row r="13" spans="1:6" ht="16.5" customHeight="1" x14ac:dyDescent="0.15">
      <c r="B13" s="92"/>
      <c r="C13" s="65" t="s">
        <v>6</v>
      </c>
      <c r="D13" s="38">
        <v>22000</v>
      </c>
      <c r="E13" s="60">
        <v>44621</v>
      </c>
      <c r="F13" s="66" t="s">
        <v>68</v>
      </c>
    </row>
    <row r="14" spans="1:6" ht="16.5" customHeight="1" x14ac:dyDescent="0.15">
      <c r="B14" s="92"/>
      <c r="C14" s="65" t="s">
        <v>7</v>
      </c>
      <c r="D14" s="38">
        <v>6000</v>
      </c>
      <c r="E14" s="60">
        <v>44621</v>
      </c>
      <c r="F14" s="66" t="s">
        <v>70</v>
      </c>
    </row>
    <row r="15" spans="1:6" ht="29.5" customHeight="1" x14ac:dyDescent="0.15">
      <c r="B15" s="92"/>
      <c r="C15" s="65" t="s">
        <v>8</v>
      </c>
      <c r="D15" s="38">
        <v>2800</v>
      </c>
      <c r="E15" s="60">
        <v>44625</v>
      </c>
      <c r="F15" s="66" t="s">
        <v>71</v>
      </c>
    </row>
    <row r="16" spans="1:6" ht="16.5" customHeight="1" x14ac:dyDescent="0.15">
      <c r="B16" s="92"/>
      <c r="C16" s="65" t="s">
        <v>9</v>
      </c>
      <c r="D16" s="38">
        <v>4200</v>
      </c>
      <c r="E16" s="60">
        <v>44627</v>
      </c>
      <c r="F16" s="66" t="s">
        <v>77</v>
      </c>
    </row>
    <row r="17" spans="2:6" ht="16.5" customHeight="1" thickBot="1" x14ac:dyDescent="0.2">
      <c r="B17" s="93"/>
      <c r="C17" s="69" t="s">
        <v>23</v>
      </c>
      <c r="D17" s="72">
        <f>SUM(D12:D16)</f>
        <v>37500</v>
      </c>
      <c r="E17" s="70"/>
      <c r="F17" s="71"/>
    </row>
    <row r="18" spans="2:6" ht="33" customHeight="1" thickBot="1" x14ac:dyDescent="0.2">
      <c r="C18" s="8"/>
      <c r="D18" s="8"/>
      <c r="E18" s="9"/>
      <c r="F18" s="7"/>
    </row>
    <row r="19" spans="2:6" ht="16.5" customHeight="1" x14ac:dyDescent="0.15">
      <c r="B19" s="94" t="s">
        <v>60</v>
      </c>
      <c r="C19" s="61" t="s">
        <v>10</v>
      </c>
      <c r="D19" s="62">
        <v>3200</v>
      </c>
      <c r="E19" s="63">
        <v>44630</v>
      </c>
      <c r="F19" s="64" t="s">
        <v>73</v>
      </c>
    </row>
    <row r="20" spans="2:6" ht="26" customHeight="1" x14ac:dyDescent="0.15">
      <c r="B20" s="95"/>
      <c r="C20" s="65" t="s">
        <v>11</v>
      </c>
      <c r="D20" s="38">
        <v>3500</v>
      </c>
      <c r="E20" s="60">
        <v>44632</v>
      </c>
      <c r="F20" s="66" t="s">
        <v>74</v>
      </c>
    </row>
    <row r="21" spans="2:6" ht="16.5" customHeight="1" x14ac:dyDescent="0.15">
      <c r="B21" s="95"/>
      <c r="C21" s="65" t="s">
        <v>12</v>
      </c>
      <c r="D21" s="38">
        <v>800</v>
      </c>
      <c r="E21" s="60">
        <v>44633</v>
      </c>
      <c r="F21" s="66" t="s">
        <v>75</v>
      </c>
    </row>
    <row r="22" spans="2:6" ht="16.5" customHeight="1" x14ac:dyDescent="0.15">
      <c r="B22" s="95"/>
      <c r="C22" s="65" t="s">
        <v>13</v>
      </c>
      <c r="D22" s="38">
        <v>500</v>
      </c>
      <c r="E22" s="60">
        <v>44635</v>
      </c>
      <c r="F22" s="66" t="s">
        <v>76</v>
      </c>
    </row>
    <row r="23" spans="2:6" ht="16.5" customHeight="1" x14ac:dyDescent="0.15">
      <c r="B23" s="95"/>
      <c r="C23" s="65" t="s">
        <v>14</v>
      </c>
      <c r="D23" s="38">
        <v>100</v>
      </c>
      <c r="E23" s="60">
        <v>44636</v>
      </c>
      <c r="F23" s="66"/>
    </row>
    <row r="24" spans="2:6" ht="16.5" customHeight="1" x14ac:dyDescent="0.15">
      <c r="B24" s="95"/>
      <c r="C24" s="67" t="s">
        <v>15</v>
      </c>
      <c r="D24" s="38">
        <v>0</v>
      </c>
      <c r="E24" s="51"/>
      <c r="F24" s="66"/>
    </row>
    <row r="25" spans="2:6" ht="16.5" customHeight="1" thickBot="1" x14ac:dyDescent="0.2">
      <c r="B25" s="96"/>
      <c r="C25" s="69" t="s">
        <v>23</v>
      </c>
      <c r="D25" s="72">
        <f>SUM(D19:D24)</f>
        <v>8100</v>
      </c>
      <c r="E25" s="70"/>
      <c r="F25" s="71"/>
    </row>
    <row r="26" spans="2:6" ht="33" customHeight="1" thickBot="1" x14ac:dyDescent="0.2">
      <c r="C26" s="8"/>
      <c r="D26" s="8"/>
      <c r="E26" s="9"/>
      <c r="F26" s="7"/>
    </row>
    <row r="27" spans="2:6" ht="16.5" customHeight="1" x14ac:dyDescent="0.15">
      <c r="B27" s="97" t="s">
        <v>61</v>
      </c>
      <c r="C27" s="61" t="s">
        <v>16</v>
      </c>
      <c r="D27" s="62">
        <v>2500</v>
      </c>
      <c r="E27" s="63">
        <v>44640</v>
      </c>
      <c r="F27" s="64" t="s">
        <v>78</v>
      </c>
    </row>
    <row r="28" spans="2:6" ht="16.5" customHeight="1" x14ac:dyDescent="0.15">
      <c r="B28" s="98"/>
      <c r="C28" s="65" t="s">
        <v>17</v>
      </c>
      <c r="D28" s="38">
        <v>500</v>
      </c>
      <c r="E28" s="60">
        <v>44641</v>
      </c>
      <c r="F28" s="66" t="s">
        <v>79</v>
      </c>
    </row>
    <row r="29" spans="2:6" ht="16.5" customHeight="1" x14ac:dyDescent="0.15">
      <c r="B29" s="98"/>
      <c r="C29" s="65" t="s">
        <v>18</v>
      </c>
      <c r="D29" s="38">
        <v>1500</v>
      </c>
      <c r="E29" s="60">
        <v>44645</v>
      </c>
      <c r="F29" s="66" t="s">
        <v>81</v>
      </c>
    </row>
    <row r="30" spans="2:6" ht="16.5" customHeight="1" x14ac:dyDescent="0.15">
      <c r="B30" s="98"/>
      <c r="C30" s="65" t="s">
        <v>19</v>
      </c>
      <c r="D30" s="38">
        <v>3000</v>
      </c>
      <c r="E30" s="60">
        <v>44647</v>
      </c>
      <c r="F30" s="66" t="s">
        <v>89</v>
      </c>
    </row>
    <row r="31" spans="2:6" ht="33.5" customHeight="1" x14ac:dyDescent="0.15">
      <c r="B31" s="98"/>
      <c r="C31" s="65" t="s">
        <v>20</v>
      </c>
      <c r="D31" s="38">
        <v>500</v>
      </c>
      <c r="E31" s="60">
        <v>44656</v>
      </c>
      <c r="F31" s="66" t="s">
        <v>90</v>
      </c>
    </row>
    <row r="32" spans="2:6" ht="16.5" customHeight="1" x14ac:dyDescent="0.15">
      <c r="B32" s="98"/>
      <c r="C32" s="67" t="s">
        <v>62</v>
      </c>
      <c r="D32" s="38">
        <v>1500</v>
      </c>
      <c r="E32" s="60">
        <v>44663</v>
      </c>
      <c r="F32" s="66" t="s">
        <v>80</v>
      </c>
    </row>
    <row r="33" spans="2:6" ht="16.5" customHeight="1" x14ac:dyDescent="0.15">
      <c r="B33" s="98"/>
      <c r="C33" s="65" t="s">
        <v>22</v>
      </c>
      <c r="D33" s="38">
        <v>2000</v>
      </c>
      <c r="E33" s="60">
        <v>44670</v>
      </c>
      <c r="F33" s="66" t="s">
        <v>82</v>
      </c>
    </row>
    <row r="34" spans="2:6" ht="16.5" customHeight="1" thickBot="1" x14ac:dyDescent="0.2">
      <c r="B34" s="99"/>
      <c r="C34" s="69" t="s">
        <v>23</v>
      </c>
      <c r="D34" s="72">
        <f>SUM(D27:D33)</f>
        <v>11500</v>
      </c>
      <c r="E34" s="70"/>
      <c r="F34" s="71"/>
    </row>
    <row r="35" spans="2:6" ht="33" customHeight="1" thickBot="1" x14ac:dyDescent="0.2">
      <c r="C35" s="8"/>
      <c r="D35" s="8"/>
      <c r="E35" s="9"/>
      <c r="F35" s="7"/>
    </row>
    <row r="36" spans="2:6" ht="28.25" customHeight="1" x14ac:dyDescent="0.15">
      <c r="B36" s="100" t="s">
        <v>63</v>
      </c>
      <c r="C36" s="61" t="s">
        <v>83</v>
      </c>
      <c r="D36" s="62">
        <v>1000</v>
      </c>
      <c r="E36" s="68"/>
      <c r="F36" s="64" t="s">
        <v>86</v>
      </c>
    </row>
    <row r="37" spans="2:6" ht="16.5" customHeight="1" x14ac:dyDescent="0.15">
      <c r="B37" s="101"/>
      <c r="C37" s="65" t="s">
        <v>84</v>
      </c>
      <c r="D37" s="38">
        <v>1000</v>
      </c>
      <c r="E37" s="51"/>
      <c r="F37" s="66" t="s">
        <v>87</v>
      </c>
    </row>
    <row r="38" spans="2:6" ht="33" customHeight="1" x14ac:dyDescent="0.15">
      <c r="B38" s="101"/>
      <c r="C38" s="65" t="s">
        <v>85</v>
      </c>
      <c r="D38" s="38">
        <v>500</v>
      </c>
      <c r="E38" s="51"/>
      <c r="F38" s="66" t="s">
        <v>88</v>
      </c>
    </row>
    <row r="39" spans="2:6" ht="16.5" customHeight="1" thickBot="1" x14ac:dyDescent="0.2">
      <c r="B39" s="102"/>
      <c r="C39" s="69" t="s">
        <v>23</v>
      </c>
      <c r="D39" s="72">
        <f>SUM(D36:D38)</f>
        <v>2500</v>
      </c>
      <c r="E39" s="70"/>
      <c r="F39" s="71"/>
    </row>
    <row r="40" spans="2:6" ht="33" customHeight="1" thickBot="1" x14ac:dyDescent="0.2">
      <c r="C40" s="8"/>
      <c r="D40" s="8"/>
      <c r="E40" s="9"/>
      <c r="F40" s="7"/>
    </row>
    <row r="41" spans="2:6" ht="21.75" customHeight="1" thickBot="1" x14ac:dyDescent="0.2">
      <c r="B41" s="22" t="s">
        <v>24</v>
      </c>
      <c r="C41" s="52"/>
      <c r="D41" s="12">
        <f>SUM(D10,D17,D25,D34,D39)</f>
        <v>75800</v>
      </c>
      <c r="E41" s="53"/>
      <c r="F41" s="54"/>
    </row>
  </sheetData>
  <mergeCells count="5">
    <mergeCell ref="B5:B10"/>
    <mergeCell ref="B12:B17"/>
    <mergeCell ref="B19:B25"/>
    <mergeCell ref="B27:B34"/>
    <mergeCell ref="B36:B39"/>
  </mergeCells>
  <printOptions horizontalCentered="1"/>
  <pageMargins left="0.7" right="0.7" top="0.75" bottom="0.75" header="0.3" footer="0.3"/>
  <pageSetup scale="78" orientation="portrait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pageSetUpPr autoPageBreaks="0" fitToPage="1"/>
  </sheetPr>
  <dimension ref="A1:Q45"/>
  <sheetViews>
    <sheetView showGridLines="0" zoomScaleNormal="100" workbookViewId="0">
      <selection activeCell="X18" sqref="X18"/>
    </sheetView>
  </sheetViews>
  <sheetFormatPr baseColWidth="10" defaultColWidth="9.19921875" defaultRowHeight="12" x14ac:dyDescent="0.15"/>
  <cols>
    <col min="1" max="1" width="2.796875" style="27" customWidth="1"/>
    <col min="2" max="16" width="9.19921875" style="27"/>
    <col min="17" max="17" width="2.796875" style="27" customWidth="1"/>
    <col min="18" max="16384" width="9.19921875" style="27"/>
  </cols>
  <sheetData>
    <row r="1" spans="1:17" customFormat="1" ht="6.75" customHeight="1" x14ac:dyDescent="0.15">
      <c r="B1" s="13"/>
      <c r="C1" s="13"/>
      <c r="D1" s="13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ht="42" customHeight="1" x14ac:dyDescent="0.15">
      <c r="A2" s="55" t="s">
        <v>54</v>
      </c>
      <c r="B2" s="2"/>
      <c r="C2" s="28"/>
      <c r="D2" s="28"/>
      <c r="E2" s="28"/>
      <c r="F2" s="28"/>
      <c r="G2" s="28"/>
      <c r="H2" s="28"/>
      <c r="I2" s="28"/>
      <c r="J2" s="28"/>
    </row>
    <row r="5" spans="1:17" ht="15" customHeight="1" x14ac:dyDescent="0.15">
      <c r="B5" s="29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26" spans="2:16" ht="15" customHeight="1" x14ac:dyDescent="0.15">
      <c r="B26" s="29" t="s">
        <v>44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</row>
    <row r="45" spans="17:17" x14ac:dyDescent="0.15">
      <c r="Q45" s="27" t="s">
        <v>51</v>
      </c>
    </row>
  </sheetData>
  <phoneticPr fontId="0" type="noConversion"/>
  <printOptions horizontalCentered="1" verticalCentered="1"/>
  <pageMargins left="0.4" right="0.4" top="0.4" bottom="0.4" header="0.5" footer="0.5"/>
  <pageSetup orientation="landscape" r:id="rId1"/>
  <headerFooter alignWithMargins="0"/>
  <drawing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  <pageSetUpPr autoPageBreaks="0" fitToPage="1"/>
  </sheetPr>
  <dimension ref="A1:G16"/>
  <sheetViews>
    <sheetView showGridLines="0" topLeftCell="A3" workbookViewId="0">
      <selection activeCell="F22" sqref="F22"/>
    </sheetView>
  </sheetViews>
  <sheetFormatPr baseColWidth="10" defaultColWidth="9" defaultRowHeight="16.5" customHeight="1" x14ac:dyDescent="0.15"/>
  <cols>
    <col min="1" max="1" width="2.796875" customWidth="1"/>
    <col min="2" max="2" width="11.796875" customWidth="1"/>
    <col min="3" max="4" width="30.796875" customWidth="1"/>
    <col min="5" max="5" width="30.796875" style="24" customWidth="1"/>
    <col min="6" max="6" width="30.796875" customWidth="1"/>
    <col min="7" max="7" width="2.796875" customWidth="1"/>
  </cols>
  <sheetData>
    <row r="1" spans="1:7" ht="6.75" customHeight="1" x14ac:dyDescent="0.15">
      <c r="B1" s="13"/>
      <c r="C1" s="13"/>
      <c r="D1" s="13"/>
      <c r="E1" s="25"/>
      <c r="F1" s="13"/>
      <c r="G1" t="s">
        <v>51</v>
      </c>
    </row>
    <row r="2" spans="1:7" ht="42" customHeight="1" x14ac:dyDescent="0.35">
      <c r="A2" s="15" t="s">
        <v>45</v>
      </c>
      <c r="C2" s="1"/>
      <c r="D2" s="1"/>
      <c r="E2" s="26"/>
      <c r="F2" s="1"/>
    </row>
    <row r="4" spans="1:7" ht="16.5" customHeight="1" x14ac:dyDescent="0.15">
      <c r="B4" s="56" t="s">
        <v>57</v>
      </c>
      <c r="C4" s="56" t="s">
        <v>55</v>
      </c>
      <c r="D4" s="56" t="s">
        <v>56</v>
      </c>
      <c r="E4" s="56" t="s">
        <v>41</v>
      </c>
      <c r="F4" s="56" t="s">
        <v>42</v>
      </c>
    </row>
    <row r="5" spans="1:7" ht="16.5" customHeight="1" x14ac:dyDescent="0.15">
      <c r="B5" s="30">
        <v>1</v>
      </c>
      <c r="C5" s="31">
        <v>9000</v>
      </c>
      <c r="D5" s="31">
        <v>2300</v>
      </c>
      <c r="E5" s="31">
        <f>SUM(tblCosts[[#This Row],[PROJECTED WEEKLY COST]])</f>
        <v>9000</v>
      </c>
      <c r="F5" s="31">
        <f>SUM(tblCosts[[#This Row],[ACTUAL WEEKLY COST]])</f>
        <v>2300</v>
      </c>
    </row>
    <row r="6" spans="1:7" ht="16.5" customHeight="1" x14ac:dyDescent="0.15">
      <c r="B6" s="30">
        <v>2</v>
      </c>
      <c r="C6" s="31">
        <v>7000</v>
      </c>
      <c r="D6" s="31">
        <v>7000</v>
      </c>
      <c r="E6" s="31">
        <f>SUM(C5,C6)</f>
        <v>16000</v>
      </c>
      <c r="F6" s="31">
        <f>SUM(D5,D6)</f>
        <v>9300</v>
      </c>
    </row>
    <row r="7" spans="1:7" ht="16.5" customHeight="1" x14ac:dyDescent="0.15">
      <c r="B7" s="30">
        <v>3</v>
      </c>
      <c r="C7" s="31">
        <v>23000</v>
      </c>
      <c r="D7" s="31">
        <v>5000</v>
      </c>
      <c r="E7" s="31">
        <f>SUM(C5,C7,C6)</f>
        <v>39000</v>
      </c>
      <c r="F7" s="31">
        <f>SUM(D5,D7,D6)</f>
        <v>14300</v>
      </c>
    </row>
    <row r="8" spans="1:7" ht="16.5" customHeight="1" x14ac:dyDescent="0.15">
      <c r="B8" s="30">
        <v>4</v>
      </c>
      <c r="C8" s="31">
        <v>11000</v>
      </c>
      <c r="D8" s="31">
        <v>4400</v>
      </c>
      <c r="E8" s="31">
        <f>SUM(C5,C6,C7,C8)</f>
        <v>50000</v>
      </c>
      <c r="F8" s="31">
        <f>SUM(D5,D6,D7,D8)</f>
        <v>18700</v>
      </c>
    </row>
    <row r="9" spans="1:7" ht="16.5" customHeight="1" x14ac:dyDescent="0.15">
      <c r="B9" s="30">
        <v>5</v>
      </c>
      <c r="C9" s="31">
        <v>10500</v>
      </c>
      <c r="D9" s="31">
        <v>30800</v>
      </c>
      <c r="E9" s="31">
        <f>SUM(C5,C6,C7,C8,C9)</f>
        <v>60500</v>
      </c>
      <c r="F9" s="31">
        <f>SUM(D5,D6,D7,D8,D9)</f>
        <v>49500</v>
      </c>
    </row>
    <row r="10" spans="1:7" ht="16.5" customHeight="1" x14ac:dyDescent="0.15">
      <c r="B10" s="30">
        <v>6</v>
      </c>
      <c r="C10" s="31">
        <v>1500</v>
      </c>
      <c r="D10" s="31">
        <v>10900</v>
      </c>
      <c r="E10" s="31">
        <f>SUM(C5,C7,C6,C8,C9,C10)</f>
        <v>62000</v>
      </c>
      <c r="F10" s="31">
        <f>SUM(D5,D7,D6,D8,D9,D10)</f>
        <v>60400</v>
      </c>
    </row>
    <row r="11" spans="1:7" ht="16.5" customHeight="1" x14ac:dyDescent="0.15">
      <c r="B11" s="30">
        <v>7</v>
      </c>
      <c r="C11" s="31">
        <v>0</v>
      </c>
      <c r="D11" s="31">
        <v>1400</v>
      </c>
      <c r="E11" s="31">
        <f>SUM(C5:C11)</f>
        <v>62000</v>
      </c>
      <c r="F11" s="31">
        <f>SUM(D5:D11)</f>
        <v>61800</v>
      </c>
    </row>
    <row r="12" spans="1:7" ht="16.5" customHeight="1" x14ac:dyDescent="0.15">
      <c r="B12" s="30">
        <v>8</v>
      </c>
      <c r="C12" s="31">
        <v>3000</v>
      </c>
      <c r="D12" s="31">
        <v>4500</v>
      </c>
      <c r="E12" s="31">
        <f>SUM(C5:C12)</f>
        <v>65000</v>
      </c>
      <c r="F12" s="31">
        <f>SUM(D5:D12)</f>
        <v>66300</v>
      </c>
    </row>
    <row r="13" spans="1:7" ht="16.5" customHeight="1" x14ac:dyDescent="0.15">
      <c r="B13" s="30">
        <v>9</v>
      </c>
      <c r="C13" s="31">
        <v>5600</v>
      </c>
      <c r="D13" s="31">
        <v>3000</v>
      </c>
      <c r="E13" s="31">
        <f>SUM(C5:C13)</f>
        <v>70600</v>
      </c>
      <c r="F13" s="31">
        <f>SUM(D5:D13)</f>
        <v>69300</v>
      </c>
    </row>
    <row r="14" spans="1:7" ht="16.5" customHeight="1" x14ac:dyDescent="0.15">
      <c r="B14" s="30">
        <v>10</v>
      </c>
      <c r="C14" s="31">
        <v>1500</v>
      </c>
      <c r="D14" s="31">
        <v>500</v>
      </c>
      <c r="E14" s="31">
        <f>SUM(C5:C14)</f>
        <v>72100</v>
      </c>
      <c r="F14" s="31">
        <f>SUM(D5:D14)</f>
        <v>69800</v>
      </c>
    </row>
    <row r="15" spans="1:7" ht="16.5" customHeight="1" x14ac:dyDescent="0.15">
      <c r="B15" s="30">
        <v>11</v>
      </c>
      <c r="C15" s="31">
        <v>1500</v>
      </c>
      <c r="D15" s="31">
        <v>1500</v>
      </c>
      <c r="E15" s="31">
        <f>SUM(C5:C15)</f>
        <v>73600</v>
      </c>
      <c r="F15" s="31">
        <f>SUM(D5:D15)</f>
        <v>71300</v>
      </c>
    </row>
    <row r="16" spans="1:7" ht="16.5" customHeight="1" x14ac:dyDescent="0.15">
      <c r="B16" s="30">
        <v>12</v>
      </c>
      <c r="C16" s="31">
        <v>1200</v>
      </c>
      <c r="D16" s="31">
        <v>2000</v>
      </c>
      <c r="E16" s="31">
        <f>SUM(tblCosts[PROJECTED WEEKLY COST])</f>
        <v>74800</v>
      </c>
      <c r="F16" s="31">
        <f>SUM(tblCosts[ACTUAL WEEKLY COST])</f>
        <v>73300</v>
      </c>
    </row>
  </sheetData>
  <phoneticPr fontId="0" type="noConversion"/>
  <printOptions horizontalCentered="1"/>
  <pageMargins left="0.5" right="0.5" top="1" bottom="1" header="0.5" footer="0.5"/>
  <pageSetup scale="76" fitToHeight="0" orientation="portrait" r:id="rId1"/>
  <headerFooter differentFirst="1">
    <oddFooter>Page &amp;P of &amp;N</oddFooter>
  </headerFooter>
  <picture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FA54C6C-6382-45C3-B9E2-1E0C29AD2D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Estimated Costs</vt:lpstr>
      <vt:lpstr>Actual Costs</vt:lpstr>
      <vt:lpstr>Cumulative Project Costs</vt:lpstr>
      <vt:lpstr>Data Worksheet</vt:lpstr>
      <vt:lpstr>ConstructionTotal</vt:lpstr>
      <vt:lpstr>InstallTotal</vt:lpstr>
      <vt:lpstr>Planning2Total</vt:lpstr>
      <vt:lpstr>PlanningTotal</vt:lpstr>
      <vt:lpstr>'Data Worksheet'!Print_Titles</vt:lpstr>
      <vt:lpstr>TestTotal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david@projectmanagementcompany.com</dc:creator>
  <cp:keywords/>
  <cp:lastModifiedBy>Microsoft Office User</cp:lastModifiedBy>
  <dcterms:created xsi:type="dcterms:W3CDTF">2017-06-11T17:27:03Z</dcterms:created>
  <dcterms:modified xsi:type="dcterms:W3CDTF">2022-03-05T04:52:23Z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TC040223879991</vt:lpwstr>
  </property>
</Properties>
</file>