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SC 5302- PROB &amp; STAT\"/>
    </mc:Choice>
  </mc:AlternateContent>
  <xr:revisionPtr revIDLastSave="0" documentId="13_ncr:1_{C0946A82-EEE0-4DF6-A398-D2D7363DF308}" xr6:coauthVersionLast="47" xr6:coauthVersionMax="47" xr10:uidLastSave="{00000000-0000-0000-0000-000000000000}"/>
  <bookViews>
    <workbookView xWindow="-108" yWindow="-108" windowWidth="23256" windowHeight="12456" activeTab="1" xr2:uid="{35A86F39-ABB5-4AE6-8CF8-DFF44E6D24BD}"/>
  </bookViews>
  <sheets>
    <sheet name=" DATASET1" sheetId="3" r:id="rId1"/>
    <sheet name="DATA SET2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M6" i="1" s="1"/>
  <c r="N6" i="1" s="1"/>
  <c r="O6" i="1" s="1"/>
  <c r="L4" i="1"/>
  <c r="E16" i="3"/>
  <c r="F16" i="3" s="1"/>
  <c r="G16" i="3" s="1"/>
  <c r="H16" i="3" s="1"/>
  <c r="H17" i="3" s="1"/>
  <c r="O5" i="1"/>
  <c r="N5" i="1"/>
  <c r="K7" i="1"/>
  <c r="M5" i="1"/>
  <c r="F13" i="1"/>
  <c r="L5" i="1"/>
  <c r="H15" i="3"/>
  <c r="H14" i="3"/>
  <c r="H13" i="3"/>
  <c r="H12" i="3"/>
  <c r="H11" i="3"/>
  <c r="H10" i="3"/>
  <c r="H9" i="3"/>
  <c r="H8" i="3"/>
  <c r="H7" i="3"/>
  <c r="G15" i="3"/>
  <c r="G14" i="3"/>
  <c r="G13" i="3"/>
  <c r="G12" i="3"/>
  <c r="G11" i="3"/>
  <c r="G10" i="3"/>
  <c r="G9" i="3"/>
  <c r="G8" i="3"/>
  <c r="G7" i="3"/>
  <c r="E7" i="3"/>
  <c r="F7" i="3" s="1"/>
  <c r="F15" i="3"/>
  <c r="F14" i="3"/>
  <c r="F13" i="3"/>
  <c r="F12" i="3"/>
  <c r="F11" i="3"/>
  <c r="F10" i="3"/>
  <c r="F9" i="3"/>
  <c r="F8" i="3"/>
  <c r="E8" i="3"/>
  <c r="E15" i="3"/>
  <c r="E14" i="3"/>
  <c r="E13" i="3"/>
  <c r="E12" i="3"/>
  <c r="E11" i="3"/>
  <c r="E10" i="3"/>
  <c r="E9" i="3"/>
  <c r="C27" i="3"/>
  <c r="C26" i="3"/>
  <c r="I19" i="1"/>
  <c r="I18" i="1"/>
  <c r="I17" i="1"/>
  <c r="I16" i="1"/>
  <c r="I15" i="1"/>
  <c r="I13" i="1"/>
  <c r="I14" i="1"/>
  <c r="C2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L7" i="1" l="1"/>
  <c r="M4" i="1"/>
  <c r="F17" i="3"/>
  <c r="E17" i="3"/>
  <c r="M7" i="1" l="1"/>
  <c r="N4" i="1"/>
  <c r="O4" i="1" s="1"/>
  <c r="O7" i="1" s="1"/>
</calcChain>
</file>

<file path=xl/sharedStrings.xml><?xml version="1.0" encoding="utf-8"?>
<sst xmlns="http://schemas.openxmlformats.org/spreadsheetml/2006/main" count="30" uniqueCount="27">
  <si>
    <t>DATE</t>
  </si>
  <si>
    <t>START TIME</t>
  </si>
  <si>
    <t>TIME INTERVAL OF START TIME IN SECONDS</t>
  </si>
  <si>
    <t>TIME INTERVAL OF START TIME IN H:M:S</t>
  </si>
  <si>
    <t xml:space="preserve">Class </t>
  </si>
  <si>
    <t>X&lt;= 2.25</t>
  </si>
  <si>
    <t>2.25&lt;X &lt;=2.5</t>
  </si>
  <si>
    <t>2.5&lt;X &lt;=2.75</t>
  </si>
  <si>
    <t>2.75&lt;X &lt;=3.0</t>
  </si>
  <si>
    <t>3.0&lt;X &lt;=3.25</t>
  </si>
  <si>
    <t>3.25&lt;X &lt;=3.5</t>
  </si>
  <si>
    <t>3.5&lt;X &lt;=3.75</t>
  </si>
  <si>
    <t>3.75&lt;X &lt;=4</t>
  </si>
  <si>
    <t>4.&lt;X &lt;=4.25</t>
  </si>
  <si>
    <t>X&gt;4.25</t>
  </si>
  <si>
    <t>Observed Frequency(oi)</t>
  </si>
  <si>
    <t>(oi-ei)^2</t>
  </si>
  <si>
    <t>[(oi-ei)^2]/ei</t>
  </si>
  <si>
    <t>Class Probailities (P)</t>
  </si>
  <si>
    <t>Expected frequency(ei)= P*n</t>
  </si>
  <si>
    <t>Class</t>
  </si>
  <si>
    <t>SepalWidth from Iris data</t>
  </si>
  <si>
    <t>T&lt;=2000</t>
  </si>
  <si>
    <t>2000&lt;T&lt;=4000</t>
  </si>
  <si>
    <t>T&gt;4000</t>
  </si>
  <si>
    <t>observed Frequency (oi)</t>
  </si>
  <si>
    <t>Class probabilites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</si>
</sst>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56440-1B0A-4AED-A7DD-D4C16BC92AAC}">
  <dimension ref="A1:H131"/>
  <sheetViews>
    <sheetView workbookViewId="0">
      <selection activeCell="E16" sqref="E16"/>
    </sheetView>
  </sheetViews>
  <sheetFormatPr defaultRowHeight="14.4" x14ac:dyDescent="0.3"/>
  <cols>
    <col min="1" max="1" width="22.33203125" customWidth="1"/>
    <col min="3" max="3" width="19.6640625" customWidth="1"/>
    <col min="4" max="4" width="23.5546875" customWidth="1"/>
    <col min="5" max="5" width="23" customWidth="1"/>
    <col min="6" max="6" width="24.88671875" customWidth="1"/>
    <col min="7" max="7" width="26.33203125" customWidth="1"/>
    <col min="8" max="8" width="24.44140625" customWidth="1"/>
  </cols>
  <sheetData>
    <row r="1" spans="1:8" x14ac:dyDescent="0.3">
      <c r="A1" t="s">
        <v>21</v>
      </c>
    </row>
    <row r="2" spans="1:8" x14ac:dyDescent="0.3">
      <c r="A2">
        <v>2.8</v>
      </c>
    </row>
    <row r="3" spans="1:8" x14ac:dyDescent="0.3">
      <c r="A3">
        <v>2.2000000000000002</v>
      </c>
    </row>
    <row r="4" spans="1:8" x14ac:dyDescent="0.3">
      <c r="A4">
        <v>4.2</v>
      </c>
    </row>
    <row r="5" spans="1:8" x14ac:dyDescent="0.3">
      <c r="A5">
        <v>2.9</v>
      </c>
      <c r="C5" t="s">
        <v>4</v>
      </c>
      <c r="D5" t="s">
        <v>15</v>
      </c>
      <c r="E5" t="s">
        <v>18</v>
      </c>
      <c r="F5" t="s">
        <v>19</v>
      </c>
      <c r="G5" t="s">
        <v>16</v>
      </c>
      <c r="H5" t="s">
        <v>17</v>
      </c>
    </row>
    <row r="6" spans="1:8" x14ac:dyDescent="0.3">
      <c r="A6">
        <v>3.4</v>
      </c>
    </row>
    <row r="7" spans="1:8" x14ac:dyDescent="0.3">
      <c r="A7">
        <v>3.3</v>
      </c>
      <c r="C7" t="s">
        <v>5</v>
      </c>
      <c r="D7">
        <v>4</v>
      </c>
      <c r="E7">
        <f>_xlfn.NORM.DIST(2.25,3.057692,0.440554,1)</f>
        <v>3.3374877076867107E-2</v>
      </c>
      <c r="F7">
        <f t="shared" ref="F7:F16" si="0">E7*130</f>
        <v>4.3387340199927236</v>
      </c>
      <c r="G7">
        <f t="shared" ref="G7:G16" si="1">(D7-F7)^2</f>
        <v>0.11474073630043084</v>
      </c>
      <c r="H7">
        <f t="shared" ref="H7:H16" si="2">G7/F7</f>
        <v>2.644567188763124E-2</v>
      </c>
    </row>
    <row r="8" spans="1:8" x14ac:dyDescent="0.3">
      <c r="A8">
        <v>3.5</v>
      </c>
      <c r="C8" t="s">
        <v>6</v>
      </c>
      <c r="D8">
        <v>5</v>
      </c>
      <c r="E8">
        <f>_xlfn.NORM.DIST(2.5,3.057692,0.440554,1)- _xlfn.NORM.DIST(2.25,3.057692,0.440554,1)</f>
        <v>6.9401723454037945E-2</v>
      </c>
      <c r="F8">
        <f t="shared" si="0"/>
        <v>9.022224049024933</v>
      </c>
      <c r="G8">
        <f t="shared" si="1"/>
        <v>16.178286300554525</v>
      </c>
      <c r="H8">
        <f t="shared" si="2"/>
        <v>1.7931594485622395</v>
      </c>
    </row>
    <row r="9" spans="1:8" x14ac:dyDescent="0.3">
      <c r="A9">
        <v>3.1</v>
      </c>
      <c r="C9" t="s">
        <v>7</v>
      </c>
      <c r="D9">
        <v>19</v>
      </c>
      <c r="E9">
        <f>_xlfn.NORM.DIST(2.75,3.057692,0.440554,1)- _xlfn.NORM.DIST(2.5,3.057692,0.440554,1)</f>
        <v>0.1396804902750477</v>
      </c>
      <c r="F9">
        <f t="shared" si="0"/>
        <v>18.1584637357562</v>
      </c>
      <c r="G9">
        <f t="shared" si="1"/>
        <v>0.70818328403741038</v>
      </c>
      <c r="H9">
        <f t="shared" si="2"/>
        <v>3.9000176135105098E-2</v>
      </c>
    </row>
    <row r="10" spans="1:8" x14ac:dyDescent="0.3">
      <c r="A10">
        <v>2.8</v>
      </c>
      <c r="C10" t="s">
        <v>8</v>
      </c>
      <c r="D10">
        <v>22</v>
      </c>
      <c r="E10">
        <f>_xlfn.NORM.DIST(3,3.057692,0.440554,1)- _xlfn.NORM.DIST(2.75,3.057692,0.440554,1)</f>
        <v>0.20544903449658025</v>
      </c>
      <c r="F10">
        <f t="shared" si="0"/>
        <v>26.708374484555431</v>
      </c>
      <c r="G10">
        <f t="shared" si="1"/>
        <v>22.168790286812623</v>
      </c>
      <c r="H10">
        <f t="shared" si="2"/>
        <v>0.83003143076461283</v>
      </c>
    </row>
    <row r="11" spans="1:8" x14ac:dyDescent="0.3">
      <c r="A11">
        <v>2.8</v>
      </c>
      <c r="C11" t="s">
        <v>9</v>
      </c>
      <c r="D11">
        <v>42</v>
      </c>
      <c r="E11">
        <f>_xlfn.NORM.DIST(3.25,3.057692,0.440554,1)- _xlfn.NORM.DIST(3,3.057692,0.440554,1)</f>
        <v>0.2208619619965459</v>
      </c>
      <c r="F11">
        <f t="shared" si="0"/>
        <v>28.712055059550966</v>
      </c>
      <c r="G11">
        <f t="shared" si="1"/>
        <v>176.56948074040508</v>
      </c>
      <c r="H11">
        <f t="shared" si="2"/>
        <v>6.1496636299347669</v>
      </c>
    </row>
    <row r="12" spans="1:8" x14ac:dyDescent="0.3">
      <c r="A12">
        <v>2.6</v>
      </c>
      <c r="C12" t="s">
        <v>10</v>
      </c>
      <c r="D12">
        <v>17</v>
      </c>
      <c r="E12">
        <f>_xlfn.NORM.DIST(3.5,3.057692,0.440554,1)- _xlfn.NORM.DIST(3.25,3.057692,0.440554,1)</f>
        <v>0.17353811134340635</v>
      </c>
      <c r="F12">
        <f t="shared" si="0"/>
        <v>22.559954474642826</v>
      </c>
      <c r="G12">
        <f t="shared" si="1"/>
        <v>30.913093760100782</v>
      </c>
      <c r="H12">
        <f t="shared" si="2"/>
        <v>1.3702640133802932</v>
      </c>
    </row>
    <row r="13" spans="1:8" x14ac:dyDescent="0.3">
      <c r="A13">
        <v>3.2</v>
      </c>
      <c r="C13" t="s">
        <v>11</v>
      </c>
      <c r="D13">
        <v>10</v>
      </c>
      <c r="E13">
        <f>_xlfn.NORM.DIST(3.75,3.057692,0.440554,1)- _xlfn.NORM.DIST(3.5,3.057692,0.440554,1)</f>
        <v>9.9654567822504259E-2</v>
      </c>
      <c r="F13">
        <f t="shared" si="0"/>
        <v>12.955093816925555</v>
      </c>
      <c r="G13">
        <f t="shared" si="1"/>
        <v>8.732579466831643</v>
      </c>
      <c r="H13">
        <f t="shared" si="2"/>
        <v>0.67406532057859081</v>
      </c>
    </row>
    <row r="14" spans="1:8" x14ac:dyDescent="0.3">
      <c r="A14">
        <v>2.8</v>
      </c>
      <c r="C14" t="s">
        <v>12</v>
      </c>
      <c r="D14">
        <v>7</v>
      </c>
      <c r="E14">
        <f>_xlfn.NORM.DIST(4,3.057692,0.440554,1)- _xlfn.NORM.DIST(3.75,3.057692,0.440554,1)</f>
        <v>4.1817997588135092E-2</v>
      </c>
      <c r="F14">
        <f t="shared" si="0"/>
        <v>5.4363396864575622</v>
      </c>
      <c r="G14">
        <f t="shared" si="1"/>
        <v>2.4450335761476349</v>
      </c>
      <c r="H14">
        <f t="shared" si="2"/>
        <v>0.44975732150042896</v>
      </c>
    </row>
    <row r="15" spans="1:8" x14ac:dyDescent="0.3">
      <c r="A15">
        <v>2.8</v>
      </c>
      <c r="C15" t="s">
        <v>13</v>
      </c>
      <c r="D15">
        <v>3</v>
      </c>
      <c r="E15">
        <f>_xlfn.NORM.DIST(4.25,3.057692,0.440554,1)- _xlfn.NORM.DIST(4,3.057692,0.440554,1)</f>
        <v>1.2820211968354034E-2</v>
      </c>
      <c r="F15">
        <f t="shared" si="0"/>
        <v>1.6666275558860244</v>
      </c>
      <c r="G15">
        <f t="shared" si="1"/>
        <v>1.7778820747224771</v>
      </c>
      <c r="H15">
        <f t="shared" si="2"/>
        <v>1.0667542777890209</v>
      </c>
    </row>
    <row r="16" spans="1:8" x14ac:dyDescent="0.3">
      <c r="A16">
        <v>2.9</v>
      </c>
      <c r="C16" t="s">
        <v>14</v>
      </c>
      <c r="D16">
        <v>1</v>
      </c>
      <c r="E16">
        <f>1- _xlfn.NORM.DIST(4.25,3.057692,0.440554,1)</f>
        <v>3.4010239785213781E-3</v>
      </c>
      <c r="F16">
        <f t="shared" si="0"/>
        <v>0.44213311720777915</v>
      </c>
      <c r="G16">
        <f t="shared" si="1"/>
        <v>0.31121545891630947</v>
      </c>
      <c r="H16">
        <f t="shared" si="2"/>
        <v>0.70389538083403669</v>
      </c>
    </row>
    <row r="17" spans="1:8" x14ac:dyDescent="0.3">
      <c r="A17">
        <v>3.1</v>
      </c>
      <c r="E17">
        <f>SUM(E7:E16)</f>
        <v>1</v>
      </c>
      <c r="F17">
        <f>SUM(F7:F16)</f>
        <v>130</v>
      </c>
      <c r="H17">
        <f>SUM(H7:H16)</f>
        <v>13.103036671366727</v>
      </c>
    </row>
    <row r="18" spans="1:8" x14ac:dyDescent="0.3">
      <c r="A18">
        <v>2.9</v>
      </c>
    </row>
    <row r="19" spans="1:8" x14ac:dyDescent="0.3">
      <c r="A19">
        <v>2.6</v>
      </c>
    </row>
    <row r="20" spans="1:8" x14ac:dyDescent="0.3">
      <c r="A20">
        <v>3</v>
      </c>
    </row>
    <row r="21" spans="1:8" x14ac:dyDescent="0.3">
      <c r="A21">
        <v>3.9</v>
      </c>
    </row>
    <row r="22" spans="1:8" x14ac:dyDescent="0.3">
      <c r="A22">
        <v>2.8</v>
      </c>
    </row>
    <row r="23" spans="1:8" x14ac:dyDescent="0.3">
      <c r="A23">
        <v>3</v>
      </c>
    </row>
    <row r="24" spans="1:8" x14ac:dyDescent="0.3">
      <c r="A24">
        <v>3.4</v>
      </c>
    </row>
    <row r="25" spans="1:8" x14ac:dyDescent="0.3">
      <c r="A25">
        <v>2.9</v>
      </c>
    </row>
    <row r="26" spans="1:8" x14ac:dyDescent="0.3">
      <c r="A26">
        <v>2.8</v>
      </c>
      <c r="C26">
        <f>AVERAGE(A2:A131)</f>
        <v>3.057692307692307</v>
      </c>
    </row>
    <row r="27" spans="1:8" x14ac:dyDescent="0.3">
      <c r="A27">
        <v>3.6</v>
      </c>
      <c r="C27">
        <f>STDEV(A1:A132)</f>
        <v>0.44055380662243565</v>
      </c>
    </row>
    <row r="28" spans="1:8" x14ac:dyDescent="0.3">
      <c r="A28">
        <v>3.8</v>
      </c>
    </row>
    <row r="29" spans="1:8" x14ac:dyDescent="0.3">
      <c r="A29">
        <v>2.9</v>
      </c>
    </row>
    <row r="30" spans="1:8" x14ac:dyDescent="0.3">
      <c r="A30">
        <v>2.2999999999999998</v>
      </c>
    </row>
    <row r="31" spans="1:8" x14ac:dyDescent="0.3">
      <c r="A31">
        <v>3.4</v>
      </c>
    </row>
    <row r="32" spans="1:8" x14ac:dyDescent="0.3">
      <c r="A32">
        <v>3.1</v>
      </c>
    </row>
    <row r="33" spans="1:1" x14ac:dyDescent="0.3">
      <c r="A33">
        <v>3</v>
      </c>
    </row>
    <row r="34" spans="1:1" x14ac:dyDescent="0.3">
      <c r="A34">
        <v>3.5</v>
      </c>
    </row>
    <row r="35" spans="1:1" x14ac:dyDescent="0.3">
      <c r="A35">
        <v>3</v>
      </c>
    </row>
    <row r="36" spans="1:1" x14ac:dyDescent="0.3">
      <c r="A36">
        <v>2.8</v>
      </c>
    </row>
    <row r="37" spans="1:1" x14ac:dyDescent="0.3">
      <c r="A37">
        <v>2.7</v>
      </c>
    </row>
    <row r="38" spans="1:1" x14ac:dyDescent="0.3">
      <c r="A38">
        <v>3.8</v>
      </c>
    </row>
    <row r="39" spans="1:1" x14ac:dyDescent="0.3">
      <c r="A39">
        <v>2.7</v>
      </c>
    </row>
    <row r="40" spans="1:1" x14ac:dyDescent="0.3">
      <c r="A40">
        <v>3</v>
      </c>
    </row>
    <row r="41" spans="1:1" x14ac:dyDescent="0.3">
      <c r="A41">
        <v>2.6</v>
      </c>
    </row>
    <row r="42" spans="1:1" x14ac:dyDescent="0.3">
      <c r="A42">
        <v>3</v>
      </c>
    </row>
    <row r="43" spans="1:1" x14ac:dyDescent="0.3">
      <c r="A43">
        <v>3.2</v>
      </c>
    </row>
    <row r="44" spans="1:1" x14ac:dyDescent="0.3">
      <c r="A44">
        <v>3.1</v>
      </c>
    </row>
    <row r="45" spans="1:1" x14ac:dyDescent="0.3">
      <c r="A45">
        <v>3.5</v>
      </c>
    </row>
    <row r="46" spans="1:1" x14ac:dyDescent="0.3">
      <c r="A46">
        <v>3.7</v>
      </c>
    </row>
    <row r="47" spans="1:1" x14ac:dyDescent="0.3">
      <c r="A47">
        <v>2</v>
      </c>
    </row>
    <row r="48" spans="1:1" x14ac:dyDescent="0.3">
      <c r="A48">
        <v>3</v>
      </c>
    </row>
    <row r="49" spans="1:1" x14ac:dyDescent="0.3">
      <c r="A49">
        <v>3.3</v>
      </c>
    </row>
    <row r="50" spans="1:1" x14ac:dyDescent="0.3">
      <c r="A50">
        <v>2.2000000000000002</v>
      </c>
    </row>
    <row r="51" spans="1:1" x14ac:dyDescent="0.3">
      <c r="A51">
        <v>2.5</v>
      </c>
    </row>
    <row r="52" spans="1:1" x14ac:dyDescent="0.3">
      <c r="A52">
        <v>2.5</v>
      </c>
    </row>
    <row r="53" spans="1:1" x14ac:dyDescent="0.3">
      <c r="A53">
        <v>3</v>
      </c>
    </row>
    <row r="54" spans="1:1" x14ac:dyDescent="0.3">
      <c r="A54">
        <v>3.3</v>
      </c>
    </row>
    <row r="55" spans="1:1" x14ac:dyDescent="0.3">
      <c r="A55">
        <v>2.4</v>
      </c>
    </row>
    <row r="56" spans="1:1" x14ac:dyDescent="0.3">
      <c r="A56">
        <v>2.7</v>
      </c>
    </row>
    <row r="57" spans="1:1" x14ac:dyDescent="0.3">
      <c r="A57">
        <v>2.8</v>
      </c>
    </row>
    <row r="58" spans="1:1" x14ac:dyDescent="0.3">
      <c r="A58">
        <v>2.5</v>
      </c>
    </row>
    <row r="59" spans="1:1" x14ac:dyDescent="0.3">
      <c r="A59">
        <v>2.5</v>
      </c>
    </row>
    <row r="60" spans="1:1" x14ac:dyDescent="0.3">
      <c r="A60">
        <v>3.2</v>
      </c>
    </row>
    <row r="61" spans="1:1" x14ac:dyDescent="0.3">
      <c r="A61">
        <v>3</v>
      </c>
    </row>
    <row r="62" spans="1:1" x14ac:dyDescent="0.3">
      <c r="A62">
        <v>3.4</v>
      </c>
    </row>
    <row r="63" spans="1:1" x14ac:dyDescent="0.3">
      <c r="A63">
        <v>3.1</v>
      </c>
    </row>
    <row r="64" spans="1:1" x14ac:dyDescent="0.3">
      <c r="A64">
        <v>2.7</v>
      </c>
    </row>
    <row r="65" spans="1:1" x14ac:dyDescent="0.3">
      <c r="A65">
        <v>2.7</v>
      </c>
    </row>
    <row r="66" spans="1:1" x14ac:dyDescent="0.3">
      <c r="A66">
        <v>2.9</v>
      </c>
    </row>
    <row r="67" spans="1:1" x14ac:dyDescent="0.3">
      <c r="A67">
        <v>2.5</v>
      </c>
    </row>
    <row r="68" spans="1:1" x14ac:dyDescent="0.3">
      <c r="A68">
        <v>3</v>
      </c>
    </row>
    <row r="69" spans="1:1" x14ac:dyDescent="0.3">
      <c r="A69">
        <v>3.2</v>
      </c>
    </row>
    <row r="70" spans="1:1" x14ac:dyDescent="0.3">
      <c r="A70">
        <v>3.7</v>
      </c>
    </row>
    <row r="71" spans="1:1" x14ac:dyDescent="0.3">
      <c r="A71">
        <v>3</v>
      </c>
    </row>
    <row r="72" spans="1:1" x14ac:dyDescent="0.3">
      <c r="A72">
        <v>2.7</v>
      </c>
    </row>
    <row r="73" spans="1:1" x14ac:dyDescent="0.3">
      <c r="A73">
        <v>3</v>
      </c>
    </row>
    <row r="74" spans="1:1" x14ac:dyDescent="0.3">
      <c r="A74">
        <v>3.4</v>
      </c>
    </row>
    <row r="75" spans="1:1" x14ac:dyDescent="0.3">
      <c r="A75">
        <v>4.4000000000000004</v>
      </c>
    </row>
    <row r="76" spans="1:1" x14ac:dyDescent="0.3">
      <c r="A76">
        <v>3.1</v>
      </c>
    </row>
    <row r="77" spans="1:1" x14ac:dyDescent="0.3">
      <c r="A77">
        <v>3.1</v>
      </c>
    </row>
    <row r="78" spans="1:1" x14ac:dyDescent="0.3">
      <c r="A78">
        <v>3</v>
      </c>
    </row>
    <row r="79" spans="1:1" x14ac:dyDescent="0.3">
      <c r="A79">
        <v>2.5</v>
      </c>
    </row>
    <row r="80" spans="1:1" x14ac:dyDescent="0.3">
      <c r="A80">
        <v>3.4</v>
      </c>
    </row>
    <row r="81" spans="1:1" x14ac:dyDescent="0.3">
      <c r="A81">
        <v>2.2000000000000002</v>
      </c>
    </row>
    <row r="82" spans="1:1" x14ac:dyDescent="0.3">
      <c r="A82">
        <v>3.6</v>
      </c>
    </row>
    <row r="83" spans="1:1" x14ac:dyDescent="0.3">
      <c r="A83">
        <v>2.9</v>
      </c>
    </row>
    <row r="84" spans="1:1" x14ac:dyDescent="0.3">
      <c r="A84">
        <v>3</v>
      </c>
    </row>
    <row r="85" spans="1:1" x14ac:dyDescent="0.3">
      <c r="A85">
        <v>3</v>
      </c>
    </row>
    <row r="86" spans="1:1" x14ac:dyDescent="0.3">
      <c r="A86">
        <v>3.2</v>
      </c>
    </row>
    <row r="87" spans="1:1" x14ac:dyDescent="0.3">
      <c r="A87">
        <v>3</v>
      </c>
    </row>
    <row r="88" spans="1:1" x14ac:dyDescent="0.3">
      <c r="A88">
        <v>2.8</v>
      </c>
    </row>
    <row r="89" spans="1:1" x14ac:dyDescent="0.3">
      <c r="A89">
        <v>3.8</v>
      </c>
    </row>
    <row r="90" spans="1:1" x14ac:dyDescent="0.3">
      <c r="A90">
        <v>3.4</v>
      </c>
    </row>
    <row r="91" spans="1:1" x14ac:dyDescent="0.3">
      <c r="A91">
        <v>3.2</v>
      </c>
    </row>
    <row r="92" spans="1:1" x14ac:dyDescent="0.3">
      <c r="A92">
        <v>3.3</v>
      </c>
    </row>
    <row r="93" spans="1:1" x14ac:dyDescent="0.3">
      <c r="A93">
        <v>2.2999999999999998</v>
      </c>
    </row>
    <row r="94" spans="1:1" x14ac:dyDescent="0.3">
      <c r="A94">
        <v>3.4</v>
      </c>
    </row>
    <row r="95" spans="1:1" x14ac:dyDescent="0.3">
      <c r="A95">
        <v>3</v>
      </c>
    </row>
    <row r="96" spans="1:1" x14ac:dyDescent="0.3">
      <c r="A96">
        <v>2.5</v>
      </c>
    </row>
    <row r="97" spans="1:1" x14ac:dyDescent="0.3">
      <c r="A97">
        <v>3.1</v>
      </c>
    </row>
    <row r="98" spans="1:1" x14ac:dyDescent="0.3">
      <c r="A98">
        <v>3.2</v>
      </c>
    </row>
    <row r="99" spans="1:1" x14ac:dyDescent="0.3">
      <c r="A99">
        <v>3.6</v>
      </c>
    </row>
    <row r="100" spans="1:1" x14ac:dyDescent="0.3">
      <c r="A100">
        <v>3</v>
      </c>
    </row>
    <row r="101" spans="1:1" x14ac:dyDescent="0.3">
      <c r="A101">
        <v>3.5</v>
      </c>
    </row>
    <row r="102" spans="1:1" x14ac:dyDescent="0.3">
      <c r="A102">
        <v>3</v>
      </c>
    </row>
    <row r="103" spans="1:1" x14ac:dyDescent="0.3">
      <c r="A103">
        <v>3.9</v>
      </c>
    </row>
    <row r="104" spans="1:1" x14ac:dyDescent="0.3">
      <c r="A104">
        <v>2.2999999999999998</v>
      </c>
    </row>
    <row r="105" spans="1:1" x14ac:dyDescent="0.3">
      <c r="A105">
        <v>3.2</v>
      </c>
    </row>
    <row r="106" spans="1:1" x14ac:dyDescent="0.3">
      <c r="A106">
        <v>3</v>
      </c>
    </row>
    <row r="107" spans="1:1" x14ac:dyDescent="0.3">
      <c r="A107">
        <v>3.5</v>
      </c>
    </row>
    <row r="108" spans="1:1" x14ac:dyDescent="0.3">
      <c r="A108">
        <v>3.1</v>
      </c>
    </row>
    <row r="109" spans="1:1" x14ac:dyDescent="0.3">
      <c r="A109">
        <v>3.4</v>
      </c>
    </row>
    <row r="110" spans="1:1" x14ac:dyDescent="0.3">
      <c r="A110">
        <v>2.8</v>
      </c>
    </row>
    <row r="111" spans="1:1" x14ac:dyDescent="0.3">
      <c r="A111">
        <v>3</v>
      </c>
    </row>
    <row r="112" spans="1:1" x14ac:dyDescent="0.3">
      <c r="A112">
        <v>3.2</v>
      </c>
    </row>
    <row r="113" spans="1:1" x14ac:dyDescent="0.3">
      <c r="A113">
        <v>3.3</v>
      </c>
    </row>
    <row r="114" spans="1:1" x14ac:dyDescent="0.3">
      <c r="A114">
        <v>2.9</v>
      </c>
    </row>
    <row r="115" spans="1:1" x14ac:dyDescent="0.3">
      <c r="A115">
        <v>3.4</v>
      </c>
    </row>
    <row r="116" spans="1:1" x14ac:dyDescent="0.3">
      <c r="A116">
        <v>2.6</v>
      </c>
    </row>
    <row r="117" spans="1:1" x14ac:dyDescent="0.3">
      <c r="A117">
        <v>2.4</v>
      </c>
    </row>
    <row r="118" spans="1:1" x14ac:dyDescent="0.3">
      <c r="A118">
        <v>3.8</v>
      </c>
    </row>
    <row r="119" spans="1:1" x14ac:dyDescent="0.3">
      <c r="A119">
        <v>3.1</v>
      </c>
    </row>
    <row r="120" spans="1:1" x14ac:dyDescent="0.3">
      <c r="A120">
        <v>4.0999999999999996</v>
      </c>
    </row>
    <row r="121" spans="1:1" x14ac:dyDescent="0.3">
      <c r="A121">
        <v>3</v>
      </c>
    </row>
    <row r="122" spans="1:1" x14ac:dyDescent="0.3">
      <c r="A122">
        <v>4</v>
      </c>
    </row>
    <row r="123" spans="1:1" x14ac:dyDescent="0.3">
      <c r="A123">
        <v>2.8</v>
      </c>
    </row>
    <row r="124" spans="1:1" x14ac:dyDescent="0.3">
      <c r="A124">
        <v>3.8</v>
      </c>
    </row>
    <row r="125" spans="1:1" x14ac:dyDescent="0.3">
      <c r="A125">
        <v>3.2</v>
      </c>
    </row>
    <row r="126" spans="1:1" x14ac:dyDescent="0.3">
      <c r="A126">
        <v>2.8</v>
      </c>
    </row>
    <row r="127" spans="1:1" x14ac:dyDescent="0.3">
      <c r="A127">
        <v>3.3</v>
      </c>
    </row>
    <row r="128" spans="1:1" x14ac:dyDescent="0.3">
      <c r="A128">
        <v>3.4</v>
      </c>
    </row>
    <row r="129" spans="1:1" x14ac:dyDescent="0.3">
      <c r="A129">
        <v>2.8</v>
      </c>
    </row>
    <row r="130" spans="1:1" x14ac:dyDescent="0.3">
      <c r="A130">
        <v>2.7</v>
      </c>
    </row>
    <row r="131" spans="1:1" x14ac:dyDescent="0.3">
      <c r="A131">
        <v>2.6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4B18-C7C9-48CB-8B8C-A133F1759F31}">
  <dimension ref="A1:O104"/>
  <sheetViews>
    <sheetView tabSelected="1" topLeftCell="D1" workbookViewId="0">
      <selection activeCell="L7" sqref="L7"/>
    </sheetView>
  </sheetViews>
  <sheetFormatPr defaultRowHeight="14.4" x14ac:dyDescent="0.3"/>
  <cols>
    <col min="1" max="1" width="16.44140625" customWidth="1"/>
    <col min="2" max="2" width="17.33203125" customWidth="1"/>
    <col min="3" max="3" width="34.5546875" customWidth="1"/>
    <col min="4" max="4" width="38.6640625" customWidth="1"/>
    <col min="9" max="9" width="17.44140625" customWidth="1"/>
    <col min="10" max="10" width="15.5546875" customWidth="1"/>
    <col min="11" max="11" width="19.77734375" customWidth="1"/>
    <col min="12" max="12" width="15.88671875" customWidth="1"/>
    <col min="13" max="13" width="25.77734375" customWidth="1"/>
    <col min="14" max="14" width="12.77734375" customWidth="1"/>
    <col min="15" max="15" width="14" customWidth="1"/>
  </cols>
  <sheetData>
    <row r="1" spans="1:15" x14ac:dyDescent="0.3">
      <c r="A1" t="s">
        <v>0</v>
      </c>
      <c r="B1" t="s">
        <v>1</v>
      </c>
      <c r="C1" t="s">
        <v>3</v>
      </c>
      <c r="D1" t="s">
        <v>2</v>
      </c>
    </row>
    <row r="2" spans="1:15" x14ac:dyDescent="0.3">
      <c r="A2" s="1">
        <v>42408</v>
      </c>
      <c r="B2" s="2">
        <v>2.5787037037037039E-2</v>
      </c>
      <c r="C2" s="2">
        <f t="shared" ref="C2:C21" si="0">B3-B2</f>
        <v>0.22166666666666668</v>
      </c>
      <c r="D2">
        <v>19152</v>
      </c>
    </row>
    <row r="3" spans="1:15" x14ac:dyDescent="0.3">
      <c r="A3" s="1">
        <v>42408</v>
      </c>
      <c r="B3" s="2">
        <v>0.2474537037037037</v>
      </c>
      <c r="C3" s="2">
        <f t="shared" si="0"/>
        <v>1.341435185185183E-2</v>
      </c>
      <c r="D3">
        <v>1159</v>
      </c>
      <c r="J3" t="s">
        <v>20</v>
      </c>
      <c r="K3" t="s">
        <v>25</v>
      </c>
      <c r="L3" t="s">
        <v>26</v>
      </c>
      <c r="M3" t="s">
        <v>19</v>
      </c>
      <c r="N3" t="s">
        <v>16</v>
      </c>
      <c r="O3" t="s">
        <v>17</v>
      </c>
    </row>
    <row r="4" spans="1:15" x14ac:dyDescent="0.3">
      <c r="A4" s="1">
        <v>42408</v>
      </c>
      <c r="B4" s="2">
        <v>0.26086805555555553</v>
      </c>
      <c r="C4" s="2">
        <f t="shared" si="0"/>
        <v>2.5069444444444478E-2</v>
      </c>
      <c r="D4">
        <v>2166</v>
      </c>
      <c r="J4" t="s">
        <v>22</v>
      </c>
      <c r="K4">
        <v>69</v>
      </c>
      <c r="L4">
        <f>_xlfn.GAMMA.DIST(2000,1,2944.068,1)</f>
        <v>0.49304454286066252</v>
      </c>
      <c r="M4">
        <f>L4*102</f>
        <v>50.290543371787578</v>
      </c>
      <c r="N4">
        <f>(K4-M4)^2</f>
        <v>350.04376732296174</v>
      </c>
      <c r="O4">
        <f>N4/M4</f>
        <v>6.9604292149949671</v>
      </c>
    </row>
    <row r="5" spans="1:15" x14ac:dyDescent="0.3">
      <c r="A5" s="1">
        <v>42408</v>
      </c>
      <c r="B5" s="2">
        <v>0.28593750000000001</v>
      </c>
      <c r="C5" s="2">
        <f t="shared" si="0"/>
        <v>4.3032407407407436E-2</v>
      </c>
      <c r="D5">
        <v>3718</v>
      </c>
      <c r="F5" s="3"/>
      <c r="J5" t="s">
        <v>23</v>
      </c>
      <c r="K5">
        <v>20</v>
      </c>
      <c r="L5">
        <f>_xlfn.GAMMA.DIST(4000,1,2944.068,1)-_xlfn.GAMMA.DIST(2000,1,2944.068,1)</f>
        <v>0.24995162161598278</v>
      </c>
      <c r="M5">
        <f>L5*102</f>
        <v>25.495065404830243</v>
      </c>
      <c r="N5">
        <f>(K5-M5)^2</f>
        <v>30.195743803362156</v>
      </c>
      <c r="O5">
        <f>N5/M5</f>
        <v>1.1843760086075845</v>
      </c>
    </row>
    <row r="6" spans="1:15" x14ac:dyDescent="0.3">
      <c r="A6" s="1">
        <v>42408</v>
      </c>
      <c r="B6" s="2">
        <v>0.32896990740740745</v>
      </c>
      <c r="C6" s="2">
        <f t="shared" si="0"/>
        <v>1.6134259259259265E-2</v>
      </c>
      <c r="D6">
        <v>1394</v>
      </c>
      <c r="J6" t="s">
        <v>24</v>
      </c>
      <c r="K6">
        <v>13</v>
      </c>
      <c r="L6">
        <f>1-_xlfn.GAMMA.DIST(4000,1,2944.0686,1)</f>
        <v>0.25700390668650153</v>
      </c>
      <c r="M6">
        <f>L6*102</f>
        <v>26.214398482023157</v>
      </c>
      <c r="N6">
        <f>(K6-M6)^2</f>
        <v>174.62032724169592</v>
      </c>
      <c r="O6">
        <f>N6/M6</f>
        <v>6.6612372342414776</v>
      </c>
    </row>
    <row r="7" spans="1:15" x14ac:dyDescent="0.3">
      <c r="A7" s="1">
        <v>42408</v>
      </c>
      <c r="B7" s="2">
        <v>0.34510416666666671</v>
      </c>
      <c r="C7" s="2">
        <f t="shared" si="0"/>
        <v>0.14917824074074071</v>
      </c>
      <c r="D7">
        <v>12889</v>
      </c>
      <c r="F7" s="2"/>
      <c r="K7">
        <f>SUM(K4:K6)</f>
        <v>102</v>
      </c>
      <c r="L7">
        <f>SUM(L4:L6)</f>
        <v>1.0000000711631469</v>
      </c>
      <c r="M7">
        <f>SUM(M4:M6)</f>
        <v>102.00000725864098</v>
      </c>
      <c r="O7">
        <f>SUM(O4:O6)</f>
        <v>14.806042457844029</v>
      </c>
    </row>
    <row r="8" spans="1:15" x14ac:dyDescent="0.3">
      <c r="A8" s="1">
        <v>42408</v>
      </c>
      <c r="B8" s="2">
        <v>0.49428240740740742</v>
      </c>
      <c r="C8" s="2">
        <f t="shared" si="0"/>
        <v>0.10290509259259256</v>
      </c>
      <c r="D8">
        <v>8891</v>
      </c>
      <c r="F8" s="2"/>
    </row>
    <row r="9" spans="1:15" x14ac:dyDescent="0.3">
      <c r="A9" s="1">
        <v>42408</v>
      </c>
      <c r="B9" s="2">
        <v>0.59718749999999998</v>
      </c>
      <c r="C9" s="2">
        <f t="shared" si="0"/>
        <v>3.9421296296296315E-2</v>
      </c>
      <c r="D9">
        <v>3406</v>
      </c>
    </row>
    <row r="10" spans="1:15" x14ac:dyDescent="0.3">
      <c r="A10" s="1">
        <v>42408</v>
      </c>
      <c r="B10" s="2">
        <v>0.6366087962962963</v>
      </c>
      <c r="C10" s="2">
        <f t="shared" si="0"/>
        <v>1.8831018518518539E-2</v>
      </c>
      <c r="D10">
        <v>1627</v>
      </c>
      <c r="F10" s="2"/>
    </row>
    <row r="11" spans="1:15" x14ac:dyDescent="0.3">
      <c r="A11" s="1">
        <v>42408</v>
      </c>
      <c r="B11" s="2">
        <v>0.65543981481481484</v>
      </c>
      <c r="C11" s="2">
        <f t="shared" si="0"/>
        <v>4.6608796296296218E-2</v>
      </c>
      <c r="D11">
        <v>4027</v>
      </c>
      <c r="F11" s="2"/>
    </row>
    <row r="12" spans="1:15" x14ac:dyDescent="0.3">
      <c r="A12" s="1">
        <v>42408</v>
      </c>
      <c r="B12" s="2">
        <v>0.70204861111111105</v>
      </c>
      <c r="C12" s="2">
        <f t="shared" si="0"/>
        <v>2.5486111111111209E-2</v>
      </c>
      <c r="D12">
        <v>2202</v>
      </c>
      <c r="F12" s="2"/>
    </row>
    <row r="13" spans="1:15" x14ac:dyDescent="0.3">
      <c r="A13" s="1">
        <v>42408</v>
      </c>
      <c r="B13" s="2">
        <v>0.72753472222222226</v>
      </c>
      <c r="C13" s="2">
        <f t="shared" si="0"/>
        <v>1.8402777777777324E-3</v>
      </c>
      <c r="D13">
        <v>159</v>
      </c>
      <c r="F13">
        <f>MEDIAN(A2:A103)</f>
        <v>42410</v>
      </c>
      <c r="I13">
        <f>MEDIAN(D2:D103)</f>
        <v>1122.5</v>
      </c>
    </row>
    <row r="14" spans="1:15" x14ac:dyDescent="0.3">
      <c r="A14" s="1">
        <v>42408</v>
      </c>
      <c r="B14" s="2">
        <v>0.729375</v>
      </c>
      <c r="C14" s="2">
        <f t="shared" si="0"/>
        <v>2.8391203703703738E-2</v>
      </c>
      <c r="D14">
        <v>2453</v>
      </c>
      <c r="I14">
        <f>AVERAGE(D2:D103)</f>
        <v>2944.0686274509803</v>
      </c>
    </row>
    <row r="15" spans="1:15" x14ac:dyDescent="0.3">
      <c r="A15" s="1">
        <v>42408</v>
      </c>
      <c r="B15" s="2">
        <v>0.75776620370370373</v>
      </c>
      <c r="C15" s="2">
        <f t="shared" si="0"/>
        <v>0</v>
      </c>
      <c r="D15">
        <v>0</v>
      </c>
      <c r="I15">
        <f>STDEV(D2:D103)</f>
        <v>5650.2883852797995</v>
      </c>
    </row>
    <row r="16" spans="1:15" x14ac:dyDescent="0.3">
      <c r="A16" s="1">
        <v>42408</v>
      </c>
      <c r="B16" s="2">
        <v>0.75776620370370373</v>
      </c>
      <c r="C16" s="2">
        <f t="shared" si="0"/>
        <v>6.7025462962962967E-2</v>
      </c>
      <c r="D16">
        <v>5791</v>
      </c>
      <c r="I16">
        <f>MAX(D2:D103)-MIN(D2:D103)</f>
        <v>30270</v>
      </c>
    </row>
    <row r="17" spans="1:9" x14ac:dyDescent="0.3">
      <c r="A17" s="1">
        <v>42408</v>
      </c>
      <c r="B17" s="2">
        <v>0.8247916666666667</v>
      </c>
      <c r="C17" s="2">
        <f t="shared" si="0"/>
        <v>0</v>
      </c>
      <c r="D17">
        <v>0</v>
      </c>
      <c r="I17">
        <f>PERCENTILE(D2:D103,0.25)</f>
        <v>173</v>
      </c>
    </row>
    <row r="18" spans="1:9" x14ac:dyDescent="0.3">
      <c r="A18" s="1">
        <v>42408</v>
      </c>
      <c r="B18" s="2">
        <v>0.8247916666666667</v>
      </c>
      <c r="C18" s="2">
        <f t="shared" si="0"/>
        <v>1.7824074074074048E-2</v>
      </c>
      <c r="D18">
        <v>1540</v>
      </c>
      <c r="I18">
        <f>PERCENTILE(D2:D103,0.5)</f>
        <v>1122.5</v>
      </c>
    </row>
    <row r="19" spans="1:9" x14ac:dyDescent="0.3">
      <c r="A19" s="1">
        <v>42408</v>
      </c>
      <c r="B19" s="2">
        <v>0.84261574074074075</v>
      </c>
      <c r="C19" s="2">
        <f t="shared" si="0"/>
        <v>3.2581018518518579E-2</v>
      </c>
      <c r="D19">
        <v>2815</v>
      </c>
      <c r="I19">
        <f>PERCENTILE(D2:D103,0.75)</f>
        <v>2879.5</v>
      </c>
    </row>
    <row r="20" spans="1:9" x14ac:dyDescent="0.3">
      <c r="A20" s="1">
        <v>42408</v>
      </c>
      <c r="B20" s="2">
        <v>0.87519675925925933</v>
      </c>
      <c r="C20" s="2">
        <f t="shared" si="0"/>
        <v>6.8634259259258146E-3</v>
      </c>
      <c r="D20">
        <v>593</v>
      </c>
    </row>
    <row r="21" spans="1:9" x14ac:dyDescent="0.3">
      <c r="A21" s="1">
        <v>42408</v>
      </c>
      <c r="B21" s="2">
        <v>0.88206018518518514</v>
      </c>
      <c r="C21" s="2">
        <f t="shared" si="0"/>
        <v>1.4131944444444544E-2</v>
      </c>
      <c r="D21">
        <v>1221</v>
      </c>
    </row>
    <row r="22" spans="1:9" x14ac:dyDescent="0.3">
      <c r="A22" s="1">
        <v>42408</v>
      </c>
      <c r="B22" s="2">
        <v>0.89619212962962969</v>
      </c>
      <c r="C22" s="2">
        <v>0.3503472222222222</v>
      </c>
      <c r="D22">
        <v>30270</v>
      </c>
    </row>
    <row r="23" spans="1:9" x14ac:dyDescent="0.3">
      <c r="A23" s="1">
        <v>42409</v>
      </c>
      <c r="B23" s="2">
        <v>0.24584490740740739</v>
      </c>
      <c r="C23" s="2">
        <f t="shared" ref="C23:C44" si="1">B24-B23</f>
        <v>1.1782407407407436E-2</v>
      </c>
      <c r="D23">
        <v>1018</v>
      </c>
    </row>
    <row r="24" spans="1:9" x14ac:dyDescent="0.3">
      <c r="A24" s="1">
        <v>42409</v>
      </c>
      <c r="B24" s="2">
        <v>0.25762731481481482</v>
      </c>
      <c r="C24" s="2">
        <f t="shared" si="1"/>
        <v>2.4687500000000029E-2</v>
      </c>
      <c r="D24">
        <v>2133</v>
      </c>
    </row>
    <row r="25" spans="1:9" x14ac:dyDescent="0.3">
      <c r="A25" s="1">
        <v>42409</v>
      </c>
      <c r="B25" s="2">
        <v>0.28231481481481485</v>
      </c>
      <c r="C25" s="2">
        <f t="shared" si="1"/>
        <v>2.1967592592592566E-2</v>
      </c>
      <c r="D25">
        <v>1898</v>
      </c>
    </row>
    <row r="26" spans="1:9" x14ac:dyDescent="0.3">
      <c r="A26" s="1">
        <v>42409</v>
      </c>
      <c r="B26" s="2">
        <v>0.30428240740740742</v>
      </c>
      <c r="C26" s="2">
        <f t="shared" si="1"/>
        <v>7.0023148148147807E-3</v>
      </c>
      <c r="D26">
        <v>605</v>
      </c>
    </row>
    <row r="27" spans="1:9" x14ac:dyDescent="0.3">
      <c r="A27" s="1">
        <v>42409</v>
      </c>
      <c r="B27" s="2">
        <v>0.3112847222222222</v>
      </c>
      <c r="C27" s="2">
        <f t="shared" si="1"/>
        <v>1.150462962962967E-2</v>
      </c>
      <c r="D27">
        <v>994</v>
      </c>
    </row>
    <row r="28" spans="1:9" x14ac:dyDescent="0.3">
      <c r="A28" s="1">
        <v>42409</v>
      </c>
      <c r="B28" s="2">
        <v>0.32278935185185187</v>
      </c>
      <c r="C28" s="2">
        <f t="shared" si="1"/>
        <v>2.673611111111085E-3</v>
      </c>
      <c r="D28">
        <v>231</v>
      </c>
    </row>
    <row r="29" spans="1:9" x14ac:dyDescent="0.3">
      <c r="A29" s="1">
        <v>42409</v>
      </c>
      <c r="B29" s="2">
        <v>0.32546296296296295</v>
      </c>
      <c r="C29" s="2">
        <f t="shared" si="1"/>
        <v>0</v>
      </c>
      <c r="D29">
        <v>0</v>
      </c>
    </row>
    <row r="30" spans="1:9" x14ac:dyDescent="0.3">
      <c r="A30" s="1">
        <v>42409</v>
      </c>
      <c r="B30" s="2">
        <v>0.32546296296296295</v>
      </c>
      <c r="C30" s="2">
        <f t="shared" si="1"/>
        <v>8.0555555555555935E-3</v>
      </c>
      <c r="D30">
        <v>696</v>
      </c>
    </row>
    <row r="31" spans="1:9" x14ac:dyDescent="0.3">
      <c r="A31" s="1">
        <v>42409</v>
      </c>
      <c r="B31" s="2">
        <v>0.33351851851851855</v>
      </c>
      <c r="C31" s="2">
        <f t="shared" si="1"/>
        <v>1.8402777777777324E-3</v>
      </c>
      <c r="D31">
        <v>159</v>
      </c>
    </row>
    <row r="32" spans="1:9" x14ac:dyDescent="0.3">
      <c r="A32" s="1">
        <v>42409</v>
      </c>
      <c r="B32" s="2">
        <v>0.33535879629629628</v>
      </c>
      <c r="C32" s="2">
        <f t="shared" si="1"/>
        <v>1.1145833333333355E-2</v>
      </c>
      <c r="D32">
        <v>963</v>
      </c>
    </row>
    <row r="33" spans="1:4" x14ac:dyDescent="0.3">
      <c r="A33" s="1">
        <v>42409</v>
      </c>
      <c r="B33" s="2">
        <v>0.34650462962962963</v>
      </c>
      <c r="C33" s="2">
        <f t="shared" si="1"/>
        <v>3.3576388888888919E-2</v>
      </c>
      <c r="D33">
        <v>2901</v>
      </c>
    </row>
    <row r="34" spans="1:4" x14ac:dyDescent="0.3">
      <c r="A34" s="1">
        <v>42409</v>
      </c>
      <c r="B34" s="2">
        <v>0.38008101851851855</v>
      </c>
      <c r="C34" s="2">
        <f t="shared" si="1"/>
        <v>4.2013888888888851E-2</v>
      </c>
      <c r="D34">
        <v>3630</v>
      </c>
    </row>
    <row r="35" spans="1:4" x14ac:dyDescent="0.3">
      <c r="A35" s="1">
        <v>42409</v>
      </c>
      <c r="B35" s="2">
        <v>0.4220949074074074</v>
      </c>
      <c r="C35" s="2">
        <f t="shared" si="1"/>
        <v>4.3055555555555569E-2</v>
      </c>
      <c r="D35">
        <v>3720</v>
      </c>
    </row>
    <row r="36" spans="1:4" x14ac:dyDescent="0.3">
      <c r="A36" s="1">
        <v>42409</v>
      </c>
      <c r="B36" s="2">
        <v>0.46515046296296297</v>
      </c>
      <c r="C36" s="2">
        <f t="shared" si="1"/>
        <v>1.3194444444444398E-2</v>
      </c>
      <c r="D36">
        <v>1140</v>
      </c>
    </row>
    <row r="37" spans="1:4" x14ac:dyDescent="0.3">
      <c r="A37" s="1">
        <v>42409</v>
      </c>
      <c r="B37" s="2">
        <v>0.47834490740740737</v>
      </c>
      <c r="C37" s="2">
        <f t="shared" si="1"/>
        <v>4.3275462962962974E-2</v>
      </c>
      <c r="D37">
        <v>3739</v>
      </c>
    </row>
    <row r="38" spans="1:4" x14ac:dyDescent="0.3">
      <c r="A38" s="1">
        <v>42409</v>
      </c>
      <c r="B38" s="2">
        <v>0.52162037037037035</v>
      </c>
      <c r="C38" s="2">
        <f t="shared" si="1"/>
        <v>0.12697916666666675</v>
      </c>
      <c r="D38">
        <v>10971</v>
      </c>
    </row>
    <row r="39" spans="1:4" x14ac:dyDescent="0.3">
      <c r="A39" s="1">
        <v>42409</v>
      </c>
      <c r="B39" s="2">
        <v>0.6485995370370371</v>
      </c>
      <c r="C39" s="2">
        <f t="shared" si="1"/>
        <v>6.8530092592592573E-2</v>
      </c>
      <c r="D39">
        <v>5921</v>
      </c>
    </row>
    <row r="40" spans="1:4" x14ac:dyDescent="0.3">
      <c r="A40" s="1">
        <v>42409</v>
      </c>
      <c r="B40" s="2">
        <v>0.71712962962962967</v>
      </c>
      <c r="C40" s="2">
        <f t="shared" si="1"/>
        <v>9.0277777777769685E-4</v>
      </c>
      <c r="D40">
        <v>78</v>
      </c>
    </row>
    <row r="41" spans="1:4" x14ac:dyDescent="0.3">
      <c r="A41" s="1">
        <v>42409</v>
      </c>
      <c r="B41" s="2">
        <v>0.71803240740740737</v>
      </c>
      <c r="C41" s="2">
        <f t="shared" si="1"/>
        <v>4.6527777777777835E-2</v>
      </c>
      <c r="D41">
        <v>4020</v>
      </c>
    </row>
    <row r="42" spans="1:4" x14ac:dyDescent="0.3">
      <c r="A42" s="1">
        <v>42409</v>
      </c>
      <c r="B42" s="2">
        <v>0.7645601851851852</v>
      </c>
      <c r="C42" s="2">
        <f t="shared" si="1"/>
        <v>0</v>
      </c>
      <c r="D42">
        <v>0</v>
      </c>
    </row>
    <row r="43" spans="1:4" x14ac:dyDescent="0.3">
      <c r="A43" s="1">
        <v>42409</v>
      </c>
      <c r="B43" s="2">
        <v>0.7645601851851852</v>
      </c>
      <c r="C43" s="2">
        <f t="shared" si="1"/>
        <v>0.17835648148148142</v>
      </c>
      <c r="D43">
        <v>15410</v>
      </c>
    </row>
    <row r="44" spans="1:4" x14ac:dyDescent="0.3">
      <c r="A44" s="1">
        <v>42409</v>
      </c>
      <c r="B44" s="2">
        <v>0.94291666666666663</v>
      </c>
      <c r="C44" s="2">
        <f t="shared" si="1"/>
        <v>0</v>
      </c>
      <c r="D44">
        <v>0</v>
      </c>
    </row>
    <row r="45" spans="1:4" x14ac:dyDescent="0.3">
      <c r="A45" s="1">
        <v>42409</v>
      </c>
      <c r="B45" s="2">
        <v>0.94291666666666663</v>
      </c>
      <c r="C45" s="2">
        <v>0.3192592592592593</v>
      </c>
      <c r="D45">
        <v>27584</v>
      </c>
    </row>
    <row r="46" spans="1:4" x14ac:dyDescent="0.3">
      <c r="A46" s="1">
        <v>42410</v>
      </c>
      <c r="B46" s="2">
        <v>0.26217592592592592</v>
      </c>
      <c r="C46" s="2">
        <f t="shared" ref="C46:C73" si="2">B47-B46</f>
        <v>8.9120370370371349E-4</v>
      </c>
      <c r="D46">
        <v>77</v>
      </c>
    </row>
    <row r="47" spans="1:4" x14ac:dyDescent="0.3">
      <c r="A47" s="1">
        <v>42410</v>
      </c>
      <c r="B47" s="2">
        <v>0.26306712962962964</v>
      </c>
      <c r="C47" s="2">
        <f t="shared" si="2"/>
        <v>7.6273148148148229E-3</v>
      </c>
      <c r="D47">
        <v>659</v>
      </c>
    </row>
    <row r="48" spans="1:4" x14ac:dyDescent="0.3">
      <c r="A48" s="1">
        <v>42410</v>
      </c>
      <c r="B48" s="2">
        <v>0.27069444444444446</v>
      </c>
      <c r="C48" s="2">
        <f t="shared" si="2"/>
        <v>7.6006944444444391E-2</v>
      </c>
      <c r="D48">
        <v>6567</v>
      </c>
    </row>
    <row r="49" spans="1:4" x14ac:dyDescent="0.3">
      <c r="A49" s="1">
        <v>42410</v>
      </c>
      <c r="B49" s="2">
        <v>0.34670138888888885</v>
      </c>
      <c r="C49" s="2">
        <f t="shared" si="2"/>
        <v>1.1250000000000093E-2</v>
      </c>
      <c r="D49">
        <v>972</v>
      </c>
    </row>
    <row r="50" spans="1:4" x14ac:dyDescent="0.3">
      <c r="A50" s="1">
        <v>42410</v>
      </c>
      <c r="B50" s="2">
        <v>0.35795138888888894</v>
      </c>
      <c r="C50" s="2">
        <f t="shared" si="2"/>
        <v>6.2962962962962443E-3</v>
      </c>
      <c r="D50">
        <v>455</v>
      </c>
    </row>
    <row r="51" spans="1:4" x14ac:dyDescent="0.3">
      <c r="A51" s="1">
        <v>42410</v>
      </c>
      <c r="B51" s="2">
        <v>0.36424768518518519</v>
      </c>
      <c r="C51" s="2">
        <f t="shared" si="2"/>
        <v>2.4884259259259078E-3</v>
      </c>
      <c r="D51">
        <v>215</v>
      </c>
    </row>
    <row r="52" spans="1:4" x14ac:dyDescent="0.3">
      <c r="A52" s="1">
        <v>42410</v>
      </c>
      <c r="B52" s="2">
        <v>0.3667361111111111</v>
      </c>
      <c r="C52" s="2">
        <f t="shared" si="2"/>
        <v>1.2534722222222183E-2</v>
      </c>
      <c r="D52">
        <v>1083</v>
      </c>
    </row>
    <row r="53" spans="1:4" x14ac:dyDescent="0.3">
      <c r="A53" s="1">
        <v>42410</v>
      </c>
      <c r="B53" s="2">
        <v>0.37927083333333328</v>
      </c>
      <c r="C53" s="2">
        <f t="shared" si="2"/>
        <v>0</v>
      </c>
      <c r="D53">
        <v>0</v>
      </c>
    </row>
    <row r="54" spans="1:4" x14ac:dyDescent="0.3">
      <c r="A54" s="1">
        <v>42410</v>
      </c>
      <c r="B54" s="2">
        <v>0.37927083333333328</v>
      </c>
      <c r="C54" s="2">
        <f t="shared" si="2"/>
        <v>1.6203703703704386E-3</v>
      </c>
      <c r="D54">
        <v>140</v>
      </c>
    </row>
    <row r="55" spans="1:4" x14ac:dyDescent="0.3">
      <c r="A55" s="1">
        <v>42410</v>
      </c>
      <c r="B55" s="2">
        <v>0.38089120370370372</v>
      </c>
      <c r="C55" s="2">
        <f t="shared" si="2"/>
        <v>0</v>
      </c>
      <c r="D55">
        <v>0</v>
      </c>
    </row>
    <row r="56" spans="1:4" x14ac:dyDescent="0.3">
      <c r="A56" s="1">
        <v>42410</v>
      </c>
      <c r="B56" s="2">
        <v>0.38089120370370372</v>
      </c>
      <c r="C56" s="2">
        <f t="shared" si="2"/>
        <v>6.7592592592592426E-3</v>
      </c>
      <c r="D56">
        <v>584</v>
      </c>
    </row>
    <row r="57" spans="1:4" x14ac:dyDescent="0.3">
      <c r="A57" s="1">
        <v>42410</v>
      </c>
      <c r="B57" s="2">
        <v>0.38765046296296296</v>
      </c>
      <c r="C57" s="2">
        <f t="shared" si="2"/>
        <v>1.1400462962962932E-2</v>
      </c>
      <c r="D57">
        <v>985</v>
      </c>
    </row>
    <row r="58" spans="1:4" x14ac:dyDescent="0.3">
      <c r="A58" s="1">
        <v>42410</v>
      </c>
      <c r="B58" s="2">
        <v>0.39905092592592589</v>
      </c>
      <c r="C58" s="2">
        <f t="shared" si="2"/>
        <v>3.0266203703703753E-2</v>
      </c>
      <c r="D58">
        <v>2615</v>
      </c>
    </row>
    <row r="59" spans="1:4" x14ac:dyDescent="0.3">
      <c r="A59" s="1">
        <v>42410</v>
      </c>
      <c r="B59" s="2">
        <v>0.42931712962962965</v>
      </c>
      <c r="C59" s="2">
        <f t="shared" si="2"/>
        <v>2.5347222222222299E-3</v>
      </c>
      <c r="D59">
        <v>219</v>
      </c>
    </row>
    <row r="60" spans="1:4" x14ac:dyDescent="0.3">
      <c r="A60" s="1">
        <v>42410</v>
      </c>
      <c r="B60" s="2">
        <v>0.43185185185185188</v>
      </c>
      <c r="C60" s="2">
        <f t="shared" si="2"/>
        <v>1.8020833333333264E-2</v>
      </c>
      <c r="D60">
        <v>1557</v>
      </c>
    </row>
    <row r="61" spans="1:4" x14ac:dyDescent="0.3">
      <c r="A61" s="1">
        <v>42410</v>
      </c>
      <c r="B61" s="2">
        <v>0.44987268518518514</v>
      </c>
      <c r="C61" s="2">
        <f t="shared" si="2"/>
        <v>1.4803240740740797E-2</v>
      </c>
      <c r="D61">
        <v>1279</v>
      </c>
    </row>
    <row r="62" spans="1:4" x14ac:dyDescent="0.3">
      <c r="A62" s="1">
        <v>42410</v>
      </c>
      <c r="B62" s="2">
        <v>0.46467592592592594</v>
      </c>
      <c r="C62" s="2">
        <f t="shared" si="2"/>
        <v>3.2037037037037031E-2</v>
      </c>
      <c r="D62">
        <v>2768</v>
      </c>
    </row>
    <row r="63" spans="1:4" x14ac:dyDescent="0.3">
      <c r="A63" s="1">
        <v>42410</v>
      </c>
      <c r="B63" s="2">
        <v>0.49671296296296297</v>
      </c>
      <c r="C63" s="2">
        <f t="shared" si="2"/>
        <v>4.1238425925925859E-2</v>
      </c>
      <c r="D63">
        <v>3563</v>
      </c>
    </row>
    <row r="64" spans="1:4" x14ac:dyDescent="0.3">
      <c r="A64" s="1">
        <v>42410</v>
      </c>
      <c r="B64" s="2">
        <v>0.53795138888888883</v>
      </c>
      <c r="C64" s="2">
        <f t="shared" si="2"/>
        <v>2.7442129629629664E-2</v>
      </c>
      <c r="D64">
        <v>2371</v>
      </c>
    </row>
    <row r="65" spans="1:4" x14ac:dyDescent="0.3">
      <c r="A65" s="1">
        <v>42410</v>
      </c>
      <c r="B65" s="2">
        <v>0.56539351851851849</v>
      </c>
      <c r="C65" s="2">
        <f t="shared" si="2"/>
        <v>1.7696759259259287E-2</v>
      </c>
      <c r="D65">
        <v>1529</v>
      </c>
    </row>
    <row r="66" spans="1:4" x14ac:dyDescent="0.3">
      <c r="A66" s="1">
        <v>42410</v>
      </c>
      <c r="B66" s="2">
        <v>0.58309027777777778</v>
      </c>
      <c r="C66" s="2">
        <f t="shared" si="2"/>
        <v>4.1388888888888919E-2</v>
      </c>
      <c r="D66">
        <v>3576</v>
      </c>
    </row>
    <row r="67" spans="1:4" x14ac:dyDescent="0.3">
      <c r="A67" s="1">
        <v>42410</v>
      </c>
      <c r="B67" s="2">
        <v>0.6244791666666667</v>
      </c>
      <c r="C67" s="2">
        <f t="shared" si="2"/>
        <v>2.2222222222222254E-2</v>
      </c>
      <c r="D67">
        <v>1920</v>
      </c>
    </row>
    <row r="68" spans="1:4" x14ac:dyDescent="0.3">
      <c r="A68" s="1">
        <v>42410</v>
      </c>
      <c r="B68" s="2">
        <v>0.64670138888888895</v>
      </c>
      <c r="C68" s="2">
        <f t="shared" si="2"/>
        <v>0</v>
      </c>
      <c r="D68">
        <v>0</v>
      </c>
    </row>
    <row r="69" spans="1:4" x14ac:dyDescent="0.3">
      <c r="A69" s="1">
        <v>42410</v>
      </c>
      <c r="B69" s="2">
        <v>0.64670138888888895</v>
      </c>
      <c r="C69" s="2">
        <f t="shared" si="2"/>
        <v>0</v>
      </c>
      <c r="D69">
        <v>0</v>
      </c>
    </row>
    <row r="70" spans="1:4" x14ac:dyDescent="0.3">
      <c r="A70" s="1">
        <v>42410</v>
      </c>
      <c r="B70" s="2">
        <v>0.64670138888888895</v>
      </c>
      <c r="C70" s="2">
        <f t="shared" si="2"/>
        <v>2.4606481481481479E-2</v>
      </c>
      <c r="D70">
        <v>2126</v>
      </c>
    </row>
    <row r="71" spans="1:4" x14ac:dyDescent="0.3">
      <c r="A71" s="1">
        <v>42410</v>
      </c>
      <c r="B71" s="2">
        <v>0.67130787037037043</v>
      </c>
      <c r="C71" s="2">
        <f t="shared" si="2"/>
        <v>3.8009259259259243E-2</v>
      </c>
      <c r="D71">
        <v>3284</v>
      </c>
    </row>
    <row r="72" spans="1:4" x14ac:dyDescent="0.3">
      <c r="A72" s="1">
        <v>42410</v>
      </c>
      <c r="B72" s="2">
        <v>0.70931712962962967</v>
      </c>
      <c r="C72" s="2">
        <f t="shared" si="2"/>
        <v>2.0219907407407423E-2</v>
      </c>
      <c r="D72">
        <v>1747</v>
      </c>
    </row>
    <row r="73" spans="1:4" x14ac:dyDescent="0.3">
      <c r="A73" s="1">
        <v>42410</v>
      </c>
      <c r="B73" s="2">
        <v>0.72953703703703709</v>
      </c>
      <c r="C73" s="2">
        <f t="shared" si="2"/>
        <v>0.14912037037037029</v>
      </c>
      <c r="D73">
        <v>12884</v>
      </c>
    </row>
    <row r="74" spans="1:4" x14ac:dyDescent="0.3">
      <c r="A74" s="1">
        <v>42410</v>
      </c>
      <c r="B74" s="2">
        <v>0.87865740740740739</v>
      </c>
      <c r="C74" s="2">
        <v>0.3472337962962963</v>
      </c>
      <c r="D74">
        <v>30001</v>
      </c>
    </row>
    <row r="75" spans="1:4" x14ac:dyDescent="0.3">
      <c r="A75" s="1">
        <v>42411</v>
      </c>
      <c r="B75" s="2">
        <v>0.22589120370370372</v>
      </c>
      <c r="C75" s="2">
        <f t="shared" ref="C75:C103" si="3">B76-B75</f>
        <v>0</v>
      </c>
      <c r="D75">
        <v>0</v>
      </c>
    </row>
    <row r="76" spans="1:4" x14ac:dyDescent="0.3">
      <c r="A76" s="1">
        <v>42411</v>
      </c>
      <c r="B76" s="2">
        <v>0.22589120370370372</v>
      </c>
      <c r="C76" s="2">
        <f t="shared" si="3"/>
        <v>7.2106481481481188E-3</v>
      </c>
      <c r="D76">
        <v>623</v>
      </c>
    </row>
    <row r="77" spans="1:4" x14ac:dyDescent="0.3">
      <c r="A77" s="1">
        <v>42411</v>
      </c>
      <c r="B77" s="2">
        <v>0.23310185185185184</v>
      </c>
      <c r="C77" s="2">
        <f t="shared" si="3"/>
        <v>3.4479166666666672E-2</v>
      </c>
      <c r="D77">
        <v>2979</v>
      </c>
    </row>
    <row r="78" spans="1:4" x14ac:dyDescent="0.3">
      <c r="A78" s="1">
        <v>42411</v>
      </c>
      <c r="B78" s="2">
        <v>0.26758101851851851</v>
      </c>
      <c r="C78" s="2">
        <f t="shared" si="3"/>
        <v>0</v>
      </c>
      <c r="D78">
        <v>0</v>
      </c>
    </row>
    <row r="79" spans="1:4" x14ac:dyDescent="0.3">
      <c r="A79" s="1">
        <v>42411</v>
      </c>
      <c r="B79" s="2">
        <v>0.26758101851851851</v>
      </c>
      <c r="C79" s="2">
        <f t="shared" si="3"/>
        <v>9.3750000000003553E-4</v>
      </c>
      <c r="D79">
        <v>81</v>
      </c>
    </row>
    <row r="80" spans="1:4" x14ac:dyDescent="0.3">
      <c r="A80" s="1">
        <v>42411</v>
      </c>
      <c r="B80" s="2">
        <v>0.26851851851851855</v>
      </c>
      <c r="C80" s="2">
        <f t="shared" si="3"/>
        <v>6.0648148148148007E-3</v>
      </c>
      <c r="D80">
        <v>524</v>
      </c>
    </row>
    <row r="81" spans="1:4" x14ac:dyDescent="0.3">
      <c r="A81" s="1">
        <v>42411</v>
      </c>
      <c r="B81" s="2">
        <v>0.27458333333333335</v>
      </c>
      <c r="C81" s="2">
        <f t="shared" si="3"/>
        <v>1.2789351851851816E-2</v>
      </c>
      <c r="D81">
        <v>1105</v>
      </c>
    </row>
    <row r="82" spans="1:4" x14ac:dyDescent="0.3">
      <c r="A82" s="1">
        <v>42411</v>
      </c>
      <c r="B82" s="2">
        <v>0.28737268518518516</v>
      </c>
      <c r="C82" s="2">
        <f t="shared" si="3"/>
        <v>0</v>
      </c>
      <c r="D82">
        <v>0</v>
      </c>
    </row>
    <row r="83" spans="1:4" x14ac:dyDescent="0.3">
      <c r="A83" s="1">
        <v>42411</v>
      </c>
      <c r="B83" s="2">
        <v>0.28737268518518516</v>
      </c>
      <c r="C83" s="2">
        <f t="shared" si="3"/>
        <v>0</v>
      </c>
      <c r="D83">
        <v>0</v>
      </c>
    </row>
    <row r="84" spans="1:4" x14ac:dyDescent="0.3">
      <c r="A84" s="1">
        <v>42411</v>
      </c>
      <c r="B84" s="2">
        <v>0.28737268518518516</v>
      </c>
      <c r="C84" s="2">
        <f t="shared" si="3"/>
        <v>1.8217592592592591E-2</v>
      </c>
      <c r="D84">
        <v>1574</v>
      </c>
    </row>
    <row r="85" spans="1:4" x14ac:dyDescent="0.3">
      <c r="A85" s="1">
        <v>42411</v>
      </c>
      <c r="B85" s="2">
        <v>0.30559027777777775</v>
      </c>
      <c r="C85" s="2">
        <f t="shared" si="3"/>
        <v>0</v>
      </c>
      <c r="D85">
        <v>0</v>
      </c>
    </row>
    <row r="86" spans="1:4" x14ac:dyDescent="0.3">
      <c r="A86" s="1">
        <v>42411</v>
      </c>
      <c r="B86" s="2">
        <v>0.30559027777777775</v>
      </c>
      <c r="C86" s="2">
        <f t="shared" si="3"/>
        <v>6.2962962962963553E-3</v>
      </c>
      <c r="D86">
        <v>544</v>
      </c>
    </row>
    <row r="87" spans="1:4" x14ac:dyDescent="0.3">
      <c r="A87" s="1">
        <v>42411</v>
      </c>
      <c r="B87" s="2">
        <v>0.31188657407407411</v>
      </c>
      <c r="C87" s="2">
        <f t="shared" si="3"/>
        <v>1.1296296296296249E-2</v>
      </c>
      <c r="D87">
        <v>976</v>
      </c>
    </row>
    <row r="88" spans="1:4" x14ac:dyDescent="0.3">
      <c r="A88" s="1">
        <v>42411</v>
      </c>
      <c r="B88" s="2">
        <v>0.32318287037037036</v>
      </c>
      <c r="C88" s="2">
        <f t="shared" si="3"/>
        <v>1.1574074074094387E-5</v>
      </c>
      <c r="D88">
        <v>1</v>
      </c>
    </row>
    <row r="89" spans="1:4" x14ac:dyDescent="0.3">
      <c r="A89" s="1">
        <v>42411</v>
      </c>
      <c r="B89" s="2">
        <v>0.32319444444444445</v>
      </c>
      <c r="C89" s="2">
        <f t="shared" si="3"/>
        <v>1.7708333333333326E-3</v>
      </c>
      <c r="D89">
        <v>153</v>
      </c>
    </row>
    <row r="90" spans="1:4" x14ac:dyDescent="0.3">
      <c r="A90" s="1">
        <v>42411</v>
      </c>
      <c r="B90" s="2">
        <v>0.32496527777777778</v>
      </c>
      <c r="C90" s="2">
        <f t="shared" si="3"/>
        <v>0</v>
      </c>
      <c r="D90">
        <v>0</v>
      </c>
    </row>
    <row r="91" spans="1:4" x14ac:dyDescent="0.3">
      <c r="A91" s="1">
        <v>42411</v>
      </c>
      <c r="B91" s="2">
        <v>0.32496527777777778</v>
      </c>
      <c r="C91" s="2">
        <f t="shared" si="3"/>
        <v>7.1527777777777857E-3</v>
      </c>
      <c r="D91">
        <v>618</v>
      </c>
    </row>
    <row r="92" spans="1:4" x14ac:dyDescent="0.3">
      <c r="A92" s="1">
        <v>42411</v>
      </c>
      <c r="B92" s="2">
        <v>0.33211805555555557</v>
      </c>
      <c r="C92" s="2">
        <f t="shared" si="3"/>
        <v>2.1145833333333308E-2</v>
      </c>
      <c r="D92">
        <v>1827</v>
      </c>
    </row>
    <row r="93" spans="1:4" x14ac:dyDescent="0.3">
      <c r="A93" s="1">
        <v>42411</v>
      </c>
      <c r="B93" s="2">
        <v>0.35326388888888888</v>
      </c>
      <c r="C93" s="2">
        <f t="shared" si="3"/>
        <v>8.0902777777777657E-3</v>
      </c>
      <c r="D93">
        <v>699</v>
      </c>
    </row>
    <row r="94" spans="1:4" x14ac:dyDescent="0.3">
      <c r="A94" s="1">
        <v>42411</v>
      </c>
      <c r="B94" s="2">
        <v>0.36135416666666664</v>
      </c>
      <c r="C94" s="2">
        <f t="shared" si="3"/>
        <v>1.8055555555556158E-3</v>
      </c>
      <c r="D94">
        <v>156</v>
      </c>
    </row>
    <row r="95" spans="1:4" x14ac:dyDescent="0.3">
      <c r="A95" s="1">
        <v>42411</v>
      </c>
      <c r="B95" s="2">
        <v>0.36315972222222226</v>
      </c>
      <c r="C95" s="2">
        <f t="shared" si="3"/>
        <v>3.4027777777776991E-3</v>
      </c>
      <c r="D95">
        <v>294</v>
      </c>
    </row>
    <row r="96" spans="1:4" x14ac:dyDescent="0.3">
      <c r="A96" s="1">
        <v>42411</v>
      </c>
      <c r="B96" s="2">
        <v>0.36656249999999996</v>
      </c>
      <c r="C96" s="2">
        <f t="shared" si="3"/>
        <v>1.7824074074074825E-3</v>
      </c>
      <c r="D96">
        <v>154</v>
      </c>
    </row>
    <row r="97" spans="1:4" x14ac:dyDescent="0.3">
      <c r="A97" s="1">
        <v>42411</v>
      </c>
      <c r="B97" s="2">
        <v>0.36834490740740744</v>
      </c>
      <c r="C97" s="2">
        <f t="shared" si="3"/>
        <v>1.1504629629629559E-2</v>
      </c>
      <c r="D97">
        <v>994</v>
      </c>
    </row>
    <row r="98" spans="1:4" x14ac:dyDescent="0.3">
      <c r="A98" s="1">
        <v>42411</v>
      </c>
      <c r="B98" s="2">
        <v>0.379849537037037</v>
      </c>
      <c r="C98" s="2">
        <f t="shared" si="3"/>
        <v>2.1400462962963052E-2</v>
      </c>
      <c r="D98">
        <v>1849</v>
      </c>
    </row>
    <row r="99" spans="1:4" x14ac:dyDescent="0.3">
      <c r="A99" s="1">
        <v>42411</v>
      </c>
      <c r="B99" s="2">
        <v>0.40125000000000005</v>
      </c>
      <c r="C99" s="2">
        <f t="shared" si="3"/>
        <v>2.6851851851851238E-3</v>
      </c>
      <c r="D99">
        <v>232</v>
      </c>
    </row>
    <row r="100" spans="1:4" x14ac:dyDescent="0.3">
      <c r="A100" s="1">
        <v>42411</v>
      </c>
      <c r="B100" s="2">
        <v>0.40393518518518517</v>
      </c>
      <c r="C100" s="2">
        <f t="shared" si="3"/>
        <v>3.6134259259259283E-2</v>
      </c>
      <c r="D100">
        <v>3122</v>
      </c>
    </row>
    <row r="101" spans="1:4" x14ac:dyDescent="0.3">
      <c r="A101" s="1">
        <v>42411</v>
      </c>
      <c r="B101" s="2">
        <v>0.44006944444444446</v>
      </c>
      <c r="C101" s="2">
        <f t="shared" si="3"/>
        <v>0</v>
      </c>
      <c r="D101">
        <v>0</v>
      </c>
    </row>
    <row r="102" spans="1:4" x14ac:dyDescent="0.3">
      <c r="A102" s="1">
        <v>42411</v>
      </c>
      <c r="B102" s="2">
        <v>0.44006944444444446</v>
      </c>
      <c r="C102" s="2">
        <f t="shared" si="3"/>
        <v>4.7511574074074081E-2</v>
      </c>
      <c r="D102">
        <v>4105</v>
      </c>
    </row>
    <row r="103" spans="1:4" x14ac:dyDescent="0.3">
      <c r="A103" s="1">
        <v>42411</v>
      </c>
      <c r="B103" s="2">
        <v>0.48758101851851854</v>
      </c>
      <c r="C103" s="2">
        <f t="shared" si="3"/>
        <v>1.41782407407407E-2</v>
      </c>
      <c r="D103">
        <v>1225</v>
      </c>
    </row>
    <row r="104" spans="1:4" x14ac:dyDescent="0.3">
      <c r="A104" s="1">
        <v>42411</v>
      </c>
      <c r="B104" s="2">
        <v>0.50175925925925924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DATASET1</vt:lpstr>
      <vt:lpstr>DATA SET2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SURYA</dc:creator>
  <cp:lastModifiedBy>SAI SURYA</cp:lastModifiedBy>
  <dcterms:created xsi:type="dcterms:W3CDTF">2022-03-25T17:43:28Z</dcterms:created>
  <dcterms:modified xsi:type="dcterms:W3CDTF">2022-04-29T21:07:20Z</dcterms:modified>
</cp:coreProperties>
</file>