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Intellipaat\Python\10.Unsupervised Learning\"/>
    </mc:Choice>
  </mc:AlternateContent>
  <xr:revisionPtr revIDLastSave="0" documentId="13_ncr:1_{5E19210C-2679-40AA-879E-87A72574A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anic_data" sheetId="1" r:id="rId1"/>
  </sheets>
  <definedNames>
    <definedName name="solver_adj" localSheetId="0" hidden="1">titanic_data!$W$28:$X$28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titanic_data!$W$28:$X$28</definedName>
    <definedName name="solver_lhs2" localSheetId="0" hidden="1">titanic_data!$W$28:$X$28</definedName>
    <definedName name="solver_lhs3" localSheetId="0" hidden="1">titanic_data!$W$28:$X$28</definedName>
    <definedName name="solver_lhs4" localSheetId="0" hidden="1">titanic_data!$Z$31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titanic_data!$AC$31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15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/>
  <c r="T2" i="1"/>
  <c r="X31" i="1"/>
  <c r="W31" i="1"/>
  <c r="S2" i="1"/>
  <c r="AC12" i="1" s="1"/>
  <c r="Y15" i="1" a="1"/>
  <c r="Y8" i="1" a="1"/>
  <c r="Y14" i="1" a="1"/>
  <c r="Y18" i="1" a="1"/>
  <c r="Y12" i="1" a="1"/>
  <c r="Y13" i="1" a="1"/>
  <c r="Y7" i="1" a="1"/>
  <c r="Y19" i="1" a="1"/>
  <c r="Z31" i="1" a="1"/>
  <c r="Y16" i="1" a="1"/>
  <c r="Y11" i="1" a="1"/>
  <c r="Y17" i="1" a="1"/>
  <c r="Y20" i="1" a="1"/>
  <c r="Y6" i="1" a="1"/>
  <c r="Y10" i="1" a="1"/>
  <c r="Y9" i="1" a="1"/>
  <c r="Z31" i="1" l="1"/>
  <c r="AC10" i="1"/>
  <c r="AC6" i="1"/>
  <c r="AC9" i="1"/>
  <c r="AC20" i="1"/>
  <c r="AC8" i="1"/>
  <c r="AC19" i="1"/>
  <c r="AC7" i="1"/>
  <c r="AC18" i="1"/>
  <c r="AC11" i="1"/>
  <c r="AC16" i="1"/>
  <c r="AC15" i="1"/>
  <c r="AC14" i="1"/>
  <c r="AC13" i="1"/>
  <c r="AC17" i="1"/>
  <c r="Y14" i="1"/>
  <c r="Y19" i="1"/>
  <c r="Y7" i="1"/>
  <c r="Y12" i="1"/>
  <c r="Y18" i="1"/>
  <c r="Y17" i="1"/>
  <c r="Y16" i="1"/>
  <c r="Y10" i="1"/>
  <c r="Y11" i="1"/>
  <c r="Y15" i="1"/>
  <c r="Y9" i="1"/>
  <c r="Y20" i="1"/>
  <c r="Y8" i="1"/>
  <c r="Y13" i="1"/>
  <c r="Y6" i="1"/>
  <c r="T13" i="1"/>
  <c r="T8" i="1"/>
  <c r="T21" i="1"/>
  <c r="T11" i="1"/>
  <c r="T9" i="1"/>
  <c r="T16" i="1"/>
  <c r="T15" i="1"/>
  <c r="T19" i="1"/>
  <c r="T20" i="1"/>
  <c r="T10" i="1"/>
  <c r="T17" i="1"/>
  <c r="T18" i="1"/>
  <c r="T14" i="1"/>
  <c r="T7" i="1"/>
  <c r="T12" i="1"/>
  <c r="T6" i="1"/>
  <c r="AA31" i="1" a="1"/>
  <c r="AB12" i="1" l="1"/>
  <c r="AB15" i="1"/>
  <c r="AB8" i="1"/>
  <c r="AB13" i="1"/>
  <c r="AB14" i="1"/>
  <c r="AB16" i="1"/>
  <c r="AB18" i="1"/>
  <c r="AB10" i="1"/>
  <c r="AB11" i="1"/>
  <c r="AB31" i="1"/>
  <c r="AB19" i="1"/>
  <c r="AB7" i="1"/>
  <c r="AB17" i="1"/>
  <c r="AB20" i="1"/>
  <c r="AB9" i="1"/>
  <c r="AB6" i="1"/>
  <c r="AA6" i="1"/>
  <c r="AA8" i="1"/>
  <c r="AA20" i="1"/>
  <c r="AA17" i="1"/>
  <c r="AA19" i="1"/>
  <c r="AA14" i="1"/>
  <c r="AA7" i="1"/>
  <c r="AA11" i="1"/>
  <c r="AA16" i="1"/>
  <c r="AA18" i="1"/>
  <c r="AA9" i="1"/>
  <c r="AA15" i="1"/>
  <c r="AA10" i="1"/>
  <c r="AA13" i="1"/>
  <c r="AA12" i="1"/>
  <c r="AA31" i="1"/>
  <c r="AD17" i="1" l="1"/>
  <c r="AE17" i="1" s="1"/>
  <c r="AC31" i="1"/>
  <c r="AD10" i="1"/>
  <c r="AE10" i="1" s="1"/>
  <c r="AD12" i="1"/>
  <c r="AE12" i="1" s="1"/>
  <c r="AD9" i="1"/>
  <c r="AE9" i="1" s="1"/>
  <c r="AD7" i="1"/>
  <c r="AE7" i="1" s="1"/>
  <c r="AD18" i="1"/>
  <c r="AE18" i="1" s="1"/>
  <c r="AD20" i="1"/>
  <c r="AE20" i="1" s="1"/>
  <c r="AD6" i="1"/>
  <c r="AE6" i="1" s="1"/>
  <c r="AD14" i="1"/>
  <c r="AE14" i="1" s="1"/>
  <c r="AD16" i="1"/>
  <c r="AE16" i="1" s="1"/>
  <c r="AD19" i="1"/>
  <c r="AE19" i="1" s="1"/>
  <c r="AD8" i="1"/>
  <c r="AE8" i="1" s="1"/>
  <c r="AD15" i="1"/>
  <c r="AE15" i="1" s="1"/>
  <c r="AD11" i="1"/>
  <c r="AE11" i="1" s="1"/>
  <c r="AD13" i="1"/>
  <c r="AE1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<sst xmlns="http://schemas.openxmlformats.org/spreadsheetml/2006/main" count="89" uniqueCount="37">
  <si>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</si>
  <si>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</si>
  <si>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</si>
  <si>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</si>
  <si>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</si>
  <si>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</si>
  <si>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</si>
  <si>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</si>
  <si>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</si>
  <si>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</si>
  <si>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</si>
  <si>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</si>
  <si>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</si>
  <si>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</si>
  <si>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</si>
  <si>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</si>
  <si>
    <t>Total "Transactions":</t>
  </si>
  <si>
    <t>Feature Frequency Lookup Table</t>
  </si>
  <si>
    <t>Feature Index</t>
  </si>
  <si>
    <t>Feature</t>
  </si>
  <si>
    <t>LHS</t>
  </si>
  <si>
    <t>RHS</t>
  </si>
  <si>
    <t>Occurrences</t>
  </si>
  <si>
    <t>LHS Freq</t>
  </si>
  <si>
    <t>RHS Freq</t>
  </si>
  <si>
    <t>Trans</t>
  </si>
  <si>
    <t>Predicted Trans</t>
  </si>
  <si>
    <t>Lift</t>
  </si>
  <si>
    <t xml:space="preserve">2-Way Lift </t>
  </si>
  <si>
    <t>Feature 1 Index</t>
  </si>
  <si>
    <t>Feature 2 Index</t>
  </si>
  <si>
    <t>Feature 1</t>
  </si>
  <si>
    <t>Feature 2</t>
  </si>
  <si>
    <t>Feature 3</t>
  </si>
  <si>
    <t>Occurrences Freq</t>
  </si>
  <si>
    <t>3-Way Lift</t>
  </si>
  <si>
    <t>Frequency(Support/Proportion)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</si>
</sst>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data" displayName="titanic_data" ref="A1:P892" totalsRowShown="0">
  <autoFilter ref="A1:P892" xr:uid="{00000000-000C-0000-FFFF-FFFF00000000}"/>
  <tableColumns count="16">
    <tableColumn id="1" xr3:uid="{00000000-0010-0000-0000-000001000000}" name="FirstClass"/>
    <tableColumn id="2" xr3:uid="{00000000-0010-0000-0000-000002000000}" name="SecondClass"/>
    <tableColumn id="3" xr3:uid="{00000000-0010-0000-0000-000003000000}" name="ThirdClass"/>
    <tableColumn id="4" xr3:uid="{00000000-0010-0000-0000-000004000000}" name="Female"/>
    <tableColumn id="5" xr3:uid="{00000000-0010-0000-0000-000005000000}" name="AgeMissing"/>
    <tableColumn id="6" xr3:uid="{00000000-0010-0000-0000-000006000000}" name="Child"/>
    <tableColumn id="7" xr3:uid="{00000000-0010-0000-0000-000007000000}" name="Adult"/>
    <tableColumn id="8" xr3:uid="{00000000-0010-0000-0000-000008000000}" name="Elderly"/>
    <tableColumn id="9" xr3:uid="{00000000-0010-0000-0000-000009000000}" name="IsSolo"/>
    <tableColumn id="10" xr3:uid="{00000000-0010-0000-0000-00000A000000}" name="IsCouple"/>
    <tableColumn id="11" xr3:uid="{00000000-0010-0000-0000-00000B000000}" name="IsTriplet"/>
    <tableColumn id="12" xr3:uid="{00000000-0010-0000-0000-00000C000000}" name="IsGroup"/>
    <tableColumn id="13" xr3:uid="{00000000-0010-0000-0000-00000D000000}" name="HasChild"/>
    <tableColumn id="14" xr3:uid="{00000000-0010-0000-0000-00000E000000}" name="HasElderly"/>
    <tableColumn id="15" xr3:uid="{00000000-0010-0000-0000-00000F000000}" name="NoAges"/>
    <tableColumn id="16" xr3:uid="{00000000-0010-0000-0000-000010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2"/>
  <sheetViews>
    <sheetView tabSelected="1" topLeftCell="Q2" zoomScale="115" zoomScaleNormal="115" workbookViewId="0">
      <selection activeCell="W31" sqref="W31:Y31"/>
    </sheetView>
  </sheetViews>
  <sheetFormatPr defaultRowHeight="15" x14ac:dyDescent="0.25"/>
  <cols>
    <col min="1" max="1" width="11" customWidth="1"/>
    <col min="2" max="2" width="13.42578125" customWidth="1"/>
    <col min="3" max="3" width="11.7109375" customWidth="1"/>
    <col min="4" max="4" width="9.28515625" customWidth="1"/>
    <col min="5" max="5" width="12.85546875" customWidth="1"/>
    <col min="10" max="10" width="10.42578125" customWidth="1"/>
    <col min="11" max="11" width="10" customWidth="1"/>
    <col min="12" max="12" width="9.7109375" customWidth="1"/>
    <col min="13" max="13" width="10.42578125" customWidth="1"/>
    <col min="14" max="14" width="12" customWidth="1"/>
    <col min="15" max="15" width="9.5703125" customWidth="1"/>
    <col min="16" max="16" width="10.42578125" customWidth="1"/>
    <col min="18" max="18" width="24.5703125" bestFit="1" customWidth="1"/>
    <col min="19" max="19" width="11.5703125" bestFit="1" customWidth="1"/>
    <col min="20" max="20" width="33.140625" bestFit="1" customWidth="1"/>
    <col min="23" max="24" width="14.42578125" bestFit="1" customWidth="1"/>
    <col min="25" max="25" width="12.7109375" bestFit="1" customWidth="1"/>
    <col min="26" max="26" width="16" bestFit="1" customWidth="1"/>
    <col min="27" max="28" width="13.42578125" bestFit="1" customWidth="1"/>
    <col min="29" max="29" width="12" bestFit="1" customWidth="1"/>
    <col min="30" max="30" width="16" bestFit="1" customWidth="1"/>
    <col min="31" max="31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ht="18.75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 t="s">
        <v>16</v>
      </c>
      <c r="S2" s="3">
        <f>COUNT(titanic_data[FirstClass])</f>
        <v>891</v>
      </c>
      <c r="T2">
        <f>COUNTIF(titanic_data[Survived],1)</f>
        <v>342</v>
      </c>
      <c r="V2">
        <f>T2/S2</f>
        <v>0.38383838383838381</v>
      </c>
    </row>
    <row r="3" spans="1:31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31" ht="18.75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6" t="s">
        <v>17</v>
      </c>
      <c r="S4" s="6"/>
      <c r="T4" s="6"/>
      <c r="W4" s="7" t="s">
        <v>28</v>
      </c>
      <c r="X4" s="7"/>
      <c r="Y4" s="7"/>
      <c r="Z4" s="7"/>
      <c r="AA4" s="7"/>
      <c r="AB4" s="7"/>
      <c r="AC4" s="7"/>
      <c r="AD4" s="7"/>
      <c r="AE4" s="7"/>
    </row>
    <row r="5" spans="1:31" ht="15.75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2" t="s">
        <v>18</v>
      </c>
      <c r="S5" s="2" t="s">
        <v>19</v>
      </c>
      <c r="T5" s="5" t="s">
        <v>36</v>
      </c>
      <c r="W5" s="2" t="s">
        <v>20</v>
      </c>
      <c r="X5" s="2" t="s">
        <v>21</v>
      </c>
      <c r="Y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</row>
    <row r="6" spans="1:3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1</v>
      </c>
      <c r="S6" t="s">
        <v>0</v>
      </c>
      <c r="T6" s="9">
        <f ca="1">SUM(INDIRECT("titanic_data["&amp;S6&amp;"]"))/$S$2</f>
        <v>0.24242424242424243</v>
      </c>
      <c r="W6" t="s">
        <v>0</v>
      </c>
      <c r="X6" t="s">
        <v>15</v>
      </c>
      <c r="Y6" cm="1">
        <f t="array" aca="1" ref="Y6" ca="1">SUM(INDIRECT("titanic_data["&amp;W6&amp;"]")*INDIRECT("titanic_data["&amp;X6&amp;"]"))</f>
        <v>136</v>
      </c>
      <c r="AA6">
        <f ca="1">VLOOKUP(W6,S6:T21,2,FALSE)</f>
        <v>0.24242424242424243</v>
      </c>
      <c r="AB6">
        <f ca="1">VLOOKUP(X6,S6:T21,2,FALSE)</f>
        <v>0.38383838383838381</v>
      </c>
      <c r="AC6">
        <f>$S$2</f>
        <v>891</v>
      </c>
      <c r="AD6">
        <f ca="1">AA6*AB6*AC6</f>
        <v>82.909090909090907</v>
      </c>
      <c r="AE6">
        <f ca="1">Y6/AD6</f>
        <v>1.6403508771929824</v>
      </c>
    </row>
    <row r="7" spans="1:31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2</v>
      </c>
      <c r="S7" t="s">
        <v>1</v>
      </c>
      <c r="T7" s="9">
        <f t="shared" ref="T7:T21" ca="1" si="0">SUM(INDIRECT("titanic_data["&amp;S7&amp;"]"))/$S$2</f>
        <v>0.20650953984287318</v>
      </c>
      <c r="W7" t="s">
        <v>1</v>
      </c>
      <c r="X7" t="s">
        <v>15</v>
      </c>
      <c r="Y7" cm="1">
        <f t="array" aca="1" ref="Y7" ca="1">SUM(INDIRECT("titanic_data["&amp;W7&amp;"]")*INDIRECT("titanic_data["&amp;X7&amp;"]"))</f>
        <v>87</v>
      </c>
      <c r="AA7">
        <f t="shared" ref="AA7:AA20" ca="1" si="1">VLOOKUP(W7,S7:T22,2,FALSE)</f>
        <v>0.20650953984287318</v>
      </c>
      <c r="AB7">
        <f t="shared" ref="AB7:AB20" ca="1" si="2">VLOOKUP(X7,S7:T22,2,FALSE)</f>
        <v>0.38383838383838381</v>
      </c>
      <c r="AC7">
        <f t="shared" ref="AC7:AC20" si="3">$S$2</f>
        <v>891</v>
      </c>
      <c r="AD7">
        <f t="shared" ref="AD7:AD20" ca="1" si="4">AA7*AB7*AC7</f>
        <v>70.62626262626263</v>
      </c>
      <c r="AE7">
        <f t="shared" ref="AE7:AE20" ca="1" si="5">Y7/AD7</f>
        <v>1.2318363844393592</v>
      </c>
    </row>
    <row r="8" spans="1:3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 t="s">
        <v>2</v>
      </c>
      <c r="T8" s="9">
        <f t="shared" ca="1" si="0"/>
        <v>0.55106621773288444</v>
      </c>
      <c r="W8" t="s">
        <v>2</v>
      </c>
      <c r="X8" t="s">
        <v>15</v>
      </c>
      <c r="Y8" cm="1">
        <f t="array" aca="1" ref="Y8" ca="1">SUM(INDIRECT("titanic_data["&amp;W8&amp;"]")*INDIRECT("titanic_data["&amp;X8&amp;"]"))</f>
        <v>119</v>
      </c>
      <c r="AA8">
        <f t="shared" ca="1" si="1"/>
        <v>0.55106621773288444</v>
      </c>
      <c r="AB8">
        <f t="shared" ca="1" si="2"/>
        <v>0.38383838383838381</v>
      </c>
      <c r="AC8">
        <f t="shared" si="3"/>
        <v>891</v>
      </c>
      <c r="AD8">
        <f t="shared" ca="1" si="4"/>
        <v>188.46464646464645</v>
      </c>
      <c r="AE8">
        <f t="shared" ca="1" si="5"/>
        <v>0.63141815843070004</v>
      </c>
    </row>
    <row r="9" spans="1:31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R9">
        <v>4</v>
      </c>
      <c r="S9" t="s">
        <v>3</v>
      </c>
      <c r="T9" s="9">
        <f t="shared" ca="1" si="0"/>
        <v>0.35241301907968575</v>
      </c>
      <c r="W9" t="s">
        <v>3</v>
      </c>
      <c r="X9" t="s">
        <v>15</v>
      </c>
      <c r="Y9" cm="1">
        <f t="array" aca="1" ref="Y9" ca="1">SUM(INDIRECT("titanic_data["&amp;W9&amp;"]")*INDIRECT("titanic_data["&amp;X9&amp;"]"))</f>
        <v>233</v>
      </c>
      <c r="AA9">
        <f t="shared" ca="1" si="1"/>
        <v>0.35241301907968575</v>
      </c>
      <c r="AB9">
        <f t="shared" ca="1" si="2"/>
        <v>0.38383838383838381</v>
      </c>
      <c r="AC9">
        <f t="shared" si="3"/>
        <v>891</v>
      </c>
      <c r="AD9">
        <f t="shared" ca="1" si="4"/>
        <v>120.52525252525253</v>
      </c>
      <c r="AE9">
        <f t="shared" ca="1" si="5"/>
        <v>1.9332048273550118</v>
      </c>
    </row>
    <row r="10" spans="1:31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R10">
        <v>5</v>
      </c>
      <c r="S10" t="s">
        <v>4</v>
      </c>
      <c r="T10" s="9">
        <f t="shared" ca="1" si="0"/>
        <v>0.19865319865319866</v>
      </c>
      <c r="W10" t="s">
        <v>4</v>
      </c>
      <c r="X10" t="s">
        <v>15</v>
      </c>
      <c r="Y10" cm="1">
        <f t="array" aca="1" ref="Y10" ca="1">SUM(INDIRECT("titanic_data["&amp;W10&amp;"]")*INDIRECT("titanic_data["&amp;X10&amp;"]"))</f>
        <v>52</v>
      </c>
      <c r="AA10">
        <f t="shared" ca="1" si="1"/>
        <v>0.19865319865319866</v>
      </c>
      <c r="AB10">
        <f t="shared" ca="1" si="2"/>
        <v>0.38383838383838381</v>
      </c>
      <c r="AC10">
        <f t="shared" si="3"/>
        <v>891</v>
      </c>
      <c r="AD10">
        <f t="shared" ca="1" si="4"/>
        <v>67.939393939393938</v>
      </c>
      <c r="AE10">
        <f t="shared" ca="1" si="5"/>
        <v>0.7653880463871543</v>
      </c>
    </row>
    <row r="11" spans="1:31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6</v>
      </c>
      <c r="S11" t="s">
        <v>5</v>
      </c>
      <c r="T11" s="9">
        <f t="shared" ca="1" si="0"/>
        <v>0.12682379349046016</v>
      </c>
      <c r="W11" t="s">
        <v>5</v>
      </c>
      <c r="X11" t="s">
        <v>15</v>
      </c>
      <c r="Y11" cm="1">
        <f t="array" aca="1" ref="Y11" ca="1">SUM(INDIRECT("titanic_data["&amp;W11&amp;"]")*INDIRECT("titanic_data["&amp;X11&amp;"]"))</f>
        <v>61</v>
      </c>
      <c r="AA11">
        <f t="shared" ca="1" si="1"/>
        <v>0.12682379349046016</v>
      </c>
      <c r="AB11">
        <f t="shared" ca="1" si="2"/>
        <v>0.38383838383838381</v>
      </c>
      <c r="AC11">
        <f t="shared" si="3"/>
        <v>891</v>
      </c>
      <c r="AD11">
        <f t="shared" ca="1" si="4"/>
        <v>43.373737373737377</v>
      </c>
      <c r="AE11">
        <f t="shared" ca="1" si="5"/>
        <v>1.4063809967396366</v>
      </c>
    </row>
    <row r="12" spans="1:31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R12">
        <v>7</v>
      </c>
      <c r="S12" t="s">
        <v>6</v>
      </c>
      <c r="T12" s="9">
        <f t="shared" ca="1" si="0"/>
        <v>0.62738496071829408</v>
      </c>
      <c r="W12" t="s">
        <v>6</v>
      </c>
      <c r="X12" t="s">
        <v>15</v>
      </c>
      <c r="Y12" cm="1">
        <f t="array" aca="1" ref="Y12" ca="1">SUM(INDIRECT("titanic_data["&amp;W12&amp;"]")*INDIRECT("titanic_data["&amp;X12&amp;"]"))</f>
        <v>216</v>
      </c>
      <c r="AA12">
        <f t="shared" ca="1" si="1"/>
        <v>0.62738496071829408</v>
      </c>
      <c r="AB12">
        <f t="shared" ca="1" si="2"/>
        <v>0.38383838383838381</v>
      </c>
      <c r="AC12">
        <f t="shared" si="3"/>
        <v>891</v>
      </c>
      <c r="AD12">
        <f t="shared" ca="1" si="4"/>
        <v>214.56565656565658</v>
      </c>
      <c r="AE12">
        <f t="shared" ca="1" si="5"/>
        <v>1.0066848695979662</v>
      </c>
    </row>
    <row r="13" spans="1:31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R13">
        <v>8</v>
      </c>
      <c r="S13" t="s">
        <v>7</v>
      </c>
      <c r="T13" s="9">
        <f t="shared" ca="1" si="0"/>
        <v>4.7138047138047139E-2</v>
      </c>
      <c r="W13" t="s">
        <v>7</v>
      </c>
      <c r="X13" t="s">
        <v>15</v>
      </c>
      <c r="Y13" cm="1">
        <f t="array" aca="1" ref="Y13" ca="1">SUM(INDIRECT("titanic_data["&amp;W13&amp;"]")*INDIRECT("titanic_data["&amp;X13&amp;"]"))</f>
        <v>13</v>
      </c>
      <c r="AA13">
        <f t="shared" ca="1" si="1"/>
        <v>4.7138047138047139E-2</v>
      </c>
      <c r="AB13">
        <f t="shared" ca="1" si="2"/>
        <v>0.38383838383838381</v>
      </c>
      <c r="AC13">
        <f t="shared" si="3"/>
        <v>891</v>
      </c>
      <c r="AD13">
        <f t="shared" ca="1" si="4"/>
        <v>16.121212121212121</v>
      </c>
      <c r="AE13">
        <f t="shared" ca="1" si="5"/>
        <v>0.80639097744360899</v>
      </c>
    </row>
    <row r="14" spans="1:31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9</v>
      </c>
      <c r="S14" t="s">
        <v>8</v>
      </c>
      <c r="T14" s="9">
        <f t="shared" ca="1" si="0"/>
        <v>0.53984287317620649</v>
      </c>
      <c r="W14" t="s">
        <v>8</v>
      </c>
      <c r="X14" t="s">
        <v>15</v>
      </c>
      <c r="Y14" cm="1">
        <f t="array" aca="1" ref="Y14" ca="1">SUM(INDIRECT("titanic_data["&amp;W14&amp;"]")*INDIRECT("titanic_data["&amp;X14&amp;"]"))</f>
        <v>130</v>
      </c>
      <c r="AA14">
        <f t="shared" ca="1" si="1"/>
        <v>0.53984287317620649</v>
      </c>
      <c r="AB14">
        <f t="shared" ca="1" si="2"/>
        <v>0.38383838383838381</v>
      </c>
      <c r="AC14">
        <f t="shared" si="3"/>
        <v>891</v>
      </c>
      <c r="AD14">
        <f t="shared" ca="1" si="4"/>
        <v>184.62626262626262</v>
      </c>
      <c r="AE14">
        <f t="shared" ca="1" si="5"/>
        <v>0.70412517780938833</v>
      </c>
    </row>
    <row r="15" spans="1:31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R15">
        <v>10</v>
      </c>
      <c r="S15" t="s">
        <v>9</v>
      </c>
      <c r="T15" s="9">
        <f t="shared" ca="1" si="0"/>
        <v>0.2031425364758698</v>
      </c>
      <c r="W15" t="s">
        <v>9</v>
      </c>
      <c r="X15" t="s">
        <v>15</v>
      </c>
      <c r="Y15" cm="1">
        <f t="array" aca="1" ref="Y15" ca="1">SUM(INDIRECT("titanic_data["&amp;W15&amp;"]")*INDIRECT("titanic_data["&amp;X15&amp;"]"))</f>
        <v>93</v>
      </c>
      <c r="AA15">
        <f t="shared" ca="1" si="1"/>
        <v>0.2031425364758698</v>
      </c>
      <c r="AB15">
        <f t="shared" ca="1" si="2"/>
        <v>0.38383838383838381</v>
      </c>
      <c r="AC15">
        <f t="shared" si="3"/>
        <v>891</v>
      </c>
      <c r="AD15">
        <f t="shared" ca="1" si="4"/>
        <v>69.474747474747474</v>
      </c>
      <c r="AE15">
        <f t="shared" ca="1" si="5"/>
        <v>1.3386158767083454</v>
      </c>
    </row>
    <row r="16" spans="1:31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11</v>
      </c>
      <c r="S16" t="s">
        <v>10</v>
      </c>
      <c r="T16" s="9">
        <f t="shared" ca="1" si="0"/>
        <v>0.11335578002244669</v>
      </c>
      <c r="W16" t="s">
        <v>10</v>
      </c>
      <c r="X16" t="s">
        <v>15</v>
      </c>
      <c r="Y16" cm="1">
        <f t="array" aca="1" ref="Y16" ca="1">SUM(INDIRECT("titanic_data["&amp;W16&amp;"]")*INDIRECT("titanic_data["&amp;X16&amp;"]"))</f>
        <v>66</v>
      </c>
      <c r="AA16">
        <f t="shared" ca="1" si="1"/>
        <v>0.11335578002244669</v>
      </c>
      <c r="AB16">
        <f t="shared" ca="1" si="2"/>
        <v>0.38383838383838381</v>
      </c>
      <c r="AC16">
        <f t="shared" si="3"/>
        <v>891</v>
      </c>
      <c r="AD16">
        <f t="shared" ca="1" si="4"/>
        <v>38.767676767676761</v>
      </c>
      <c r="AE16">
        <f t="shared" ca="1" si="5"/>
        <v>1.7024491922876501</v>
      </c>
    </row>
    <row r="17" spans="1:31" x14ac:dyDescent="0.2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R17">
        <v>12</v>
      </c>
      <c r="S17" t="s">
        <v>11</v>
      </c>
      <c r="T17" s="9">
        <f t="shared" ca="1" si="0"/>
        <v>0.143658810325477</v>
      </c>
      <c r="W17" t="s">
        <v>11</v>
      </c>
      <c r="X17" t="s">
        <v>15</v>
      </c>
      <c r="Y17" cm="1">
        <f t="array" aca="1" ref="Y17" ca="1">SUM(INDIRECT("titanic_data["&amp;W17&amp;"]")*INDIRECT("titanic_data["&amp;X17&amp;"]"))</f>
        <v>53</v>
      </c>
      <c r="AA17">
        <f t="shared" ca="1" si="1"/>
        <v>0.143658810325477</v>
      </c>
      <c r="AB17">
        <f t="shared" ca="1" si="2"/>
        <v>0.38383838383838381</v>
      </c>
      <c r="AC17">
        <f t="shared" si="3"/>
        <v>891</v>
      </c>
      <c r="AD17">
        <f t="shared" ca="1" si="4"/>
        <v>49.131313131313135</v>
      </c>
      <c r="AE17">
        <f t="shared" ca="1" si="5"/>
        <v>1.0787417763157894</v>
      </c>
    </row>
    <row r="18" spans="1:31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R18">
        <v>13</v>
      </c>
      <c r="S18" t="s">
        <v>12</v>
      </c>
      <c r="T18" s="9">
        <f t="shared" ca="1" si="0"/>
        <v>0.2356902356902357</v>
      </c>
      <c r="W18" t="s">
        <v>12</v>
      </c>
      <c r="X18" t="s">
        <v>15</v>
      </c>
      <c r="Y18" cm="1">
        <f t="array" aca="1" ref="Y18" ca="1">SUM(INDIRECT("titanic_data["&amp;W18&amp;"]")*INDIRECT("titanic_data["&amp;X18&amp;"]"))</f>
        <v>103</v>
      </c>
      <c r="AA18">
        <f t="shared" ca="1" si="1"/>
        <v>0.2356902356902357</v>
      </c>
      <c r="AB18">
        <f t="shared" ca="1" si="2"/>
        <v>0.38383838383838381</v>
      </c>
      <c r="AC18">
        <f t="shared" si="3"/>
        <v>891</v>
      </c>
      <c r="AD18">
        <f t="shared" ca="1" si="4"/>
        <v>80.606060606060609</v>
      </c>
      <c r="AE18">
        <f t="shared" ca="1" si="5"/>
        <v>1.2778195488721804</v>
      </c>
    </row>
    <row r="19" spans="1:31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R19">
        <v>14</v>
      </c>
      <c r="S19" t="s">
        <v>13</v>
      </c>
      <c r="T19" s="9">
        <f t="shared" ca="1" si="0"/>
        <v>8.5297418630751964E-2</v>
      </c>
      <c r="W19" t="s">
        <v>13</v>
      </c>
      <c r="X19" t="s">
        <v>15</v>
      </c>
      <c r="Y19" cm="1">
        <f t="array" aca="1" ref="Y19" ca="1">SUM(INDIRECT("titanic_data["&amp;W19&amp;"]")*INDIRECT("titanic_data["&amp;X19&amp;"]"))</f>
        <v>41</v>
      </c>
      <c r="AA19">
        <f t="shared" ca="1" si="1"/>
        <v>8.5297418630751964E-2</v>
      </c>
      <c r="AB19">
        <f t="shared" ca="1" si="2"/>
        <v>0.38383838383838381</v>
      </c>
      <c r="AC19">
        <f t="shared" si="3"/>
        <v>891</v>
      </c>
      <c r="AD19">
        <f t="shared" ca="1" si="4"/>
        <v>29.171717171717169</v>
      </c>
      <c r="AE19">
        <f t="shared" ca="1" si="5"/>
        <v>1.405470914127424</v>
      </c>
    </row>
    <row r="20" spans="1:31" x14ac:dyDescent="0.25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15</v>
      </c>
      <c r="S20" t="s">
        <v>14</v>
      </c>
      <c r="T20" s="9">
        <f t="shared" ca="1" si="0"/>
        <v>0.1638608305274972</v>
      </c>
      <c r="W20" t="s">
        <v>14</v>
      </c>
      <c r="X20" t="s">
        <v>15</v>
      </c>
      <c r="Y20" cm="1">
        <f t="array" aca="1" ref="Y20" ca="1">SUM(INDIRECT("titanic_data["&amp;W20&amp;"]")*INDIRECT("titanic_data["&amp;X20&amp;"]"))</f>
        <v>40</v>
      </c>
      <c r="AA20">
        <f t="shared" ca="1" si="1"/>
        <v>0.1638608305274972</v>
      </c>
      <c r="AB20">
        <f t="shared" ca="1" si="2"/>
        <v>0.38383838383838381</v>
      </c>
      <c r="AC20">
        <f t="shared" si="3"/>
        <v>891</v>
      </c>
      <c r="AD20">
        <f t="shared" ca="1" si="4"/>
        <v>56.040404040404034</v>
      </c>
      <c r="AE20">
        <f t="shared" ca="1" si="5"/>
        <v>0.71377072819033893</v>
      </c>
    </row>
    <row r="21" spans="1:31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R21">
        <v>16</v>
      </c>
      <c r="S21" t="s">
        <v>15</v>
      </c>
      <c r="T21" s="9">
        <f t="shared" ca="1" si="0"/>
        <v>0.38383838383838381</v>
      </c>
    </row>
    <row r="22" spans="1:3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3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31" x14ac:dyDescent="0.25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31" ht="18.75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W25" s="7" t="s">
        <v>35</v>
      </c>
      <c r="X25" s="7"/>
      <c r="Y25" s="7"/>
      <c r="Z25" s="7"/>
      <c r="AA25" s="7"/>
      <c r="AB25" s="7"/>
      <c r="AC25" s="7"/>
    </row>
    <row r="26" spans="1:31" ht="15.75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W26" s="8" t="s">
        <v>20</v>
      </c>
      <c r="X26" s="8"/>
      <c r="Y26" s="4" t="s">
        <v>21</v>
      </c>
    </row>
    <row r="27" spans="1:31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W27" t="s">
        <v>29</v>
      </c>
      <c r="X27" t="s">
        <v>30</v>
      </c>
    </row>
    <row r="28" spans="1:31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W28">
        <v>6</v>
      </c>
      <c r="X28">
        <v>1</v>
      </c>
    </row>
    <row r="29" spans="1:3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31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W30" s="1" t="s">
        <v>31</v>
      </c>
      <c r="X30" s="1" t="s">
        <v>32</v>
      </c>
      <c r="Y30" s="1" t="s">
        <v>33</v>
      </c>
      <c r="Z30" s="1" t="s">
        <v>34</v>
      </c>
      <c r="AA30" s="1" t="s">
        <v>23</v>
      </c>
      <c r="AB30" s="1" t="s">
        <v>24</v>
      </c>
      <c r="AC30" s="1" t="s">
        <v>27</v>
      </c>
    </row>
    <row r="31" spans="1:31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W31" t="str">
        <f>VLOOKUP(W28,R6:S21,2,FALSE)</f>
        <v>Child</v>
      </c>
      <c r="X31" t="str">
        <f>VLOOKUP(X28,R6:S21,2,FALSE)</f>
        <v>FirstClass</v>
      </c>
      <c r="Y31" t="s">
        <v>15</v>
      </c>
      <c r="Z31" cm="1">
        <f t="array" aca="1" ref="Z31" ca="1">(SUM(INDIRECT("titanic_data["&amp;W31&amp;"]")*INDIRECT("titanic_data["&amp;X31&amp;"]")*INDIRECT("titanic_data["&amp;Y31&amp;"]")))/$S$2</f>
        <v>1.2345679012345678E-2</v>
      </c>
      <c r="AA31" cm="1">
        <f t="array" aca="1" ref="AA31" ca="1">(SUM(INDIRECT("titanic_data["&amp;W31&amp;"]")*INDIRECT("titanic_data["&amp;X31&amp;"]")))/$S$2</f>
        <v>1.3468013468013467E-2</v>
      </c>
      <c r="AB31">
        <f ca="1">VLOOKUP(Y31,S6:T21,2,FALSE)</f>
        <v>0.38383838383838381</v>
      </c>
      <c r="AC31">
        <f ca="1">Z31/(AA31*AB31)</f>
        <v>2.388157894736842</v>
      </c>
    </row>
    <row r="32" spans="1:3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25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5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25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2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25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2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25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2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5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25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25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5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25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25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2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2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25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5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25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25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25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25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25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25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2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5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25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5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25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25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25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25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5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2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5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2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25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2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25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25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2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5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5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5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5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25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25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25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5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2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25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25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25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25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25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25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25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5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2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25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25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2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25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25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5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25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25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5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25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25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5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2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25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25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5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25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2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5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5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25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25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5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25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25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25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25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25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25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25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2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5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5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25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25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25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25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5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25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25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25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25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25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2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25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25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25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2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25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25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25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2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25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2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2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25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25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25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2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5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25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2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5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5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mergeCells count="4">
    <mergeCell ref="R4:T4"/>
    <mergeCell ref="W4:AE4"/>
    <mergeCell ref="W26:X26"/>
    <mergeCell ref="W25:AC25"/>
  </mergeCells>
  <conditionalFormatting sqref="AE6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Gowtham Kumar</cp:lastModifiedBy>
  <dcterms:created xsi:type="dcterms:W3CDTF">2021-06-09T23:54:24Z</dcterms:created>
  <dcterms:modified xsi:type="dcterms:W3CDTF">2022-01-09T15:54:14Z</dcterms:modified>
</cp:coreProperties>
</file>