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I\Stats Module\Statistics\"/>
    </mc:Choice>
  </mc:AlternateContent>
  <xr:revisionPtr revIDLastSave="0" documentId="13_ncr:1_{1C903A07-A751-44BE-B081-A6CBD9F95EB8}" xr6:coauthVersionLast="47" xr6:coauthVersionMax="47" xr10:uidLastSave="{00000000-0000-0000-0000-000000000000}"/>
  <bookViews>
    <workbookView xWindow="-120" yWindow="-120" windowWidth="29040" windowHeight="15840" activeTab="2" xr2:uid="{1CB21EDA-BC9C-4177-B3A4-2E5EF57DF6F1}"/>
  </bookViews>
  <sheets>
    <sheet name="Pearsons Correlation Coefficien" sheetId="9" r:id="rId1"/>
    <sheet name="Contigency Table" sheetId="10" r:id="rId2"/>
    <sheet name="Chi-Square Test" sheetId="8" r:id="rId3"/>
    <sheet name="Two-Way ANOVA Without Rep" sheetId="3" r:id="rId4"/>
    <sheet name="Two-Way ANOVA with replication" sheetId="2" r:id="rId5"/>
    <sheet name="One-Way ANOVA" sheetId="1" r:id="rId6"/>
    <sheet name="Z - Test" sheetId="5" r:id="rId7"/>
    <sheet name="T - Paired Two Sample for Means" sheetId="4" r:id="rId8"/>
    <sheet name="T - Two Sample Assuming Eq Var" sheetId="6" r:id="rId9"/>
    <sheet name="t-Two Sample Assuming Uneq Var" sheetId="7" r:id="rId10"/>
  </sheets>
  <definedNames>
    <definedName name="_xlnm._FilterDatabase" localSheetId="7" hidden="1">'T - Paired Two Sample for Means'!$A$2:$C$28</definedName>
    <definedName name="_xlnm.Criteria" localSheetId="7">'T - Paired Two Sample for Means'!#REF!</definedName>
    <definedName name="_xlnm.Extract" localSheetId="7">'T - Paired Two Sample for Means'!$F$2:$H$2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E11" i="5"/>
  <c r="D11" i="5"/>
  <c r="I6" i="8"/>
  <c r="E21" i="8"/>
  <c r="F22" i="8"/>
  <c r="F23" i="8"/>
  <c r="F24" i="8"/>
  <c r="F25" i="8"/>
  <c r="F21" i="8"/>
  <c r="E22" i="8"/>
  <c r="E23" i="8"/>
  <c r="E24" i="8"/>
  <c r="E25" i="8"/>
  <c r="D3" i="9"/>
  <c r="A22" i="9"/>
  <c r="A20" i="9"/>
  <c r="B18" i="9"/>
  <c r="A18" i="9"/>
  <c r="H6" i="10"/>
  <c r="H4" i="10"/>
  <c r="H5" i="10"/>
  <c r="H3" i="10"/>
  <c r="G6" i="10"/>
  <c r="F6" i="10"/>
  <c r="G3" i="10"/>
  <c r="G4" i="10"/>
  <c r="G5" i="10"/>
  <c r="F4" i="10"/>
  <c r="F5" i="10"/>
  <c r="F3" i="10"/>
  <c r="E19" i="7"/>
  <c r="B19" i="7"/>
  <c r="E18" i="7"/>
  <c r="B18" i="7"/>
  <c r="B20" i="6"/>
  <c r="A20" i="6"/>
  <c r="B18" i="6"/>
  <c r="A18" i="6"/>
</calcChain>
</file>

<file path=xl/sharedStrings.xml><?xml version="1.0" encoding="utf-8"?>
<sst xmlns="http://schemas.openxmlformats.org/spreadsheetml/2006/main" count="717" uniqueCount="126">
  <si>
    <t>Group 1</t>
  </si>
  <si>
    <t>Group 2</t>
  </si>
  <si>
    <t>Group 3</t>
  </si>
  <si>
    <t>F</t>
  </si>
  <si>
    <t>Genotype</t>
  </si>
  <si>
    <t>1_year</t>
  </si>
  <si>
    <t>2_year</t>
  </si>
  <si>
    <t>3_year</t>
  </si>
  <si>
    <t>A</t>
  </si>
  <si>
    <t>B</t>
  </si>
  <si>
    <t>C</t>
  </si>
  <si>
    <t>D</t>
  </si>
  <si>
    <t>E</t>
  </si>
  <si>
    <t>Students</t>
  </si>
  <si>
    <t>Maths</t>
  </si>
  <si>
    <t>Physics</t>
  </si>
  <si>
    <t>Biology</t>
  </si>
  <si>
    <t>Mean</t>
  </si>
  <si>
    <t>Variance</t>
  </si>
  <si>
    <t>Observations</t>
  </si>
  <si>
    <t>Hypothesized Mean Difference</t>
  </si>
  <si>
    <t>df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</si>
  <si>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</si>
  <si>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</si>
  <si>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</si>
  <si>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</si>
  <si>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</si>
  <si>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</si>
  <si>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</si>
  <si>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</si>
  <si>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</si>
  <si>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</si>
  <si>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</si>
  <si>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</si>
  <si>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</si>
  <si>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</si>
  <si>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</si>
  <si>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</si>
  <si>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</si>
  <si>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</si>
  <si>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</si>
  <si>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</si>
  <si>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</si>
  <si>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</si>
  <si>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</si>
  <si>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</si>
  <si>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</si>
  <si>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</si>
  <si>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</si>
  <si>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Anova: Two-Factor Without Replication</t>
  </si>
  <si>
    <t>Rows</t>
  </si>
  <si>
    <t>Error</t>
  </si>
  <si>
    <t>t-Test: Two-Sample Assuming Unequal Variances</t>
  </si>
  <si>
    <t>t Stat</t>
  </si>
  <si>
    <t>P(T&lt;=t) one-tail</t>
  </si>
  <si>
    <t>t Critical one-tail</t>
  </si>
  <si>
    <t>P(T&lt;=t) two-tail</t>
  </si>
  <si>
    <t>t Critical two-tail</t>
  </si>
  <si>
    <t>Chemistry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</si>
  <si>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</si>
  <si>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</si>
  <si>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</si>
  <si>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</si>
  <si>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</si>
  <si>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</si>
  <si>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</si>
  <si>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</si>
  <si>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</si>
  <si>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</si>
  <si>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</si>
  <si>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</si>
  <si>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</si>
  <si>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</si>
  <si>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</si>
  <si>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</si>
  <si>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</si>
  <si>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</si>
  <si>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</si>
  <si>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</si>
  <si>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Population Data</t>
  </si>
  <si>
    <t>Ho: Students Score Same Marks in both Physics &amp; Chemistry</t>
  </si>
  <si>
    <t>Ha: Students Score Different Marks in both Physics &amp; Chemistry</t>
  </si>
  <si>
    <t>t-Test: Paired Two Sample for Means</t>
  </si>
  <si>
    <t>Pearson Correlation</t>
  </si>
  <si>
    <t>School A</t>
  </si>
  <si>
    <t>School B</t>
  </si>
  <si>
    <t>Ho: Both the Schools provide same results</t>
  </si>
  <si>
    <t>Ha: Both the Schools does not provide same results</t>
  </si>
  <si>
    <t>t-Test: Two-Sample Assuming Equal Variances</t>
  </si>
  <si>
    <t>Pooled Variance</t>
  </si>
  <si>
    <t>Ho: Both the Schools have produced same marks</t>
  </si>
  <si>
    <t>Ha: Both the Schools have not produced the same marks</t>
  </si>
  <si>
    <t>Section A</t>
  </si>
  <si>
    <t>Section B</t>
  </si>
  <si>
    <t>Ho: Both the Sections are scoring equal marks</t>
  </si>
  <si>
    <t>Ha: Both the Sections are not scoring equal marks</t>
  </si>
  <si>
    <t>Ho: All the groups are same</t>
  </si>
  <si>
    <t>Ha: All the groups are not the same</t>
  </si>
  <si>
    <t>Ho: 
1. Across Years, the yields are same
2. Across Different Genotypes, the Yields are same
3. Across Years, different Genotypes have yielded the same results</t>
  </si>
  <si>
    <t>Ha: 
1. Across Years, the yields are different
2. Across Different Genotypes, the Yields are different
3. Across Years, different Genotypes have yielded the different results</t>
  </si>
  <si>
    <t>Ho 1: All the Students score same marks
2. All the Subjects are producing similar marks
3. Students are scoring same marks in all subjects</t>
  </si>
  <si>
    <t>Ha 1: All the Students score diff marks
2. All the Subjects are producing diff marks
3. Students are scoring diff marks in diff subjects</t>
  </si>
  <si>
    <t>Modern</t>
  </si>
  <si>
    <t>Flowers</t>
  </si>
  <si>
    <t>Classic</t>
  </si>
  <si>
    <t>Contemporary</t>
  </si>
  <si>
    <t>Birds</t>
  </si>
  <si>
    <t>Painting Era</t>
  </si>
  <si>
    <t>Objects</t>
  </si>
  <si>
    <t>Quantity</t>
  </si>
  <si>
    <t>Sales</t>
  </si>
  <si>
    <t>Outcome</t>
  </si>
  <si>
    <t>Pass</t>
  </si>
  <si>
    <t>Fail</t>
  </si>
  <si>
    <t>John</t>
  </si>
  <si>
    <t>Micheal</t>
  </si>
  <si>
    <t>Stuart</t>
  </si>
  <si>
    <t>Penny</t>
  </si>
  <si>
    <t>Rose</t>
  </si>
  <si>
    <t>Row Labels</t>
  </si>
  <si>
    <t>Grand Total</t>
  </si>
  <si>
    <t>Column Labels</t>
  </si>
  <si>
    <t>Count of Outcome</t>
  </si>
  <si>
    <t>Observed Value</t>
  </si>
  <si>
    <t>Expected Value</t>
  </si>
  <si>
    <t>R * C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</si>
</sst>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57.437207754629" createdVersion="7" refreshedVersion="7" minRefreshableVersion="3" recordCount="100" xr:uid="{DF8379EE-176B-4AC0-8494-9B3031EFAD81}">
  <cacheSource type="worksheet">
    <worksheetSource ref="A1:B101" sheet="Chi-Square Test"/>
  </cacheSource>
  <cacheFields count="2">
    <cacheField name="Students" numFmtId="0">
      <sharedItems count="5">
        <s v="Rose"/>
        <s v="Penny"/>
        <s v="John"/>
        <s v="Stuart"/>
        <s v="Micheal"/>
      </sharedItems>
    </cacheField>
    <cacheField name="Outcome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0"/>
  </r>
  <r>
    <x v="2"/>
    <x v="0"/>
  </r>
  <r>
    <x v="3"/>
    <x v="1"/>
  </r>
  <r>
    <x v="4"/>
    <x v="0"/>
  </r>
  <r>
    <x v="4"/>
    <x v="0"/>
  </r>
  <r>
    <x v="1"/>
    <x v="0"/>
  </r>
  <r>
    <x v="0"/>
    <x v="1"/>
  </r>
  <r>
    <x v="2"/>
    <x v="0"/>
  </r>
  <r>
    <x v="0"/>
    <x v="0"/>
  </r>
  <r>
    <x v="3"/>
    <x v="1"/>
  </r>
  <r>
    <x v="1"/>
    <x v="1"/>
  </r>
  <r>
    <x v="1"/>
    <x v="1"/>
  </r>
  <r>
    <x v="3"/>
    <x v="0"/>
  </r>
  <r>
    <x v="2"/>
    <x v="1"/>
  </r>
  <r>
    <x v="3"/>
    <x v="1"/>
  </r>
  <r>
    <x v="3"/>
    <x v="0"/>
  </r>
  <r>
    <x v="0"/>
    <x v="0"/>
  </r>
  <r>
    <x v="2"/>
    <x v="0"/>
  </r>
  <r>
    <x v="2"/>
    <x v="1"/>
  </r>
  <r>
    <x v="0"/>
    <x v="0"/>
  </r>
  <r>
    <x v="4"/>
    <x v="0"/>
  </r>
  <r>
    <x v="0"/>
    <x v="1"/>
  </r>
  <r>
    <x v="1"/>
    <x v="1"/>
  </r>
  <r>
    <x v="0"/>
    <x v="0"/>
  </r>
  <r>
    <x v="0"/>
    <x v="1"/>
  </r>
  <r>
    <x v="3"/>
    <x v="0"/>
  </r>
  <r>
    <x v="2"/>
    <x v="0"/>
  </r>
  <r>
    <x v="0"/>
    <x v="1"/>
  </r>
  <r>
    <x v="0"/>
    <x v="1"/>
  </r>
  <r>
    <x v="1"/>
    <x v="1"/>
  </r>
  <r>
    <x v="3"/>
    <x v="1"/>
  </r>
  <r>
    <x v="0"/>
    <x v="0"/>
  </r>
  <r>
    <x v="0"/>
    <x v="0"/>
  </r>
  <r>
    <x v="0"/>
    <x v="1"/>
  </r>
  <r>
    <x v="4"/>
    <x v="1"/>
  </r>
  <r>
    <x v="1"/>
    <x v="1"/>
  </r>
  <r>
    <x v="2"/>
    <x v="1"/>
  </r>
  <r>
    <x v="0"/>
    <x v="0"/>
  </r>
  <r>
    <x v="3"/>
    <x v="0"/>
  </r>
  <r>
    <x v="2"/>
    <x v="1"/>
  </r>
  <r>
    <x v="1"/>
    <x v="0"/>
  </r>
  <r>
    <x v="0"/>
    <x v="0"/>
  </r>
  <r>
    <x v="3"/>
    <x v="1"/>
  </r>
  <r>
    <x v="1"/>
    <x v="0"/>
  </r>
  <r>
    <x v="0"/>
    <x v="0"/>
  </r>
  <r>
    <x v="2"/>
    <x v="0"/>
  </r>
  <r>
    <x v="3"/>
    <x v="0"/>
  </r>
  <r>
    <x v="4"/>
    <x v="1"/>
  </r>
  <r>
    <x v="1"/>
    <x v="1"/>
  </r>
  <r>
    <x v="1"/>
    <x v="1"/>
  </r>
  <r>
    <x v="3"/>
    <x v="1"/>
  </r>
  <r>
    <x v="4"/>
    <x v="0"/>
  </r>
  <r>
    <x v="2"/>
    <x v="1"/>
  </r>
  <r>
    <x v="3"/>
    <x v="1"/>
  </r>
  <r>
    <x v="4"/>
    <x v="1"/>
  </r>
  <r>
    <x v="0"/>
    <x v="1"/>
  </r>
  <r>
    <x v="0"/>
    <x v="1"/>
  </r>
  <r>
    <x v="1"/>
    <x v="1"/>
  </r>
  <r>
    <x v="2"/>
    <x v="1"/>
  </r>
  <r>
    <x v="0"/>
    <x v="1"/>
  </r>
  <r>
    <x v="1"/>
    <x v="0"/>
  </r>
  <r>
    <x v="1"/>
    <x v="0"/>
  </r>
  <r>
    <x v="4"/>
    <x v="0"/>
  </r>
  <r>
    <x v="1"/>
    <x v="1"/>
  </r>
  <r>
    <x v="3"/>
    <x v="0"/>
  </r>
  <r>
    <x v="3"/>
    <x v="1"/>
  </r>
  <r>
    <x v="4"/>
    <x v="1"/>
  </r>
  <r>
    <x v="3"/>
    <x v="1"/>
  </r>
  <r>
    <x v="2"/>
    <x v="1"/>
  </r>
  <r>
    <x v="1"/>
    <x v="0"/>
  </r>
  <r>
    <x v="3"/>
    <x v="0"/>
  </r>
  <r>
    <x v="4"/>
    <x v="0"/>
  </r>
  <r>
    <x v="3"/>
    <x v="1"/>
  </r>
  <r>
    <x v="1"/>
    <x v="1"/>
  </r>
  <r>
    <x v="3"/>
    <x v="1"/>
  </r>
  <r>
    <x v="4"/>
    <x v="0"/>
  </r>
  <r>
    <x v="2"/>
    <x v="0"/>
  </r>
  <r>
    <x v="4"/>
    <x v="1"/>
  </r>
  <r>
    <x v="0"/>
    <x v="0"/>
  </r>
  <r>
    <x v="0"/>
    <x v="0"/>
  </r>
  <r>
    <x v="3"/>
    <x v="1"/>
  </r>
  <r>
    <x v="1"/>
    <x v="0"/>
  </r>
  <r>
    <x v="3"/>
    <x v="1"/>
  </r>
  <r>
    <x v="4"/>
    <x v="0"/>
  </r>
  <r>
    <x v="4"/>
    <x v="0"/>
  </r>
  <r>
    <x v="0"/>
    <x v="1"/>
  </r>
  <r>
    <x v="4"/>
    <x v="0"/>
  </r>
  <r>
    <x v="4"/>
    <x v="0"/>
  </r>
  <r>
    <x v="3"/>
    <x v="0"/>
  </r>
  <r>
    <x v="2"/>
    <x v="1"/>
  </r>
  <r>
    <x v="2"/>
    <x v="0"/>
  </r>
  <r>
    <x v="4"/>
    <x v="1"/>
  </r>
  <r>
    <x v="0"/>
    <x v="0"/>
  </r>
  <r>
    <x v="4"/>
    <x v="0"/>
  </r>
  <r>
    <x v="2"/>
    <x v="0"/>
  </r>
  <r>
    <x v="3"/>
    <x v="0"/>
  </r>
  <r>
    <x v="3"/>
    <x v="0"/>
  </r>
  <r>
    <x v="4"/>
    <x v="1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4BC6-D8B4-4A53-9E65-C403815A7DB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G8" firstHeaderRow="1" firstDataRow="2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Outc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CEB9-74C6-45B0-A2EB-8BA7237F7849}">
  <dimension ref="A1:D22"/>
  <sheetViews>
    <sheetView showGridLines="0" zoomScale="145" zoomScaleNormal="145" workbookViewId="0">
      <selection activeCell="D3" sqref="D3"/>
    </sheetView>
  </sheetViews>
  <sheetFormatPr defaultRowHeight="15" x14ac:dyDescent="0.25"/>
  <sheetData>
    <row r="1" spans="1:4" x14ac:dyDescent="0.25">
      <c r="A1" s="3" t="s">
        <v>109</v>
      </c>
      <c r="B1" s="3" t="s">
        <v>110</v>
      </c>
    </row>
    <row r="2" spans="1:4" x14ac:dyDescent="0.25">
      <c r="A2" s="2">
        <v>10</v>
      </c>
      <c r="B2" s="2">
        <v>11</v>
      </c>
    </row>
    <row r="3" spans="1:4" x14ac:dyDescent="0.25">
      <c r="A3" s="2">
        <v>7</v>
      </c>
      <c r="B3" s="2">
        <v>50</v>
      </c>
      <c r="D3">
        <f>CORREL(A2:A16,B2:B16)</f>
        <v>-0.48037794818740204</v>
      </c>
    </row>
    <row r="4" spans="1:4" x14ac:dyDescent="0.25">
      <c r="A4" s="2">
        <v>3</v>
      </c>
      <c r="B4" s="2">
        <v>42</v>
      </c>
    </row>
    <row r="5" spans="1:4" x14ac:dyDescent="0.25">
      <c r="A5" s="2">
        <v>2</v>
      </c>
      <c r="B5" s="2">
        <v>50</v>
      </c>
    </row>
    <row r="6" spans="1:4" x14ac:dyDescent="0.25">
      <c r="A6" s="2">
        <v>3</v>
      </c>
      <c r="B6" s="2">
        <v>68</v>
      </c>
    </row>
    <row r="7" spans="1:4" x14ac:dyDescent="0.25">
      <c r="A7" s="2">
        <v>8</v>
      </c>
      <c r="B7" s="2">
        <v>32</v>
      </c>
    </row>
    <row r="8" spans="1:4" x14ac:dyDescent="0.25">
      <c r="A8" s="2">
        <v>5</v>
      </c>
      <c r="B8" s="2">
        <v>80</v>
      </c>
    </row>
    <row r="9" spans="1:4" x14ac:dyDescent="0.25">
      <c r="A9" s="2">
        <v>3</v>
      </c>
      <c r="B9" s="2">
        <v>45</v>
      </c>
    </row>
    <row r="10" spans="1:4" x14ac:dyDescent="0.25">
      <c r="A10" s="2">
        <v>4</v>
      </c>
      <c r="B10" s="2">
        <v>22</v>
      </c>
    </row>
    <row r="11" spans="1:4" x14ac:dyDescent="0.25">
      <c r="A11" s="2">
        <v>3</v>
      </c>
      <c r="B11" s="2">
        <v>91</v>
      </c>
    </row>
    <row r="12" spans="1:4" x14ac:dyDescent="0.25">
      <c r="A12" s="2">
        <v>8</v>
      </c>
      <c r="B12" s="2">
        <v>63</v>
      </c>
    </row>
    <row r="13" spans="1:4" x14ac:dyDescent="0.25">
      <c r="A13" s="2">
        <v>9</v>
      </c>
      <c r="B13" s="2">
        <v>40</v>
      </c>
    </row>
    <row r="14" spans="1:4" x14ac:dyDescent="0.25">
      <c r="A14" s="2">
        <v>5</v>
      </c>
      <c r="B14" s="2">
        <v>20</v>
      </c>
    </row>
    <row r="15" spans="1:4" x14ac:dyDescent="0.25">
      <c r="A15" s="2">
        <v>6</v>
      </c>
      <c r="B15" s="2">
        <v>63</v>
      </c>
    </row>
    <row r="16" spans="1:4" x14ac:dyDescent="0.25">
      <c r="A16" s="2">
        <v>10</v>
      </c>
      <c r="B16" s="2">
        <v>11</v>
      </c>
    </row>
    <row r="18" spans="1:2" x14ac:dyDescent="0.25">
      <c r="A18">
        <f>_xlfn.STDEV.S(A2:A16)</f>
        <v>2.7637104114026201</v>
      </c>
      <c r="B18">
        <f>_xlfn.STDEV.S(B2:B16)</f>
        <v>24.23947979954151</v>
      </c>
    </row>
    <row r="20" spans="1:2" x14ac:dyDescent="0.25">
      <c r="A20">
        <f>LINEST(B2:B16,A2:A16,1,1)</f>
        <v>-4.2132169576059839</v>
      </c>
    </row>
    <row r="22" spans="1:2" x14ac:dyDescent="0.25">
      <c r="A22">
        <f>(A18*A20)/B18</f>
        <v>-0.48037794818740204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C6F6-DC50-4F20-90CE-164653B2E2DF}">
  <dimension ref="A1:K19"/>
  <sheetViews>
    <sheetView showGridLines="0" zoomScale="160" zoomScaleNormal="160" workbookViewId="0">
      <selection activeCell="A13" sqref="A13"/>
    </sheetView>
  </sheetViews>
  <sheetFormatPr defaultRowHeight="15" x14ac:dyDescent="0.25"/>
  <cols>
    <col min="7" max="7" width="51.7109375" bestFit="1" customWidth="1"/>
    <col min="9" max="9" width="45.140625" bestFit="1" customWidth="1"/>
    <col min="10" max="10" width="13.28515625" bestFit="1" customWidth="1"/>
    <col min="11" max="11" width="12.7109375" bestFit="1" customWidth="1"/>
  </cols>
  <sheetData>
    <row r="1" spans="1:11" x14ac:dyDescent="0.25">
      <c r="A1" s="3" t="s">
        <v>13</v>
      </c>
      <c r="B1" s="3" t="s">
        <v>84</v>
      </c>
      <c r="D1" s="3" t="s">
        <v>13</v>
      </c>
      <c r="E1" s="3" t="s">
        <v>85</v>
      </c>
      <c r="G1" s="15" t="s">
        <v>90</v>
      </c>
      <c r="I1" t="s">
        <v>52</v>
      </c>
    </row>
    <row r="2" spans="1:11" ht="15.75" thickBot="1" x14ac:dyDescent="0.3">
      <c r="A2" s="2" t="s">
        <v>8</v>
      </c>
      <c r="B2" s="2">
        <v>66.798479073371325</v>
      </c>
      <c r="D2" s="2" t="s">
        <v>8</v>
      </c>
      <c r="E2" s="2">
        <v>86.786516409751655</v>
      </c>
      <c r="G2" s="14" t="s">
        <v>91</v>
      </c>
    </row>
    <row r="3" spans="1:11" ht="14.25" customHeight="1" x14ac:dyDescent="0.25">
      <c r="A3" s="2" t="s">
        <v>9</v>
      </c>
      <c r="B3" s="2">
        <v>86.965389658801868</v>
      </c>
      <c r="D3" s="2" t="s">
        <v>9</v>
      </c>
      <c r="E3" s="2">
        <v>39.883638389240367</v>
      </c>
      <c r="I3" s="6"/>
      <c r="J3" s="6" t="s">
        <v>84</v>
      </c>
      <c r="K3" s="6" t="s">
        <v>85</v>
      </c>
    </row>
    <row r="4" spans="1:11" x14ac:dyDescent="0.25">
      <c r="A4" s="2" t="s">
        <v>10</v>
      </c>
      <c r="B4" s="2">
        <v>94.585393933966728</v>
      </c>
      <c r="D4" s="2" t="s">
        <v>10</v>
      </c>
      <c r="E4" s="2">
        <v>98.776790146491081</v>
      </c>
      <c r="I4" s="4" t="s">
        <v>17</v>
      </c>
      <c r="J4" s="4">
        <v>70.641163226058225</v>
      </c>
      <c r="K4" s="4">
        <v>72.043128783095938</v>
      </c>
    </row>
    <row r="5" spans="1:11" x14ac:dyDescent="0.25">
      <c r="A5" s="2" t="s">
        <v>11</v>
      </c>
      <c r="B5" s="2">
        <v>72.972983694986908</v>
      </c>
      <c r="D5" s="2" t="s">
        <v>11</v>
      </c>
      <c r="E5" s="2">
        <v>57.972541909389506</v>
      </c>
      <c r="I5" s="4" t="s">
        <v>18</v>
      </c>
      <c r="J5" s="4">
        <v>480.6548919335338</v>
      </c>
      <c r="K5" s="4">
        <v>449.54543100245792</v>
      </c>
    </row>
    <row r="6" spans="1:11" x14ac:dyDescent="0.25">
      <c r="A6" s="2" t="s">
        <v>12</v>
      </c>
      <c r="B6" s="2">
        <v>96.315418003514452</v>
      </c>
      <c r="D6" s="2" t="s">
        <v>12</v>
      </c>
      <c r="E6" s="2">
        <v>96.477279467114855</v>
      </c>
      <c r="I6" s="4" t="s">
        <v>19</v>
      </c>
      <c r="J6" s="4">
        <v>15</v>
      </c>
      <c r="K6" s="4">
        <v>15</v>
      </c>
    </row>
    <row r="7" spans="1:11" x14ac:dyDescent="0.25">
      <c r="A7" s="2" t="s">
        <v>3</v>
      </c>
      <c r="B7" s="2">
        <v>39.977917159107363</v>
      </c>
      <c r="D7" s="2" t="s">
        <v>3</v>
      </c>
      <c r="E7" s="2">
        <v>52.294738041789657</v>
      </c>
      <c r="I7" s="4" t="s">
        <v>20</v>
      </c>
      <c r="J7" s="4">
        <v>0</v>
      </c>
      <c r="K7" s="4"/>
    </row>
    <row r="8" spans="1:11" x14ac:dyDescent="0.25">
      <c r="A8" s="2" t="s">
        <v>59</v>
      </c>
      <c r="B8" s="2">
        <v>36.820738505762456</v>
      </c>
      <c r="D8" s="2" t="s">
        <v>59</v>
      </c>
      <c r="E8" s="2">
        <v>59.120263291239269</v>
      </c>
      <c r="I8" s="4" t="s">
        <v>21</v>
      </c>
      <c r="J8" s="4">
        <v>28</v>
      </c>
      <c r="K8" s="4"/>
    </row>
    <row r="9" spans="1:11" x14ac:dyDescent="0.25">
      <c r="A9" s="2" t="s">
        <v>60</v>
      </c>
      <c r="B9" s="2">
        <v>79.409121666591801</v>
      </c>
      <c r="D9" s="2" t="s">
        <v>60</v>
      </c>
      <c r="E9" s="2">
        <v>57.26320510590368</v>
      </c>
      <c r="I9" s="4" t="s">
        <v>53</v>
      </c>
      <c r="J9" s="4">
        <v>-0.17803063083756521</v>
      </c>
      <c r="K9" s="4"/>
    </row>
    <row r="10" spans="1:11" x14ac:dyDescent="0.25">
      <c r="A10" s="2" t="s">
        <v>61</v>
      </c>
      <c r="B10" s="2">
        <v>98.965179843491015</v>
      </c>
      <c r="D10" s="2" t="s">
        <v>61</v>
      </c>
      <c r="E10" s="2">
        <v>77.327100208015864</v>
      </c>
      <c r="I10" s="4" t="s">
        <v>54</v>
      </c>
      <c r="J10" s="4">
        <v>0.42999035129328345</v>
      </c>
      <c r="K10" s="4"/>
    </row>
    <row r="11" spans="1:11" x14ac:dyDescent="0.25">
      <c r="A11" s="2" t="s">
        <v>62</v>
      </c>
      <c r="B11" s="2">
        <v>39.488003297449154</v>
      </c>
      <c r="D11" s="2" t="s">
        <v>62</v>
      </c>
      <c r="E11" s="2">
        <v>86.997077048557927</v>
      </c>
      <c r="I11" s="4" t="s">
        <v>55</v>
      </c>
      <c r="J11" s="4">
        <v>1.7011309342659326</v>
      </c>
      <c r="K11" s="4"/>
    </row>
    <row r="12" spans="1:11" x14ac:dyDescent="0.25">
      <c r="A12" s="2" t="s">
        <v>63</v>
      </c>
      <c r="B12" s="2">
        <v>46.737209750797078</v>
      </c>
      <c r="D12" s="2" t="s">
        <v>63</v>
      </c>
      <c r="E12" s="2">
        <v>76.611082442050602</v>
      </c>
      <c r="I12" s="4" t="s">
        <v>56</v>
      </c>
      <c r="J12" s="4">
        <v>0.85998070258656689</v>
      </c>
      <c r="K12" s="4"/>
    </row>
    <row r="13" spans="1:11" ht="15.75" thickBot="1" x14ac:dyDescent="0.3">
      <c r="A13" s="2" t="s">
        <v>64</v>
      </c>
      <c r="B13" s="2">
        <v>84.780334337715516</v>
      </c>
      <c r="D13" s="2" t="s">
        <v>64</v>
      </c>
      <c r="E13" s="2">
        <v>99.312244192929242</v>
      </c>
      <c r="I13" s="5" t="s">
        <v>57</v>
      </c>
      <c r="J13" s="5">
        <v>2.0484071417952445</v>
      </c>
      <c r="K13" s="5"/>
    </row>
    <row r="14" spans="1:11" x14ac:dyDescent="0.25">
      <c r="A14" s="2" t="s">
        <v>65</v>
      </c>
      <c r="B14" s="2">
        <v>89.645003899753547</v>
      </c>
      <c r="D14" s="2" t="s">
        <v>65</v>
      </c>
      <c r="E14" s="2">
        <v>92.466346635707424</v>
      </c>
    </row>
    <row r="15" spans="1:11" x14ac:dyDescent="0.25">
      <c r="A15" s="2" t="s">
        <v>66</v>
      </c>
      <c r="B15" s="2">
        <v>59.242191066594934</v>
      </c>
      <c r="D15" s="2" t="s">
        <v>66</v>
      </c>
      <c r="E15" s="2">
        <v>62.396545093040267</v>
      </c>
    </row>
    <row r="16" spans="1:11" x14ac:dyDescent="0.25">
      <c r="A16" s="2" t="s">
        <v>67</v>
      </c>
      <c r="B16" s="2">
        <v>66.914084498968975</v>
      </c>
      <c r="D16" s="2" t="s">
        <v>67</v>
      </c>
      <c r="E16" s="2">
        <v>36.961563365217863</v>
      </c>
    </row>
    <row r="18" spans="2:5" x14ac:dyDescent="0.25">
      <c r="B18">
        <f>_xlfn.VAR.S(B2:B16)</f>
        <v>480.6548919335338</v>
      </c>
      <c r="E18">
        <f>_xlfn.VAR.S(E2:E16)</f>
        <v>449.54543100245792</v>
      </c>
    </row>
    <row r="19" spans="2:5" x14ac:dyDescent="0.25">
      <c r="B19">
        <f>_xlfn.STDEV.S(B2:B16)</f>
        <v>21.923843001023652</v>
      </c>
      <c r="E19">
        <f>_xlfn.STDEV.S(E2:E16)</f>
        <v>21.202486434436363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C719-836B-4320-ABFF-EE92C8D11590}">
  <dimension ref="A1:H101"/>
  <sheetViews>
    <sheetView showGridLines="0" zoomScale="145" zoomScaleNormal="145" workbookViewId="0">
      <selection activeCell="F3" sqref="F3"/>
    </sheetView>
  </sheetViews>
  <sheetFormatPr defaultRowHeight="15" x14ac:dyDescent="0.25"/>
  <cols>
    <col min="1" max="1" width="13.85546875" bestFit="1" customWidth="1"/>
    <col min="2" max="2" width="8" bestFit="1" customWidth="1"/>
    <col min="5" max="5" width="13.85546875" bestFit="1" customWidth="1"/>
    <col min="6" max="6" width="8" bestFit="1" customWidth="1"/>
    <col min="7" max="7" width="5.42578125" bestFit="1" customWidth="1"/>
  </cols>
  <sheetData>
    <row r="1" spans="1:8" x14ac:dyDescent="0.25">
      <c r="A1" s="10" t="s">
        <v>107</v>
      </c>
      <c r="B1" s="10" t="s">
        <v>108</v>
      </c>
    </row>
    <row r="2" spans="1:8" x14ac:dyDescent="0.25">
      <c r="A2" s="11" t="s">
        <v>102</v>
      </c>
      <c r="B2" s="11" t="s">
        <v>103</v>
      </c>
      <c r="E2" s="11"/>
      <c r="F2" s="10" t="s">
        <v>103</v>
      </c>
      <c r="G2" s="10" t="s">
        <v>106</v>
      </c>
      <c r="H2" s="18"/>
    </row>
    <row r="3" spans="1:8" x14ac:dyDescent="0.25">
      <c r="A3" s="11" t="s">
        <v>104</v>
      </c>
      <c r="B3" s="11" t="s">
        <v>106</v>
      </c>
      <c r="E3" s="10" t="s">
        <v>102</v>
      </c>
      <c r="F3" s="11">
        <f>COUNTIFS($A$2:$A$101,$E3,$B$2:$B$101,F$2)</f>
        <v>14</v>
      </c>
      <c r="G3" s="11">
        <f>COUNTIFS($A$2:$A$101,$E3,$B$2:$B$101,G$2)</f>
        <v>18</v>
      </c>
      <c r="H3" s="18">
        <f>SUM(F3:G3)</f>
        <v>32</v>
      </c>
    </row>
    <row r="4" spans="1:8" x14ac:dyDescent="0.25">
      <c r="A4" s="11" t="s">
        <v>105</v>
      </c>
      <c r="B4" s="11" t="s">
        <v>103</v>
      </c>
      <c r="E4" s="10" t="s">
        <v>104</v>
      </c>
      <c r="F4" s="11">
        <f t="shared" ref="F4:G5" si="0">COUNTIFS($A$2:$A$101,$E4,$B$2:$B$101,F$2)</f>
        <v>19</v>
      </c>
      <c r="G4" s="11">
        <f t="shared" si="0"/>
        <v>20</v>
      </c>
      <c r="H4" s="18">
        <f t="shared" ref="H4:H5" si="1">SUM(F4:G4)</f>
        <v>39</v>
      </c>
    </row>
    <row r="5" spans="1:8" x14ac:dyDescent="0.25">
      <c r="A5" s="11" t="s">
        <v>105</v>
      </c>
      <c r="B5" s="11" t="s">
        <v>103</v>
      </c>
      <c r="E5" s="10" t="s">
        <v>105</v>
      </c>
      <c r="F5" s="11">
        <f t="shared" si="0"/>
        <v>16</v>
      </c>
      <c r="G5" s="11">
        <f t="shared" si="0"/>
        <v>13</v>
      </c>
      <c r="H5" s="18">
        <f t="shared" si="1"/>
        <v>29</v>
      </c>
    </row>
    <row r="6" spans="1:8" x14ac:dyDescent="0.25">
      <c r="A6" s="11" t="s">
        <v>104</v>
      </c>
      <c r="B6" s="11" t="s">
        <v>106</v>
      </c>
      <c r="E6" s="18"/>
      <c r="F6" s="18">
        <f>SUM(F3:F5)</f>
        <v>49</v>
      </c>
      <c r="G6" s="18">
        <f>SUM(G3:G5)</f>
        <v>51</v>
      </c>
      <c r="H6" s="18">
        <f>SUM(H3:H5)</f>
        <v>100</v>
      </c>
    </row>
    <row r="7" spans="1:8" x14ac:dyDescent="0.25">
      <c r="A7" s="11" t="s">
        <v>102</v>
      </c>
      <c r="B7" s="11" t="s">
        <v>106</v>
      </c>
    </row>
    <row r="8" spans="1:8" x14ac:dyDescent="0.25">
      <c r="A8" s="11" t="s">
        <v>102</v>
      </c>
      <c r="B8" s="11" t="s">
        <v>106</v>
      </c>
    </row>
    <row r="9" spans="1:8" x14ac:dyDescent="0.25">
      <c r="A9" s="11" t="s">
        <v>104</v>
      </c>
      <c r="B9" s="11" t="s">
        <v>103</v>
      </c>
    </row>
    <row r="10" spans="1:8" x14ac:dyDescent="0.25">
      <c r="A10" s="11" t="s">
        <v>102</v>
      </c>
      <c r="B10" s="11" t="s">
        <v>103</v>
      </c>
    </row>
    <row r="11" spans="1:8" x14ac:dyDescent="0.25">
      <c r="A11" s="11" t="s">
        <v>104</v>
      </c>
      <c r="B11" s="11" t="s">
        <v>106</v>
      </c>
    </row>
    <row r="12" spans="1:8" x14ac:dyDescent="0.25">
      <c r="A12" s="11" t="s">
        <v>105</v>
      </c>
      <c r="B12" s="11" t="s">
        <v>106</v>
      </c>
    </row>
    <row r="13" spans="1:8" x14ac:dyDescent="0.25">
      <c r="A13" s="11" t="s">
        <v>102</v>
      </c>
      <c r="B13" s="11" t="s">
        <v>106</v>
      </c>
    </row>
    <row r="14" spans="1:8" x14ac:dyDescent="0.25">
      <c r="A14" s="11" t="s">
        <v>105</v>
      </c>
      <c r="B14" s="11" t="s">
        <v>106</v>
      </c>
    </row>
    <row r="15" spans="1:8" x14ac:dyDescent="0.25">
      <c r="A15" s="11" t="s">
        <v>105</v>
      </c>
      <c r="B15" s="11" t="s">
        <v>106</v>
      </c>
    </row>
    <row r="16" spans="1:8" x14ac:dyDescent="0.25">
      <c r="A16" s="11" t="s">
        <v>105</v>
      </c>
      <c r="B16" s="11" t="s">
        <v>103</v>
      </c>
    </row>
    <row r="17" spans="1:2" x14ac:dyDescent="0.25">
      <c r="A17" s="11" t="s">
        <v>102</v>
      </c>
      <c r="B17" s="11" t="s">
        <v>106</v>
      </c>
    </row>
    <row r="18" spans="1:2" x14ac:dyDescent="0.25">
      <c r="A18" s="11" t="s">
        <v>104</v>
      </c>
      <c r="B18" s="11" t="s">
        <v>103</v>
      </c>
    </row>
    <row r="19" spans="1:2" x14ac:dyDescent="0.25">
      <c r="A19" s="11" t="s">
        <v>105</v>
      </c>
      <c r="B19" s="11" t="s">
        <v>103</v>
      </c>
    </row>
    <row r="20" spans="1:2" x14ac:dyDescent="0.25">
      <c r="A20" s="11" t="s">
        <v>102</v>
      </c>
      <c r="B20" s="11" t="s">
        <v>106</v>
      </c>
    </row>
    <row r="21" spans="1:2" x14ac:dyDescent="0.25">
      <c r="A21" s="11" t="s">
        <v>102</v>
      </c>
      <c r="B21" s="11" t="s">
        <v>106</v>
      </c>
    </row>
    <row r="22" spans="1:2" x14ac:dyDescent="0.25">
      <c r="A22" s="11" t="s">
        <v>104</v>
      </c>
      <c r="B22" s="11" t="s">
        <v>106</v>
      </c>
    </row>
    <row r="23" spans="1:2" x14ac:dyDescent="0.25">
      <c r="A23" s="11" t="s">
        <v>105</v>
      </c>
      <c r="B23" s="11" t="s">
        <v>106</v>
      </c>
    </row>
    <row r="24" spans="1:2" x14ac:dyDescent="0.25">
      <c r="A24" s="11" t="s">
        <v>105</v>
      </c>
      <c r="B24" s="11" t="s">
        <v>103</v>
      </c>
    </row>
    <row r="25" spans="1:2" x14ac:dyDescent="0.25">
      <c r="A25" s="11" t="s">
        <v>105</v>
      </c>
      <c r="B25" s="11" t="s">
        <v>106</v>
      </c>
    </row>
    <row r="26" spans="1:2" x14ac:dyDescent="0.25">
      <c r="A26" s="11" t="s">
        <v>105</v>
      </c>
      <c r="B26" s="11" t="s">
        <v>106</v>
      </c>
    </row>
    <row r="27" spans="1:2" x14ac:dyDescent="0.25">
      <c r="A27" s="11" t="s">
        <v>102</v>
      </c>
      <c r="B27" s="11" t="s">
        <v>103</v>
      </c>
    </row>
    <row r="28" spans="1:2" x14ac:dyDescent="0.25">
      <c r="A28" s="11" t="s">
        <v>102</v>
      </c>
      <c r="B28" s="11" t="s">
        <v>103</v>
      </c>
    </row>
    <row r="29" spans="1:2" x14ac:dyDescent="0.25">
      <c r="A29" s="11" t="s">
        <v>102</v>
      </c>
      <c r="B29" s="11" t="s">
        <v>106</v>
      </c>
    </row>
    <row r="30" spans="1:2" x14ac:dyDescent="0.25">
      <c r="A30" s="11" t="s">
        <v>105</v>
      </c>
      <c r="B30" s="11" t="s">
        <v>103</v>
      </c>
    </row>
    <row r="31" spans="1:2" x14ac:dyDescent="0.25">
      <c r="A31" s="11" t="s">
        <v>104</v>
      </c>
      <c r="B31" s="11" t="s">
        <v>106</v>
      </c>
    </row>
    <row r="32" spans="1:2" x14ac:dyDescent="0.25">
      <c r="A32" s="11" t="s">
        <v>104</v>
      </c>
      <c r="B32" s="11" t="s">
        <v>106</v>
      </c>
    </row>
    <row r="33" spans="1:2" x14ac:dyDescent="0.25">
      <c r="A33" s="11" t="s">
        <v>104</v>
      </c>
      <c r="B33" s="11" t="s">
        <v>103</v>
      </c>
    </row>
    <row r="34" spans="1:2" x14ac:dyDescent="0.25">
      <c r="A34" s="11" t="s">
        <v>102</v>
      </c>
      <c r="B34" s="11" t="s">
        <v>103</v>
      </c>
    </row>
    <row r="35" spans="1:2" x14ac:dyDescent="0.25">
      <c r="A35" s="11" t="s">
        <v>104</v>
      </c>
      <c r="B35" s="11" t="s">
        <v>106</v>
      </c>
    </row>
    <row r="36" spans="1:2" x14ac:dyDescent="0.25">
      <c r="A36" s="11" t="s">
        <v>102</v>
      </c>
      <c r="B36" s="11" t="s">
        <v>106</v>
      </c>
    </row>
    <row r="37" spans="1:2" x14ac:dyDescent="0.25">
      <c r="A37" s="11" t="s">
        <v>102</v>
      </c>
      <c r="B37" s="11" t="s">
        <v>106</v>
      </c>
    </row>
    <row r="38" spans="1:2" x14ac:dyDescent="0.25">
      <c r="A38" s="11" t="s">
        <v>104</v>
      </c>
      <c r="B38" s="11" t="s">
        <v>103</v>
      </c>
    </row>
    <row r="39" spans="1:2" x14ac:dyDescent="0.25">
      <c r="A39" s="11" t="s">
        <v>102</v>
      </c>
      <c r="B39" s="11" t="s">
        <v>106</v>
      </c>
    </row>
    <row r="40" spans="1:2" x14ac:dyDescent="0.25">
      <c r="A40" s="11" t="s">
        <v>105</v>
      </c>
      <c r="B40" s="11" t="s">
        <v>106</v>
      </c>
    </row>
    <row r="41" spans="1:2" x14ac:dyDescent="0.25">
      <c r="A41" s="11" t="s">
        <v>105</v>
      </c>
      <c r="B41" s="11" t="s">
        <v>106</v>
      </c>
    </row>
    <row r="42" spans="1:2" x14ac:dyDescent="0.25">
      <c r="A42" s="11" t="s">
        <v>104</v>
      </c>
      <c r="B42" s="11" t="s">
        <v>106</v>
      </c>
    </row>
    <row r="43" spans="1:2" x14ac:dyDescent="0.25">
      <c r="A43" s="11" t="s">
        <v>104</v>
      </c>
      <c r="B43" s="11" t="s">
        <v>103</v>
      </c>
    </row>
    <row r="44" spans="1:2" x14ac:dyDescent="0.25">
      <c r="A44" s="11" t="s">
        <v>104</v>
      </c>
      <c r="B44" s="11" t="s">
        <v>106</v>
      </c>
    </row>
    <row r="45" spans="1:2" x14ac:dyDescent="0.25">
      <c r="A45" s="11" t="s">
        <v>102</v>
      </c>
      <c r="B45" s="11" t="s">
        <v>106</v>
      </c>
    </row>
    <row r="46" spans="1:2" x14ac:dyDescent="0.25">
      <c r="A46" s="11" t="s">
        <v>105</v>
      </c>
      <c r="B46" s="11" t="s">
        <v>103</v>
      </c>
    </row>
    <row r="47" spans="1:2" x14ac:dyDescent="0.25">
      <c r="A47" s="11" t="s">
        <v>104</v>
      </c>
      <c r="B47" s="11" t="s">
        <v>103</v>
      </c>
    </row>
    <row r="48" spans="1:2" x14ac:dyDescent="0.25">
      <c r="A48" s="11" t="s">
        <v>102</v>
      </c>
      <c r="B48" s="11" t="s">
        <v>103</v>
      </c>
    </row>
    <row r="49" spans="1:2" x14ac:dyDescent="0.25">
      <c r="A49" s="11" t="s">
        <v>102</v>
      </c>
      <c r="B49" s="11" t="s">
        <v>103</v>
      </c>
    </row>
    <row r="50" spans="1:2" x14ac:dyDescent="0.25">
      <c r="A50" s="11" t="s">
        <v>104</v>
      </c>
      <c r="B50" s="11" t="s">
        <v>103</v>
      </c>
    </row>
    <row r="51" spans="1:2" x14ac:dyDescent="0.25">
      <c r="A51" s="11" t="s">
        <v>105</v>
      </c>
      <c r="B51" s="11" t="s">
        <v>106</v>
      </c>
    </row>
    <row r="52" spans="1:2" x14ac:dyDescent="0.25">
      <c r="A52" s="11" t="s">
        <v>105</v>
      </c>
      <c r="B52" s="11" t="s">
        <v>103</v>
      </c>
    </row>
    <row r="53" spans="1:2" x14ac:dyDescent="0.25">
      <c r="A53" s="11" t="s">
        <v>105</v>
      </c>
      <c r="B53" s="11" t="s">
        <v>103</v>
      </c>
    </row>
    <row r="54" spans="1:2" x14ac:dyDescent="0.25">
      <c r="A54" s="11" t="s">
        <v>105</v>
      </c>
      <c r="B54" s="11" t="s">
        <v>103</v>
      </c>
    </row>
    <row r="55" spans="1:2" x14ac:dyDescent="0.25">
      <c r="A55" s="11" t="s">
        <v>104</v>
      </c>
      <c r="B55" s="11" t="s">
        <v>106</v>
      </c>
    </row>
    <row r="56" spans="1:2" x14ac:dyDescent="0.25">
      <c r="A56" s="11" t="s">
        <v>105</v>
      </c>
      <c r="B56" s="11" t="s">
        <v>103</v>
      </c>
    </row>
    <row r="57" spans="1:2" x14ac:dyDescent="0.25">
      <c r="A57" s="11" t="s">
        <v>105</v>
      </c>
      <c r="B57" s="11" t="s">
        <v>106</v>
      </c>
    </row>
    <row r="58" spans="1:2" x14ac:dyDescent="0.25">
      <c r="A58" s="11" t="s">
        <v>104</v>
      </c>
      <c r="B58" s="11" t="s">
        <v>106</v>
      </c>
    </row>
    <row r="59" spans="1:2" x14ac:dyDescent="0.25">
      <c r="A59" s="11" t="s">
        <v>102</v>
      </c>
      <c r="B59" s="11" t="s">
        <v>106</v>
      </c>
    </row>
    <row r="60" spans="1:2" x14ac:dyDescent="0.25">
      <c r="A60" s="11" t="s">
        <v>102</v>
      </c>
      <c r="B60" s="11" t="s">
        <v>106</v>
      </c>
    </row>
    <row r="61" spans="1:2" x14ac:dyDescent="0.25">
      <c r="A61" s="11" t="s">
        <v>104</v>
      </c>
      <c r="B61" s="11" t="s">
        <v>103</v>
      </c>
    </row>
    <row r="62" spans="1:2" x14ac:dyDescent="0.25">
      <c r="A62" s="11" t="s">
        <v>104</v>
      </c>
      <c r="B62" s="11" t="s">
        <v>103</v>
      </c>
    </row>
    <row r="63" spans="1:2" x14ac:dyDescent="0.25">
      <c r="A63" s="11" t="s">
        <v>102</v>
      </c>
      <c r="B63" s="11" t="s">
        <v>106</v>
      </c>
    </row>
    <row r="64" spans="1:2" x14ac:dyDescent="0.25">
      <c r="A64" s="11" t="s">
        <v>104</v>
      </c>
      <c r="B64" s="11" t="s">
        <v>103</v>
      </c>
    </row>
    <row r="65" spans="1:2" x14ac:dyDescent="0.25">
      <c r="A65" s="11" t="s">
        <v>104</v>
      </c>
      <c r="B65" s="11" t="s">
        <v>106</v>
      </c>
    </row>
    <row r="66" spans="1:2" x14ac:dyDescent="0.25">
      <c r="A66" s="11" t="s">
        <v>105</v>
      </c>
      <c r="B66" s="11" t="s">
        <v>103</v>
      </c>
    </row>
    <row r="67" spans="1:2" x14ac:dyDescent="0.25">
      <c r="A67" s="11" t="s">
        <v>105</v>
      </c>
      <c r="B67" s="11" t="s">
        <v>106</v>
      </c>
    </row>
    <row r="68" spans="1:2" x14ac:dyDescent="0.25">
      <c r="A68" s="11" t="s">
        <v>104</v>
      </c>
      <c r="B68" s="11" t="s">
        <v>103</v>
      </c>
    </row>
    <row r="69" spans="1:2" x14ac:dyDescent="0.25">
      <c r="A69" s="11" t="s">
        <v>105</v>
      </c>
      <c r="B69" s="11" t="s">
        <v>103</v>
      </c>
    </row>
    <row r="70" spans="1:2" x14ac:dyDescent="0.25">
      <c r="A70" s="11" t="s">
        <v>104</v>
      </c>
      <c r="B70" s="11" t="s">
        <v>106</v>
      </c>
    </row>
    <row r="71" spans="1:2" x14ac:dyDescent="0.25">
      <c r="A71" s="11" t="s">
        <v>102</v>
      </c>
      <c r="B71" s="11" t="s">
        <v>103</v>
      </c>
    </row>
    <row r="72" spans="1:2" x14ac:dyDescent="0.25">
      <c r="A72" s="11" t="s">
        <v>104</v>
      </c>
      <c r="B72" s="11" t="s">
        <v>106</v>
      </c>
    </row>
    <row r="73" spans="1:2" x14ac:dyDescent="0.25">
      <c r="A73" s="11" t="s">
        <v>104</v>
      </c>
      <c r="B73" s="11" t="s">
        <v>103</v>
      </c>
    </row>
    <row r="74" spans="1:2" x14ac:dyDescent="0.25">
      <c r="A74" s="11" t="s">
        <v>102</v>
      </c>
      <c r="B74" s="11" t="s">
        <v>106</v>
      </c>
    </row>
    <row r="75" spans="1:2" x14ac:dyDescent="0.25">
      <c r="A75" s="11" t="s">
        <v>102</v>
      </c>
      <c r="B75" s="11" t="s">
        <v>103</v>
      </c>
    </row>
    <row r="76" spans="1:2" x14ac:dyDescent="0.25">
      <c r="A76" s="11" t="s">
        <v>104</v>
      </c>
      <c r="B76" s="11" t="s">
        <v>103</v>
      </c>
    </row>
    <row r="77" spans="1:2" x14ac:dyDescent="0.25">
      <c r="A77" s="11" t="s">
        <v>105</v>
      </c>
      <c r="B77" s="11" t="s">
        <v>103</v>
      </c>
    </row>
    <row r="78" spans="1:2" x14ac:dyDescent="0.25">
      <c r="A78" s="11" t="s">
        <v>102</v>
      </c>
      <c r="B78" s="11" t="s">
        <v>106</v>
      </c>
    </row>
    <row r="79" spans="1:2" x14ac:dyDescent="0.25">
      <c r="A79" s="11" t="s">
        <v>102</v>
      </c>
      <c r="B79" s="11" t="s">
        <v>103</v>
      </c>
    </row>
    <row r="80" spans="1:2" x14ac:dyDescent="0.25">
      <c r="A80" s="11" t="s">
        <v>104</v>
      </c>
      <c r="B80" s="11" t="s">
        <v>106</v>
      </c>
    </row>
    <row r="81" spans="1:2" x14ac:dyDescent="0.25">
      <c r="A81" s="11" t="s">
        <v>102</v>
      </c>
      <c r="B81" s="11" t="s">
        <v>103</v>
      </c>
    </row>
    <row r="82" spans="1:2" x14ac:dyDescent="0.25">
      <c r="A82" s="11" t="s">
        <v>102</v>
      </c>
      <c r="B82" s="11" t="s">
        <v>103</v>
      </c>
    </row>
    <row r="83" spans="1:2" x14ac:dyDescent="0.25">
      <c r="A83" s="11" t="s">
        <v>104</v>
      </c>
      <c r="B83" s="11" t="s">
        <v>106</v>
      </c>
    </row>
    <row r="84" spans="1:2" x14ac:dyDescent="0.25">
      <c r="A84" s="11" t="s">
        <v>105</v>
      </c>
      <c r="B84" s="11" t="s">
        <v>106</v>
      </c>
    </row>
    <row r="85" spans="1:2" x14ac:dyDescent="0.25">
      <c r="A85" s="11" t="s">
        <v>104</v>
      </c>
      <c r="B85" s="11" t="s">
        <v>103</v>
      </c>
    </row>
    <row r="86" spans="1:2" x14ac:dyDescent="0.25">
      <c r="A86" s="11" t="s">
        <v>102</v>
      </c>
      <c r="B86" s="11" t="s">
        <v>106</v>
      </c>
    </row>
    <row r="87" spans="1:2" x14ac:dyDescent="0.25">
      <c r="A87" s="11" t="s">
        <v>104</v>
      </c>
      <c r="B87" s="11" t="s">
        <v>106</v>
      </c>
    </row>
    <row r="88" spans="1:2" x14ac:dyDescent="0.25">
      <c r="A88" s="11" t="s">
        <v>102</v>
      </c>
      <c r="B88" s="11" t="s">
        <v>106</v>
      </c>
    </row>
    <row r="89" spans="1:2" x14ac:dyDescent="0.25">
      <c r="A89" s="11" t="s">
        <v>104</v>
      </c>
      <c r="B89" s="11" t="s">
        <v>103</v>
      </c>
    </row>
    <row r="90" spans="1:2" x14ac:dyDescent="0.25">
      <c r="A90" s="11" t="s">
        <v>104</v>
      </c>
      <c r="B90" s="11" t="s">
        <v>106</v>
      </c>
    </row>
    <row r="91" spans="1:2" x14ac:dyDescent="0.25">
      <c r="A91" s="11" t="s">
        <v>104</v>
      </c>
      <c r="B91" s="11" t="s">
        <v>106</v>
      </c>
    </row>
    <row r="92" spans="1:2" x14ac:dyDescent="0.25">
      <c r="A92" s="11" t="s">
        <v>102</v>
      </c>
      <c r="B92" s="11" t="s">
        <v>103</v>
      </c>
    </row>
    <row r="93" spans="1:2" x14ac:dyDescent="0.25">
      <c r="A93" s="11" t="s">
        <v>104</v>
      </c>
      <c r="B93" s="11" t="s">
        <v>106</v>
      </c>
    </row>
    <row r="94" spans="1:2" x14ac:dyDescent="0.25">
      <c r="A94" s="11" t="s">
        <v>104</v>
      </c>
      <c r="B94" s="11" t="s">
        <v>103</v>
      </c>
    </row>
    <row r="95" spans="1:2" x14ac:dyDescent="0.25">
      <c r="A95" s="11" t="s">
        <v>104</v>
      </c>
      <c r="B95" s="11" t="s">
        <v>103</v>
      </c>
    </row>
    <row r="96" spans="1:2" x14ac:dyDescent="0.25">
      <c r="A96" s="11" t="s">
        <v>102</v>
      </c>
      <c r="B96" s="11" t="s">
        <v>103</v>
      </c>
    </row>
    <row r="97" spans="1:2" x14ac:dyDescent="0.25">
      <c r="A97" s="11" t="s">
        <v>105</v>
      </c>
      <c r="B97" s="11" t="s">
        <v>106</v>
      </c>
    </row>
    <row r="98" spans="1:2" x14ac:dyDescent="0.25">
      <c r="A98" s="11" t="s">
        <v>104</v>
      </c>
      <c r="B98" s="11" t="s">
        <v>103</v>
      </c>
    </row>
    <row r="99" spans="1:2" x14ac:dyDescent="0.25">
      <c r="A99" s="11" t="s">
        <v>105</v>
      </c>
      <c r="B99" s="11" t="s">
        <v>103</v>
      </c>
    </row>
    <row r="100" spans="1:2" x14ac:dyDescent="0.25">
      <c r="A100" s="11" t="s">
        <v>104</v>
      </c>
      <c r="B100" s="11" t="s">
        <v>103</v>
      </c>
    </row>
    <row r="101" spans="1:2" x14ac:dyDescent="0.25">
      <c r="A101" s="11" t="s">
        <v>105</v>
      </c>
      <c r="B101" s="1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5618-E3C6-41F4-AA96-C092BE8C8926}">
  <dimension ref="A1:I101"/>
  <sheetViews>
    <sheetView showGridLines="0" tabSelected="1" zoomScale="145" zoomScaleNormal="145" workbookViewId="0">
      <selection activeCell="E12" sqref="E12"/>
    </sheetView>
  </sheetViews>
  <sheetFormatPr defaultRowHeight="15" x14ac:dyDescent="0.25"/>
  <cols>
    <col min="4" max="4" width="17.42578125" bestFit="1" customWidth="1"/>
    <col min="5" max="5" width="16.28515625" bestFit="1" customWidth="1"/>
    <col min="6" max="6" width="4.85546875" bestFit="1" customWidth="1"/>
    <col min="7" max="7" width="11.28515625" bestFit="1" customWidth="1"/>
  </cols>
  <sheetData>
    <row r="1" spans="1:9" x14ac:dyDescent="0.25">
      <c r="A1" s="9" t="s">
        <v>13</v>
      </c>
      <c r="B1" s="9" t="s">
        <v>111</v>
      </c>
      <c r="D1" s="19" t="s">
        <v>122</v>
      </c>
      <c r="E1" s="19" t="s">
        <v>121</v>
      </c>
    </row>
    <row r="2" spans="1:9" x14ac:dyDescent="0.25">
      <c r="A2" s="2" t="s">
        <v>118</v>
      </c>
      <c r="B2" s="2" t="s">
        <v>112</v>
      </c>
      <c r="D2" s="19" t="s">
        <v>119</v>
      </c>
      <c r="E2" t="s">
        <v>113</v>
      </c>
      <c r="F2" t="s">
        <v>112</v>
      </c>
      <c r="G2" t="s">
        <v>120</v>
      </c>
    </row>
    <row r="3" spans="1:9" x14ac:dyDescent="0.25">
      <c r="A3" s="2" t="s">
        <v>117</v>
      </c>
      <c r="B3" s="2" t="s">
        <v>112</v>
      </c>
      <c r="D3" s="20" t="s">
        <v>114</v>
      </c>
      <c r="E3" s="21">
        <v>8</v>
      </c>
      <c r="F3" s="21">
        <v>8</v>
      </c>
      <c r="G3" s="21">
        <v>16</v>
      </c>
    </row>
    <row r="4" spans="1:9" x14ac:dyDescent="0.25">
      <c r="A4" s="2" t="s">
        <v>114</v>
      </c>
      <c r="B4" s="2" t="s">
        <v>112</v>
      </c>
      <c r="D4" s="20" t="s">
        <v>115</v>
      </c>
      <c r="E4" s="21">
        <v>7</v>
      </c>
      <c r="F4" s="21">
        <v>12</v>
      </c>
      <c r="G4" s="21">
        <v>19</v>
      </c>
      <c r="I4">
        <f>_xlfn.CHISQ.TEST(E12:F16,E21:F25)</f>
        <v>0.73682196027663793</v>
      </c>
    </row>
    <row r="5" spans="1:9" x14ac:dyDescent="0.25">
      <c r="A5" s="2" t="s">
        <v>116</v>
      </c>
      <c r="B5" s="2" t="s">
        <v>113</v>
      </c>
      <c r="D5" s="20" t="s">
        <v>117</v>
      </c>
      <c r="E5" s="21">
        <v>10</v>
      </c>
      <c r="F5" s="21">
        <v>9</v>
      </c>
      <c r="G5" s="21">
        <v>19</v>
      </c>
    </row>
    <row r="6" spans="1:9" x14ac:dyDescent="0.25">
      <c r="A6" s="2" t="s">
        <v>115</v>
      </c>
      <c r="B6" s="2" t="s">
        <v>112</v>
      </c>
      <c r="D6" s="20" t="s">
        <v>118</v>
      </c>
      <c r="E6" s="21">
        <v>10</v>
      </c>
      <c r="F6" s="21">
        <v>13</v>
      </c>
      <c r="G6" s="21">
        <v>23</v>
      </c>
      <c r="I6" t="str">
        <f>IF(I5&lt;0.05, "Reject Ho", "Fail to Reject the Ho")</f>
        <v>Reject Ho</v>
      </c>
    </row>
    <row r="7" spans="1:9" x14ac:dyDescent="0.25">
      <c r="A7" s="2" t="s">
        <v>115</v>
      </c>
      <c r="B7" s="2" t="s">
        <v>112</v>
      </c>
      <c r="D7" s="20" t="s">
        <v>116</v>
      </c>
      <c r="E7" s="21">
        <v>13</v>
      </c>
      <c r="F7" s="21">
        <v>10</v>
      </c>
      <c r="G7" s="21">
        <v>23</v>
      </c>
    </row>
    <row r="8" spans="1:9" x14ac:dyDescent="0.25">
      <c r="A8" s="2" t="s">
        <v>117</v>
      </c>
      <c r="B8" s="2" t="s">
        <v>112</v>
      </c>
      <c r="D8" s="20" t="s">
        <v>120</v>
      </c>
      <c r="E8" s="21">
        <v>48</v>
      </c>
      <c r="F8" s="21">
        <v>52</v>
      </c>
      <c r="G8" s="21">
        <v>100</v>
      </c>
    </row>
    <row r="9" spans="1:9" x14ac:dyDescent="0.25">
      <c r="A9" s="2" t="s">
        <v>118</v>
      </c>
      <c r="B9" s="2" t="s">
        <v>113</v>
      </c>
    </row>
    <row r="10" spans="1:9" x14ac:dyDescent="0.25">
      <c r="A10" s="2" t="s">
        <v>114</v>
      </c>
      <c r="B10" s="2" t="s">
        <v>112</v>
      </c>
      <c r="D10" s="20" t="s">
        <v>123</v>
      </c>
    </row>
    <row r="11" spans="1:9" x14ac:dyDescent="0.25">
      <c r="A11" s="2" t="s">
        <v>118</v>
      </c>
      <c r="B11" s="2" t="s">
        <v>112</v>
      </c>
      <c r="D11" s="3" t="s">
        <v>119</v>
      </c>
      <c r="E11" s="3" t="s">
        <v>113</v>
      </c>
      <c r="F11" s="3" t="s">
        <v>112</v>
      </c>
      <c r="G11" s="3" t="s">
        <v>120</v>
      </c>
    </row>
    <row r="12" spans="1:9" x14ac:dyDescent="0.25">
      <c r="A12" s="2" t="s">
        <v>116</v>
      </c>
      <c r="B12" s="2" t="s">
        <v>113</v>
      </c>
      <c r="D12" s="2" t="s">
        <v>114</v>
      </c>
      <c r="E12" s="2">
        <v>8</v>
      </c>
      <c r="F12" s="2">
        <v>8</v>
      </c>
      <c r="G12" s="2">
        <v>16</v>
      </c>
    </row>
    <row r="13" spans="1:9" x14ac:dyDescent="0.25">
      <c r="A13" s="2" t="s">
        <v>117</v>
      </c>
      <c r="B13" s="2" t="s">
        <v>113</v>
      </c>
      <c r="D13" s="2" t="s">
        <v>115</v>
      </c>
      <c r="E13" s="2">
        <v>7</v>
      </c>
      <c r="F13" s="2">
        <v>12</v>
      </c>
      <c r="G13" s="2">
        <v>19</v>
      </c>
    </row>
    <row r="14" spans="1:9" x14ac:dyDescent="0.25">
      <c r="A14" s="2" t="s">
        <v>117</v>
      </c>
      <c r="B14" s="2" t="s">
        <v>113</v>
      </c>
      <c r="D14" s="2" t="s">
        <v>117</v>
      </c>
      <c r="E14" s="2">
        <v>10</v>
      </c>
      <c r="F14" s="2">
        <v>9</v>
      </c>
      <c r="G14" s="2">
        <v>19</v>
      </c>
    </row>
    <row r="15" spans="1:9" x14ac:dyDescent="0.25">
      <c r="A15" s="2" t="s">
        <v>116</v>
      </c>
      <c r="B15" s="2" t="s">
        <v>112</v>
      </c>
      <c r="D15" s="2" t="s">
        <v>118</v>
      </c>
      <c r="E15" s="2">
        <v>10</v>
      </c>
      <c r="F15" s="2">
        <v>13</v>
      </c>
      <c r="G15" s="2">
        <v>23</v>
      </c>
    </row>
    <row r="16" spans="1:9" x14ac:dyDescent="0.25">
      <c r="A16" s="2" t="s">
        <v>114</v>
      </c>
      <c r="B16" s="2" t="s">
        <v>113</v>
      </c>
      <c r="D16" s="2" t="s">
        <v>116</v>
      </c>
      <c r="E16" s="2">
        <v>13</v>
      </c>
      <c r="F16" s="2">
        <v>10</v>
      </c>
      <c r="G16" s="2">
        <v>23</v>
      </c>
    </row>
    <row r="17" spans="1:9" x14ac:dyDescent="0.25">
      <c r="A17" s="2" t="s">
        <v>116</v>
      </c>
      <c r="B17" s="2" t="s">
        <v>113</v>
      </c>
      <c r="D17" s="2" t="s">
        <v>120</v>
      </c>
      <c r="E17" s="2">
        <v>48</v>
      </c>
      <c r="F17" s="2">
        <v>52</v>
      </c>
      <c r="G17" s="2">
        <v>100</v>
      </c>
    </row>
    <row r="18" spans="1:9" x14ac:dyDescent="0.25">
      <c r="A18" s="2" t="s">
        <v>116</v>
      </c>
      <c r="B18" s="2" t="s">
        <v>112</v>
      </c>
    </row>
    <row r="19" spans="1:9" x14ac:dyDescent="0.25">
      <c r="A19" s="2" t="s">
        <v>118</v>
      </c>
      <c r="B19" s="2" t="s">
        <v>112</v>
      </c>
      <c r="D19" s="20" t="s">
        <v>124</v>
      </c>
    </row>
    <row r="20" spans="1:9" x14ac:dyDescent="0.25">
      <c r="A20" s="2" t="s">
        <v>114</v>
      </c>
      <c r="B20" s="2" t="s">
        <v>112</v>
      </c>
      <c r="D20" s="3" t="s">
        <v>119</v>
      </c>
      <c r="E20" s="3" t="s">
        <v>113</v>
      </c>
      <c r="F20" s="3" t="s">
        <v>112</v>
      </c>
      <c r="G20" s="3" t="s">
        <v>120</v>
      </c>
    </row>
    <row r="21" spans="1:9" x14ac:dyDescent="0.25">
      <c r="A21" s="2" t="s">
        <v>114</v>
      </c>
      <c r="B21" s="2" t="s">
        <v>113</v>
      </c>
      <c r="D21" s="2" t="s">
        <v>114</v>
      </c>
      <c r="E21" s="2">
        <f>(E$26*$G21)/$G$26</f>
        <v>7.68</v>
      </c>
      <c r="F21" s="2">
        <f>(F$26*$G21)/$G$26</f>
        <v>8.32</v>
      </c>
      <c r="G21" s="2">
        <v>16</v>
      </c>
      <c r="I21" t="s">
        <v>125</v>
      </c>
    </row>
    <row r="22" spans="1:9" x14ac:dyDescent="0.25">
      <c r="A22" s="2" t="s">
        <v>118</v>
      </c>
      <c r="B22" s="2" t="s">
        <v>112</v>
      </c>
      <c r="D22" s="2" t="s">
        <v>115</v>
      </c>
      <c r="E22" s="2">
        <f t="shared" ref="E22:F25" si="0">(E$26*$G22)/$G$26</f>
        <v>9.1199999999999992</v>
      </c>
      <c r="F22" s="2">
        <f t="shared" si="0"/>
        <v>9.8800000000000008</v>
      </c>
      <c r="G22" s="2">
        <v>19</v>
      </c>
    </row>
    <row r="23" spans="1:9" x14ac:dyDescent="0.25">
      <c r="A23" s="2" t="s">
        <v>115</v>
      </c>
      <c r="B23" s="2" t="s">
        <v>112</v>
      </c>
      <c r="D23" s="2" t="s">
        <v>117</v>
      </c>
      <c r="E23" s="2">
        <f t="shared" si="0"/>
        <v>9.1199999999999992</v>
      </c>
      <c r="F23" s="2">
        <f t="shared" si="0"/>
        <v>9.8800000000000008</v>
      </c>
      <c r="G23" s="2">
        <v>19</v>
      </c>
    </row>
    <row r="24" spans="1:9" x14ac:dyDescent="0.25">
      <c r="A24" s="2" t="s">
        <v>118</v>
      </c>
      <c r="B24" s="2" t="s">
        <v>113</v>
      </c>
      <c r="D24" s="2" t="s">
        <v>118</v>
      </c>
      <c r="E24" s="2">
        <f t="shared" si="0"/>
        <v>11.04</v>
      </c>
      <c r="F24" s="2">
        <f t="shared" si="0"/>
        <v>11.96</v>
      </c>
      <c r="G24" s="2">
        <v>23</v>
      </c>
    </row>
    <row r="25" spans="1:9" x14ac:dyDescent="0.25">
      <c r="A25" s="2" t="s">
        <v>117</v>
      </c>
      <c r="B25" s="2" t="s">
        <v>113</v>
      </c>
      <c r="D25" s="2" t="s">
        <v>116</v>
      </c>
      <c r="E25" s="2">
        <f t="shared" si="0"/>
        <v>11.04</v>
      </c>
      <c r="F25" s="2">
        <f t="shared" si="0"/>
        <v>11.96</v>
      </c>
      <c r="G25" s="2">
        <v>23</v>
      </c>
    </row>
    <row r="26" spans="1:9" x14ac:dyDescent="0.25">
      <c r="A26" s="2" t="s">
        <v>118</v>
      </c>
      <c r="B26" s="2" t="s">
        <v>112</v>
      </c>
      <c r="D26" s="2" t="s">
        <v>120</v>
      </c>
      <c r="E26" s="2">
        <v>48</v>
      </c>
      <c r="F26" s="2">
        <v>52</v>
      </c>
      <c r="G26" s="2">
        <v>100</v>
      </c>
    </row>
    <row r="27" spans="1:9" x14ac:dyDescent="0.25">
      <c r="A27" s="2" t="s">
        <v>118</v>
      </c>
      <c r="B27" s="2" t="s">
        <v>113</v>
      </c>
    </row>
    <row r="28" spans="1:9" x14ac:dyDescent="0.25">
      <c r="A28" s="2" t="s">
        <v>116</v>
      </c>
      <c r="B28" s="2" t="s">
        <v>112</v>
      </c>
    </row>
    <row r="29" spans="1:9" x14ac:dyDescent="0.25">
      <c r="A29" s="2" t="s">
        <v>114</v>
      </c>
      <c r="B29" s="2" t="s">
        <v>112</v>
      </c>
    </row>
    <row r="30" spans="1:9" x14ac:dyDescent="0.25">
      <c r="A30" s="2" t="s">
        <v>118</v>
      </c>
      <c r="B30" s="2" t="s">
        <v>113</v>
      </c>
    </row>
    <row r="31" spans="1:9" x14ac:dyDescent="0.25">
      <c r="A31" s="2" t="s">
        <v>118</v>
      </c>
      <c r="B31" s="2" t="s">
        <v>113</v>
      </c>
    </row>
    <row r="32" spans="1:9" x14ac:dyDescent="0.25">
      <c r="A32" s="2" t="s">
        <v>117</v>
      </c>
      <c r="B32" s="2" t="s">
        <v>113</v>
      </c>
    </row>
    <row r="33" spans="1:2" x14ac:dyDescent="0.25">
      <c r="A33" s="2" t="s">
        <v>116</v>
      </c>
      <c r="B33" s="2" t="s">
        <v>113</v>
      </c>
    </row>
    <row r="34" spans="1:2" x14ac:dyDescent="0.25">
      <c r="A34" s="2" t="s">
        <v>118</v>
      </c>
      <c r="B34" s="2" t="s">
        <v>112</v>
      </c>
    </row>
    <row r="35" spans="1:2" x14ac:dyDescent="0.25">
      <c r="A35" s="2" t="s">
        <v>118</v>
      </c>
      <c r="B35" s="2" t="s">
        <v>112</v>
      </c>
    </row>
    <row r="36" spans="1:2" x14ac:dyDescent="0.25">
      <c r="A36" s="2" t="s">
        <v>118</v>
      </c>
      <c r="B36" s="2" t="s">
        <v>113</v>
      </c>
    </row>
    <row r="37" spans="1:2" x14ac:dyDescent="0.25">
      <c r="A37" s="2" t="s">
        <v>115</v>
      </c>
      <c r="B37" s="2" t="s">
        <v>113</v>
      </c>
    </row>
    <row r="38" spans="1:2" x14ac:dyDescent="0.25">
      <c r="A38" s="2" t="s">
        <v>117</v>
      </c>
      <c r="B38" s="2" t="s">
        <v>113</v>
      </c>
    </row>
    <row r="39" spans="1:2" x14ac:dyDescent="0.25">
      <c r="A39" s="2" t="s">
        <v>114</v>
      </c>
      <c r="B39" s="2" t="s">
        <v>113</v>
      </c>
    </row>
    <row r="40" spans="1:2" x14ac:dyDescent="0.25">
      <c r="A40" s="2" t="s">
        <v>118</v>
      </c>
      <c r="B40" s="2" t="s">
        <v>112</v>
      </c>
    </row>
    <row r="41" spans="1:2" x14ac:dyDescent="0.25">
      <c r="A41" s="2" t="s">
        <v>116</v>
      </c>
      <c r="B41" s="2" t="s">
        <v>112</v>
      </c>
    </row>
    <row r="42" spans="1:2" x14ac:dyDescent="0.25">
      <c r="A42" s="2" t="s">
        <v>114</v>
      </c>
      <c r="B42" s="2" t="s">
        <v>113</v>
      </c>
    </row>
    <row r="43" spans="1:2" x14ac:dyDescent="0.25">
      <c r="A43" s="2" t="s">
        <v>117</v>
      </c>
      <c r="B43" s="2" t="s">
        <v>112</v>
      </c>
    </row>
    <row r="44" spans="1:2" x14ac:dyDescent="0.25">
      <c r="A44" s="2" t="s">
        <v>118</v>
      </c>
      <c r="B44" s="2" t="s">
        <v>112</v>
      </c>
    </row>
    <row r="45" spans="1:2" x14ac:dyDescent="0.25">
      <c r="A45" s="2" t="s">
        <v>116</v>
      </c>
      <c r="B45" s="2" t="s">
        <v>113</v>
      </c>
    </row>
    <row r="46" spans="1:2" x14ac:dyDescent="0.25">
      <c r="A46" s="2" t="s">
        <v>117</v>
      </c>
      <c r="B46" s="2" t="s">
        <v>112</v>
      </c>
    </row>
    <row r="47" spans="1:2" x14ac:dyDescent="0.25">
      <c r="A47" s="2" t="s">
        <v>118</v>
      </c>
      <c r="B47" s="2" t="s">
        <v>112</v>
      </c>
    </row>
    <row r="48" spans="1:2" x14ac:dyDescent="0.25">
      <c r="A48" s="2" t="s">
        <v>114</v>
      </c>
      <c r="B48" s="2" t="s">
        <v>112</v>
      </c>
    </row>
    <row r="49" spans="1:2" x14ac:dyDescent="0.25">
      <c r="A49" s="2" t="s">
        <v>116</v>
      </c>
      <c r="B49" s="2" t="s">
        <v>112</v>
      </c>
    </row>
    <row r="50" spans="1:2" x14ac:dyDescent="0.25">
      <c r="A50" s="2" t="s">
        <v>115</v>
      </c>
      <c r="B50" s="2" t="s">
        <v>113</v>
      </c>
    </row>
    <row r="51" spans="1:2" x14ac:dyDescent="0.25">
      <c r="A51" s="2" t="s">
        <v>117</v>
      </c>
      <c r="B51" s="2" t="s">
        <v>113</v>
      </c>
    </row>
    <row r="52" spans="1:2" x14ac:dyDescent="0.25">
      <c r="A52" s="2" t="s">
        <v>117</v>
      </c>
      <c r="B52" s="2" t="s">
        <v>113</v>
      </c>
    </row>
    <row r="53" spans="1:2" x14ac:dyDescent="0.25">
      <c r="A53" s="2" t="s">
        <v>116</v>
      </c>
      <c r="B53" s="2" t="s">
        <v>113</v>
      </c>
    </row>
    <row r="54" spans="1:2" x14ac:dyDescent="0.25">
      <c r="A54" s="2" t="s">
        <v>115</v>
      </c>
      <c r="B54" s="2" t="s">
        <v>112</v>
      </c>
    </row>
    <row r="55" spans="1:2" x14ac:dyDescent="0.25">
      <c r="A55" s="2" t="s">
        <v>114</v>
      </c>
      <c r="B55" s="2" t="s">
        <v>113</v>
      </c>
    </row>
    <row r="56" spans="1:2" x14ac:dyDescent="0.25">
      <c r="A56" s="2" t="s">
        <v>116</v>
      </c>
      <c r="B56" s="2" t="s">
        <v>113</v>
      </c>
    </row>
    <row r="57" spans="1:2" x14ac:dyDescent="0.25">
      <c r="A57" s="2" t="s">
        <v>115</v>
      </c>
      <c r="B57" s="2" t="s">
        <v>113</v>
      </c>
    </row>
    <row r="58" spans="1:2" x14ac:dyDescent="0.25">
      <c r="A58" s="2" t="s">
        <v>118</v>
      </c>
      <c r="B58" s="2" t="s">
        <v>113</v>
      </c>
    </row>
    <row r="59" spans="1:2" x14ac:dyDescent="0.25">
      <c r="A59" s="2" t="s">
        <v>118</v>
      </c>
      <c r="B59" s="2" t="s">
        <v>113</v>
      </c>
    </row>
    <row r="60" spans="1:2" x14ac:dyDescent="0.25">
      <c r="A60" s="2" t="s">
        <v>117</v>
      </c>
      <c r="B60" s="2" t="s">
        <v>113</v>
      </c>
    </row>
    <row r="61" spans="1:2" x14ac:dyDescent="0.25">
      <c r="A61" s="2" t="s">
        <v>114</v>
      </c>
      <c r="B61" s="2" t="s">
        <v>113</v>
      </c>
    </row>
    <row r="62" spans="1:2" x14ac:dyDescent="0.25">
      <c r="A62" s="2" t="s">
        <v>118</v>
      </c>
      <c r="B62" s="2" t="s">
        <v>113</v>
      </c>
    </row>
    <row r="63" spans="1:2" x14ac:dyDescent="0.25">
      <c r="A63" s="2" t="s">
        <v>117</v>
      </c>
      <c r="B63" s="2" t="s">
        <v>112</v>
      </c>
    </row>
    <row r="64" spans="1:2" x14ac:dyDescent="0.25">
      <c r="A64" s="2" t="s">
        <v>117</v>
      </c>
      <c r="B64" s="2" t="s">
        <v>112</v>
      </c>
    </row>
    <row r="65" spans="1:2" x14ac:dyDescent="0.25">
      <c r="A65" s="2" t="s">
        <v>115</v>
      </c>
      <c r="B65" s="2" t="s">
        <v>112</v>
      </c>
    </row>
    <row r="66" spans="1:2" x14ac:dyDescent="0.25">
      <c r="A66" s="2" t="s">
        <v>117</v>
      </c>
      <c r="B66" s="2" t="s">
        <v>113</v>
      </c>
    </row>
    <row r="67" spans="1:2" x14ac:dyDescent="0.25">
      <c r="A67" s="2" t="s">
        <v>116</v>
      </c>
      <c r="B67" s="2" t="s">
        <v>112</v>
      </c>
    </row>
    <row r="68" spans="1:2" x14ac:dyDescent="0.25">
      <c r="A68" s="2" t="s">
        <v>116</v>
      </c>
      <c r="B68" s="2" t="s">
        <v>113</v>
      </c>
    </row>
    <row r="69" spans="1:2" x14ac:dyDescent="0.25">
      <c r="A69" s="2" t="s">
        <v>115</v>
      </c>
      <c r="B69" s="2" t="s">
        <v>113</v>
      </c>
    </row>
    <row r="70" spans="1:2" x14ac:dyDescent="0.25">
      <c r="A70" s="2" t="s">
        <v>116</v>
      </c>
      <c r="B70" s="2" t="s">
        <v>113</v>
      </c>
    </row>
    <row r="71" spans="1:2" x14ac:dyDescent="0.25">
      <c r="A71" s="2" t="s">
        <v>114</v>
      </c>
      <c r="B71" s="2" t="s">
        <v>113</v>
      </c>
    </row>
    <row r="72" spans="1:2" x14ac:dyDescent="0.25">
      <c r="A72" s="2" t="s">
        <v>117</v>
      </c>
      <c r="B72" s="2" t="s">
        <v>112</v>
      </c>
    </row>
    <row r="73" spans="1:2" x14ac:dyDescent="0.25">
      <c r="A73" s="2" t="s">
        <v>116</v>
      </c>
      <c r="B73" s="2" t="s">
        <v>112</v>
      </c>
    </row>
    <row r="74" spans="1:2" x14ac:dyDescent="0.25">
      <c r="A74" s="2" t="s">
        <v>115</v>
      </c>
      <c r="B74" s="2" t="s">
        <v>112</v>
      </c>
    </row>
    <row r="75" spans="1:2" x14ac:dyDescent="0.25">
      <c r="A75" s="2" t="s">
        <v>116</v>
      </c>
      <c r="B75" s="2" t="s">
        <v>113</v>
      </c>
    </row>
    <row r="76" spans="1:2" x14ac:dyDescent="0.25">
      <c r="A76" s="2" t="s">
        <v>117</v>
      </c>
      <c r="B76" s="2" t="s">
        <v>113</v>
      </c>
    </row>
    <row r="77" spans="1:2" x14ac:dyDescent="0.25">
      <c r="A77" s="2" t="s">
        <v>116</v>
      </c>
      <c r="B77" s="2" t="s">
        <v>113</v>
      </c>
    </row>
    <row r="78" spans="1:2" x14ac:dyDescent="0.25">
      <c r="A78" s="2" t="s">
        <v>115</v>
      </c>
      <c r="B78" s="2" t="s">
        <v>112</v>
      </c>
    </row>
    <row r="79" spans="1:2" x14ac:dyDescent="0.25">
      <c r="A79" s="2" t="s">
        <v>114</v>
      </c>
      <c r="B79" s="2" t="s">
        <v>112</v>
      </c>
    </row>
    <row r="80" spans="1:2" x14ac:dyDescent="0.25">
      <c r="A80" s="2" t="s">
        <v>115</v>
      </c>
      <c r="B80" s="2" t="s">
        <v>113</v>
      </c>
    </row>
    <row r="81" spans="1:2" x14ac:dyDescent="0.25">
      <c r="A81" s="2" t="s">
        <v>118</v>
      </c>
      <c r="B81" s="2" t="s">
        <v>112</v>
      </c>
    </row>
    <row r="82" spans="1:2" x14ac:dyDescent="0.25">
      <c r="A82" s="2" t="s">
        <v>118</v>
      </c>
      <c r="B82" s="2" t="s">
        <v>112</v>
      </c>
    </row>
    <row r="83" spans="1:2" x14ac:dyDescent="0.25">
      <c r="A83" s="2" t="s">
        <v>116</v>
      </c>
      <c r="B83" s="2" t="s">
        <v>113</v>
      </c>
    </row>
    <row r="84" spans="1:2" x14ac:dyDescent="0.25">
      <c r="A84" s="2" t="s">
        <v>117</v>
      </c>
      <c r="B84" s="2" t="s">
        <v>112</v>
      </c>
    </row>
    <row r="85" spans="1:2" x14ac:dyDescent="0.25">
      <c r="A85" s="2" t="s">
        <v>116</v>
      </c>
      <c r="B85" s="2" t="s">
        <v>113</v>
      </c>
    </row>
    <row r="86" spans="1:2" x14ac:dyDescent="0.25">
      <c r="A86" s="2" t="s">
        <v>115</v>
      </c>
      <c r="B86" s="2" t="s">
        <v>112</v>
      </c>
    </row>
    <row r="87" spans="1:2" x14ac:dyDescent="0.25">
      <c r="A87" s="2" t="s">
        <v>115</v>
      </c>
      <c r="B87" s="2" t="s">
        <v>112</v>
      </c>
    </row>
    <row r="88" spans="1:2" x14ac:dyDescent="0.25">
      <c r="A88" s="2" t="s">
        <v>118</v>
      </c>
      <c r="B88" s="2" t="s">
        <v>113</v>
      </c>
    </row>
    <row r="89" spans="1:2" x14ac:dyDescent="0.25">
      <c r="A89" s="2" t="s">
        <v>115</v>
      </c>
      <c r="B89" s="2" t="s">
        <v>112</v>
      </c>
    </row>
    <row r="90" spans="1:2" x14ac:dyDescent="0.25">
      <c r="A90" s="2" t="s">
        <v>115</v>
      </c>
      <c r="B90" s="2" t="s">
        <v>112</v>
      </c>
    </row>
    <row r="91" spans="1:2" x14ac:dyDescent="0.25">
      <c r="A91" s="2" t="s">
        <v>116</v>
      </c>
      <c r="B91" s="2" t="s">
        <v>112</v>
      </c>
    </row>
    <row r="92" spans="1:2" x14ac:dyDescent="0.25">
      <c r="A92" s="2" t="s">
        <v>114</v>
      </c>
      <c r="B92" s="2" t="s">
        <v>113</v>
      </c>
    </row>
    <row r="93" spans="1:2" x14ac:dyDescent="0.25">
      <c r="A93" s="2" t="s">
        <v>114</v>
      </c>
      <c r="B93" s="2" t="s">
        <v>112</v>
      </c>
    </row>
    <row r="94" spans="1:2" x14ac:dyDescent="0.25">
      <c r="A94" s="2" t="s">
        <v>115</v>
      </c>
      <c r="B94" s="2" t="s">
        <v>113</v>
      </c>
    </row>
    <row r="95" spans="1:2" x14ac:dyDescent="0.25">
      <c r="A95" s="2" t="s">
        <v>118</v>
      </c>
      <c r="B95" s="2" t="s">
        <v>112</v>
      </c>
    </row>
    <row r="96" spans="1:2" x14ac:dyDescent="0.25">
      <c r="A96" s="2" t="s">
        <v>115</v>
      </c>
      <c r="B96" s="2" t="s">
        <v>112</v>
      </c>
    </row>
    <row r="97" spans="1:2" x14ac:dyDescent="0.25">
      <c r="A97" s="2" t="s">
        <v>114</v>
      </c>
      <c r="B97" s="2" t="s">
        <v>112</v>
      </c>
    </row>
    <row r="98" spans="1:2" x14ac:dyDescent="0.25">
      <c r="A98" s="2" t="s">
        <v>116</v>
      </c>
      <c r="B98" s="2" t="s">
        <v>112</v>
      </c>
    </row>
    <row r="99" spans="1:2" x14ac:dyDescent="0.25">
      <c r="A99" s="2" t="s">
        <v>116</v>
      </c>
      <c r="B99" s="2" t="s">
        <v>112</v>
      </c>
    </row>
    <row r="100" spans="1:2" x14ac:dyDescent="0.25">
      <c r="A100" s="2" t="s">
        <v>115</v>
      </c>
      <c r="B100" s="2" t="s">
        <v>113</v>
      </c>
    </row>
    <row r="101" spans="1:2" x14ac:dyDescent="0.25">
      <c r="A101" s="2" t="s">
        <v>117</v>
      </c>
      <c r="B101" s="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81E2-A1F1-427A-A427-CE1C852D0A36}">
  <dimension ref="A1:N24"/>
  <sheetViews>
    <sheetView showGridLines="0" zoomScale="160" zoomScaleNormal="160" workbookViewId="0">
      <selection activeCell="F1" sqref="F1"/>
    </sheetView>
  </sheetViews>
  <sheetFormatPr defaultRowHeight="15" x14ac:dyDescent="0.25"/>
  <cols>
    <col min="1" max="1" width="8.85546875" bestFit="1" customWidth="1"/>
    <col min="2" max="2" width="6.42578125" bestFit="1" customWidth="1"/>
    <col min="3" max="3" width="7.42578125" bestFit="1" customWidth="1"/>
    <col min="4" max="4" width="7.5703125" bestFit="1" customWidth="1"/>
    <col min="6" max="6" width="43.28515625" customWidth="1"/>
    <col min="7" max="7" width="51.140625" customWidth="1"/>
    <col min="8" max="8" width="36.42578125" bestFit="1" customWidth="1"/>
    <col min="9" max="9" width="12.7109375" bestFit="1" customWidth="1"/>
    <col min="10" max="10" width="5.42578125" bestFit="1" customWidth="1"/>
    <col min="11" max="14" width="12.7109375" bestFit="1" customWidth="1"/>
  </cols>
  <sheetData>
    <row r="1" spans="1:14" s="12" customFormat="1" ht="58.5" customHeight="1" x14ac:dyDescent="0.25">
      <c r="A1" s="10" t="s">
        <v>13</v>
      </c>
      <c r="B1" s="10" t="s">
        <v>14</v>
      </c>
      <c r="C1" s="10" t="s">
        <v>15</v>
      </c>
      <c r="D1" s="10" t="s">
        <v>16</v>
      </c>
      <c r="F1" s="17" t="s">
        <v>100</v>
      </c>
      <c r="G1" s="17" t="s">
        <v>101</v>
      </c>
      <c r="H1" t="s">
        <v>49</v>
      </c>
      <c r="I1"/>
      <c r="J1"/>
      <c r="K1"/>
      <c r="L1"/>
      <c r="M1"/>
      <c r="N1"/>
    </row>
    <row r="2" spans="1:14" ht="15.75" thickBot="1" x14ac:dyDescent="0.3">
      <c r="A2" s="2">
        <v>1</v>
      </c>
      <c r="B2" s="2">
        <v>81</v>
      </c>
      <c r="C2" s="2">
        <v>62</v>
      </c>
      <c r="D2" s="2">
        <v>28</v>
      </c>
    </row>
    <row r="3" spans="1:14" x14ac:dyDescent="0.25">
      <c r="A3" s="2">
        <v>2</v>
      </c>
      <c r="B3" s="2">
        <v>30</v>
      </c>
      <c r="C3" s="2">
        <v>99</v>
      </c>
      <c r="D3" s="2">
        <v>55</v>
      </c>
      <c r="H3" s="6" t="s">
        <v>30</v>
      </c>
      <c r="I3" s="6" t="s">
        <v>32</v>
      </c>
      <c r="J3" s="6" t="s">
        <v>33</v>
      </c>
      <c r="K3" s="6" t="s">
        <v>34</v>
      </c>
      <c r="L3" s="6" t="s">
        <v>18</v>
      </c>
    </row>
    <row r="4" spans="1:14" x14ac:dyDescent="0.25">
      <c r="A4" s="2">
        <v>3</v>
      </c>
      <c r="B4" s="2">
        <v>60</v>
      </c>
      <c r="C4" s="2">
        <v>69</v>
      </c>
      <c r="D4" s="2">
        <v>66</v>
      </c>
      <c r="H4" s="4">
        <v>30</v>
      </c>
      <c r="I4" s="4">
        <v>2</v>
      </c>
      <c r="J4" s="4">
        <v>154</v>
      </c>
      <c r="K4" s="4">
        <v>77</v>
      </c>
      <c r="L4" s="4">
        <v>968</v>
      </c>
    </row>
    <row r="5" spans="1:14" x14ac:dyDescent="0.25">
      <c r="A5" s="2">
        <v>4</v>
      </c>
      <c r="B5" s="2">
        <v>42</v>
      </c>
      <c r="C5" s="2">
        <v>96</v>
      </c>
      <c r="D5" s="2">
        <v>94</v>
      </c>
      <c r="H5" s="4">
        <v>60</v>
      </c>
      <c r="I5" s="4">
        <v>2</v>
      </c>
      <c r="J5" s="4">
        <v>135</v>
      </c>
      <c r="K5" s="4">
        <v>67.5</v>
      </c>
      <c r="L5" s="4">
        <v>4.5</v>
      </c>
    </row>
    <row r="6" spans="1:14" x14ac:dyDescent="0.25">
      <c r="A6" s="2">
        <v>5</v>
      </c>
      <c r="B6" s="2">
        <v>47</v>
      </c>
      <c r="C6" s="2">
        <v>96</v>
      </c>
      <c r="D6" s="2">
        <v>27</v>
      </c>
      <c r="H6" s="4">
        <v>42</v>
      </c>
      <c r="I6" s="4">
        <v>2</v>
      </c>
      <c r="J6" s="4">
        <v>190</v>
      </c>
      <c r="K6" s="4">
        <v>95</v>
      </c>
      <c r="L6" s="4">
        <v>2</v>
      </c>
    </row>
    <row r="7" spans="1:14" x14ac:dyDescent="0.25">
      <c r="A7" s="2">
        <v>6</v>
      </c>
      <c r="B7" s="2">
        <v>37</v>
      </c>
      <c r="C7" s="2">
        <v>96</v>
      </c>
      <c r="D7" s="2">
        <v>74</v>
      </c>
      <c r="H7" s="4">
        <v>47</v>
      </c>
      <c r="I7" s="4">
        <v>2</v>
      </c>
      <c r="J7" s="4">
        <v>123</v>
      </c>
      <c r="K7" s="4">
        <v>61.5</v>
      </c>
      <c r="L7" s="4">
        <v>2380.5</v>
      </c>
    </row>
    <row r="8" spans="1:14" x14ac:dyDescent="0.25">
      <c r="A8" s="2">
        <v>7</v>
      </c>
      <c r="B8" s="2">
        <v>80</v>
      </c>
      <c r="C8" s="2">
        <v>97</v>
      </c>
      <c r="D8" s="2">
        <v>92</v>
      </c>
      <c r="H8" s="4">
        <v>37</v>
      </c>
      <c r="I8" s="4">
        <v>2</v>
      </c>
      <c r="J8" s="4">
        <v>170</v>
      </c>
      <c r="K8" s="4">
        <v>85</v>
      </c>
      <c r="L8" s="4">
        <v>242</v>
      </c>
    </row>
    <row r="9" spans="1:14" x14ac:dyDescent="0.25">
      <c r="A9" s="2">
        <v>8</v>
      </c>
      <c r="B9" s="2">
        <v>96</v>
      </c>
      <c r="C9" s="2">
        <v>57</v>
      </c>
      <c r="D9" s="2">
        <v>84</v>
      </c>
      <c r="H9" s="4">
        <v>80</v>
      </c>
      <c r="I9" s="4">
        <v>2</v>
      </c>
      <c r="J9" s="4">
        <v>189</v>
      </c>
      <c r="K9" s="4">
        <v>94.5</v>
      </c>
      <c r="L9" s="4">
        <v>12.5</v>
      </c>
    </row>
    <row r="10" spans="1:14" x14ac:dyDescent="0.25">
      <c r="A10" s="2">
        <v>9</v>
      </c>
      <c r="B10" s="2">
        <v>72</v>
      </c>
      <c r="C10" s="2">
        <v>39</v>
      </c>
      <c r="D10" s="2">
        <v>92</v>
      </c>
      <c r="H10" s="4">
        <v>96</v>
      </c>
      <c r="I10" s="4">
        <v>2</v>
      </c>
      <c r="J10" s="4">
        <v>141</v>
      </c>
      <c r="K10" s="4">
        <v>70.5</v>
      </c>
      <c r="L10" s="4">
        <v>364.5</v>
      </c>
    </row>
    <row r="11" spans="1:14" x14ac:dyDescent="0.25">
      <c r="A11" s="2">
        <v>10</v>
      </c>
      <c r="B11" s="2">
        <v>79</v>
      </c>
      <c r="C11" s="2">
        <v>50</v>
      </c>
      <c r="D11" s="2">
        <v>93</v>
      </c>
      <c r="H11" s="4">
        <v>72</v>
      </c>
      <c r="I11" s="4">
        <v>2</v>
      </c>
      <c r="J11" s="4">
        <v>131</v>
      </c>
      <c r="K11" s="4">
        <v>65.5</v>
      </c>
      <c r="L11" s="4">
        <v>1404.5</v>
      </c>
    </row>
    <row r="12" spans="1:14" x14ac:dyDescent="0.25">
      <c r="H12" s="4">
        <v>79</v>
      </c>
      <c r="I12" s="4">
        <v>2</v>
      </c>
      <c r="J12" s="4">
        <v>143</v>
      </c>
      <c r="K12" s="4">
        <v>71.5</v>
      </c>
      <c r="L12" s="4">
        <v>924.5</v>
      </c>
    </row>
    <row r="13" spans="1:14" x14ac:dyDescent="0.25">
      <c r="H13" s="4"/>
      <c r="I13" s="4"/>
      <c r="J13" s="4"/>
      <c r="K13" s="4"/>
      <c r="L13" s="4"/>
    </row>
    <row r="14" spans="1:14" x14ac:dyDescent="0.25">
      <c r="H14" s="4">
        <v>62</v>
      </c>
      <c r="I14" s="4">
        <v>9</v>
      </c>
      <c r="J14" s="4">
        <v>699</v>
      </c>
      <c r="K14" s="4">
        <v>77.666666666666671</v>
      </c>
      <c r="L14" s="4">
        <v>575</v>
      </c>
    </row>
    <row r="15" spans="1:14" ht="15.75" thickBot="1" x14ac:dyDescent="0.3">
      <c r="H15" s="5">
        <v>28</v>
      </c>
      <c r="I15" s="5">
        <v>9</v>
      </c>
      <c r="J15" s="5">
        <v>677</v>
      </c>
      <c r="K15" s="5">
        <v>75.222222222222229</v>
      </c>
      <c r="L15" s="5">
        <v>516.19444444444434</v>
      </c>
    </row>
    <row r="18" spans="8:14" ht="15.75" thickBot="1" x14ac:dyDescent="0.3">
      <c r="H18" t="s">
        <v>35</v>
      </c>
    </row>
    <row r="19" spans="8:14" x14ac:dyDescent="0.25">
      <c r="H19" s="6" t="s">
        <v>36</v>
      </c>
      <c r="I19" s="6" t="s">
        <v>37</v>
      </c>
      <c r="J19" s="6" t="s">
        <v>21</v>
      </c>
      <c r="K19" s="6" t="s">
        <v>38</v>
      </c>
      <c r="L19" s="6" t="s">
        <v>3</v>
      </c>
      <c r="M19" s="6" t="s">
        <v>39</v>
      </c>
      <c r="N19" s="6" t="s">
        <v>40</v>
      </c>
    </row>
    <row r="20" spans="8:14" x14ac:dyDescent="0.25">
      <c r="H20" s="4" t="s">
        <v>50</v>
      </c>
      <c r="I20" s="4">
        <v>2453.4444444444434</v>
      </c>
      <c r="J20" s="4">
        <v>8</v>
      </c>
      <c r="K20" s="4">
        <v>306.68055555555543</v>
      </c>
      <c r="L20" s="4">
        <v>0.3909179428166768</v>
      </c>
      <c r="M20" s="4">
        <v>0.89719478740014302</v>
      </c>
      <c r="N20" s="4">
        <v>3.4381012333731586</v>
      </c>
    </row>
    <row r="21" spans="8:14" x14ac:dyDescent="0.25">
      <c r="H21" s="4" t="s">
        <v>46</v>
      </c>
      <c r="I21" s="4">
        <v>26.888888888888687</v>
      </c>
      <c r="J21" s="4">
        <v>1</v>
      </c>
      <c r="K21" s="4">
        <v>26.888888888888687</v>
      </c>
      <c r="L21" s="4">
        <v>3.427458617332009E-2</v>
      </c>
      <c r="M21" s="4">
        <v>0.85773144821475411</v>
      </c>
      <c r="N21" s="4">
        <v>5.3176550715787174</v>
      </c>
    </row>
    <row r="22" spans="8:14" x14ac:dyDescent="0.25">
      <c r="H22" s="4" t="s">
        <v>51</v>
      </c>
      <c r="I22" s="4">
        <v>6276.1111111111113</v>
      </c>
      <c r="J22" s="4">
        <v>8</v>
      </c>
      <c r="K22" s="4">
        <v>784.51388888888891</v>
      </c>
      <c r="L22" s="4"/>
      <c r="M22" s="4"/>
      <c r="N22" s="4"/>
    </row>
    <row r="23" spans="8:14" x14ac:dyDescent="0.25">
      <c r="H23" s="4"/>
      <c r="I23" s="4"/>
      <c r="J23" s="4"/>
      <c r="K23" s="4"/>
      <c r="L23" s="4"/>
      <c r="M23" s="4"/>
      <c r="N23" s="4"/>
    </row>
    <row r="24" spans="8:14" ht="15.75" thickBot="1" x14ac:dyDescent="0.3">
      <c r="H24" s="5" t="s">
        <v>43</v>
      </c>
      <c r="I24" s="5">
        <v>8756.4444444444434</v>
      </c>
      <c r="J24" s="5">
        <v>17</v>
      </c>
      <c r="K24" s="5"/>
      <c r="L24" s="5"/>
      <c r="M24" s="5"/>
      <c r="N2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F275-4841-4AE2-9D07-D030998C97AA}">
  <dimension ref="A1:P56"/>
  <sheetViews>
    <sheetView showGridLines="0" zoomScale="145" zoomScaleNormal="145" workbookViewId="0">
      <selection activeCell="D2" sqref="D2"/>
    </sheetView>
  </sheetViews>
  <sheetFormatPr defaultRowHeight="15" x14ac:dyDescent="0.25"/>
  <cols>
    <col min="1" max="1" width="9.7109375" bestFit="1" customWidth="1"/>
    <col min="2" max="4" width="6.85546875" bestFit="1" customWidth="1"/>
    <col min="6" max="6" width="39.140625" bestFit="1" customWidth="1"/>
    <col min="7" max="7" width="40.7109375" customWidth="1"/>
    <col min="9" max="9" width="33.28515625" bestFit="1" customWidth="1"/>
    <col min="10" max="11" width="12.85546875" bestFit="1" customWidth="1"/>
    <col min="12" max="12" width="11.7109375" bestFit="1" customWidth="1"/>
    <col min="13" max="15" width="12.85546875" bestFit="1" customWidth="1"/>
    <col min="17" max="17" width="11.7109375" bestFit="1" customWidth="1"/>
  </cols>
  <sheetData>
    <row r="1" spans="1:12" s="24" customFormat="1" ht="57" customHeight="1" x14ac:dyDescent="0.2">
      <c r="A1" s="23" t="s">
        <v>4</v>
      </c>
      <c r="B1" s="23" t="s">
        <v>5</v>
      </c>
      <c r="C1" s="23" t="s">
        <v>6</v>
      </c>
      <c r="D1" s="23" t="s">
        <v>7</v>
      </c>
      <c r="F1" s="25" t="s">
        <v>98</v>
      </c>
      <c r="G1" s="26" t="s">
        <v>99</v>
      </c>
    </row>
    <row r="2" spans="1:12" x14ac:dyDescent="0.25">
      <c r="A2" s="2" t="s">
        <v>8</v>
      </c>
      <c r="B2" s="2">
        <v>1.53</v>
      </c>
      <c r="C2" s="2">
        <v>4.08</v>
      </c>
      <c r="D2" s="2">
        <v>6.69</v>
      </c>
    </row>
    <row r="3" spans="1:12" x14ac:dyDescent="0.25">
      <c r="A3" s="2" t="s">
        <v>8</v>
      </c>
      <c r="B3" s="2">
        <v>1.83</v>
      </c>
      <c r="C3" s="2">
        <v>3.84</v>
      </c>
      <c r="D3" s="2">
        <v>5.97</v>
      </c>
      <c r="I3" t="s">
        <v>44</v>
      </c>
    </row>
    <row r="4" spans="1:12" x14ac:dyDescent="0.25">
      <c r="A4" s="2" t="s">
        <v>8</v>
      </c>
      <c r="B4" s="2">
        <v>1.38</v>
      </c>
      <c r="C4" s="2">
        <v>3.96</v>
      </c>
      <c r="D4" s="2">
        <v>6.33</v>
      </c>
    </row>
    <row r="5" spans="1:12" x14ac:dyDescent="0.25">
      <c r="A5" s="2" t="s">
        <v>9</v>
      </c>
      <c r="B5" s="2">
        <v>3.6</v>
      </c>
      <c r="C5" s="2">
        <v>5.7</v>
      </c>
      <c r="D5" s="2">
        <v>8.5500000000000007</v>
      </c>
      <c r="I5" t="s">
        <v>30</v>
      </c>
      <c r="J5" t="s">
        <v>6</v>
      </c>
      <c r="K5" t="s">
        <v>7</v>
      </c>
      <c r="L5" t="s">
        <v>43</v>
      </c>
    </row>
    <row r="6" spans="1:12" ht="15.75" thickBot="1" x14ac:dyDescent="0.3">
      <c r="A6" s="2" t="s">
        <v>9</v>
      </c>
      <c r="B6" s="2">
        <v>2.94</v>
      </c>
      <c r="C6" s="2">
        <v>5.07</v>
      </c>
      <c r="D6" s="2">
        <v>7.95</v>
      </c>
      <c r="I6" s="7">
        <v>1.53</v>
      </c>
      <c r="J6" s="7"/>
      <c r="K6" s="7"/>
      <c r="L6" s="7"/>
    </row>
    <row r="7" spans="1:12" x14ac:dyDescent="0.25">
      <c r="A7" s="2" t="s">
        <v>9</v>
      </c>
      <c r="B7" s="2">
        <v>4.0199999999999996</v>
      </c>
      <c r="C7" s="2">
        <v>7.2</v>
      </c>
      <c r="D7" s="2">
        <v>8.94</v>
      </c>
      <c r="I7" s="4" t="s">
        <v>32</v>
      </c>
      <c r="J7" s="4">
        <v>3</v>
      </c>
      <c r="K7" s="4">
        <v>3</v>
      </c>
      <c r="L7" s="4">
        <v>6</v>
      </c>
    </row>
    <row r="8" spans="1:12" x14ac:dyDescent="0.25">
      <c r="A8" s="2" t="s">
        <v>10</v>
      </c>
      <c r="B8" s="2">
        <v>3.99</v>
      </c>
      <c r="C8" s="2">
        <v>6.09</v>
      </c>
      <c r="D8" s="2">
        <v>10.02</v>
      </c>
      <c r="I8" s="4" t="s">
        <v>33</v>
      </c>
      <c r="J8" s="4">
        <v>11.879999999999999</v>
      </c>
      <c r="K8" s="4">
        <v>18.990000000000002</v>
      </c>
      <c r="L8" s="4">
        <v>30.869999999999997</v>
      </c>
    </row>
    <row r="9" spans="1:12" x14ac:dyDescent="0.25">
      <c r="A9" s="2" t="s">
        <v>10</v>
      </c>
      <c r="B9" s="2">
        <v>3.3</v>
      </c>
      <c r="C9" s="2">
        <v>5.88</v>
      </c>
      <c r="D9" s="2">
        <v>9.6300000000000008</v>
      </c>
      <c r="I9" s="4" t="s">
        <v>34</v>
      </c>
      <c r="J9" s="4">
        <v>3.9599999999999995</v>
      </c>
      <c r="K9" s="4">
        <v>6.330000000000001</v>
      </c>
      <c r="L9" s="4">
        <v>5.1449999999999996</v>
      </c>
    </row>
    <row r="10" spans="1:12" x14ac:dyDescent="0.25">
      <c r="A10" s="2" t="s">
        <v>10</v>
      </c>
      <c r="B10" s="2">
        <v>4.41</v>
      </c>
      <c r="C10" s="2">
        <v>6.51</v>
      </c>
      <c r="D10" s="2">
        <v>10.38</v>
      </c>
      <c r="I10" s="4" t="s">
        <v>18</v>
      </c>
      <c r="J10" s="4">
        <v>1.4400000000000026E-2</v>
      </c>
      <c r="K10" s="4">
        <v>0.12960000000000024</v>
      </c>
      <c r="L10" s="4">
        <v>1.7426700000000039</v>
      </c>
    </row>
    <row r="11" spans="1:12" x14ac:dyDescent="0.25">
      <c r="A11" s="2" t="s">
        <v>11</v>
      </c>
      <c r="B11" s="2">
        <v>3.75</v>
      </c>
      <c r="C11" s="2">
        <v>5.19</v>
      </c>
      <c r="D11" s="2">
        <v>11.4</v>
      </c>
      <c r="I11" s="4"/>
      <c r="J11" s="4"/>
      <c r="K11" s="4"/>
      <c r="L11" s="4"/>
    </row>
    <row r="12" spans="1:12" ht="15.75" thickBot="1" x14ac:dyDescent="0.3">
      <c r="A12" s="2" t="s">
        <v>11</v>
      </c>
      <c r="B12" s="2">
        <v>3.63</v>
      </c>
      <c r="C12" s="2">
        <v>5.37</v>
      </c>
      <c r="D12" s="2">
        <v>9.66</v>
      </c>
      <c r="I12" s="7">
        <v>3.6</v>
      </c>
      <c r="J12" s="7"/>
      <c r="K12" s="7"/>
      <c r="L12" s="7"/>
    </row>
    <row r="13" spans="1:12" x14ac:dyDescent="0.25">
      <c r="A13" s="2" t="s">
        <v>11</v>
      </c>
      <c r="B13" s="2">
        <v>3.57</v>
      </c>
      <c r="C13" s="2">
        <v>5.55</v>
      </c>
      <c r="D13" s="2">
        <v>10.53</v>
      </c>
      <c r="I13" s="4" t="s">
        <v>32</v>
      </c>
      <c r="J13" s="4">
        <v>3</v>
      </c>
      <c r="K13" s="4">
        <v>3</v>
      </c>
      <c r="L13" s="4">
        <v>6</v>
      </c>
    </row>
    <row r="14" spans="1:12" x14ac:dyDescent="0.25">
      <c r="A14" s="2" t="s">
        <v>12</v>
      </c>
      <c r="B14" s="2">
        <v>1.71</v>
      </c>
      <c r="C14" s="2">
        <v>3.6</v>
      </c>
      <c r="D14" s="2">
        <v>6.87</v>
      </c>
      <c r="I14" s="4" t="s">
        <v>33</v>
      </c>
      <c r="J14" s="4">
        <v>17.97</v>
      </c>
      <c r="K14" s="4">
        <v>25.439999999999998</v>
      </c>
      <c r="L14" s="4">
        <v>43.41</v>
      </c>
    </row>
    <row r="15" spans="1:12" x14ac:dyDescent="0.25">
      <c r="A15" s="2" t="s">
        <v>12</v>
      </c>
      <c r="B15" s="2">
        <v>2.0099999999999998</v>
      </c>
      <c r="C15" s="2">
        <v>5.0999999999999996</v>
      </c>
      <c r="D15" s="2">
        <v>6.93</v>
      </c>
      <c r="I15" s="4" t="s">
        <v>34</v>
      </c>
      <c r="J15" s="4">
        <v>5.9899999999999993</v>
      </c>
      <c r="K15" s="4">
        <v>8.4799999999999986</v>
      </c>
      <c r="L15" s="4">
        <v>7.2349999999999994</v>
      </c>
    </row>
    <row r="16" spans="1:12" x14ac:dyDescent="0.25">
      <c r="A16" s="2" t="s">
        <v>12</v>
      </c>
      <c r="B16" s="2">
        <v>2.04</v>
      </c>
      <c r="C16" s="2">
        <v>6.99</v>
      </c>
      <c r="D16" s="2">
        <v>6.84</v>
      </c>
      <c r="I16" s="4" t="s">
        <v>18</v>
      </c>
      <c r="J16" s="4">
        <v>1.1973000000000127</v>
      </c>
      <c r="K16" s="4">
        <v>0.24869999999999973</v>
      </c>
      <c r="L16" s="4">
        <v>2.4384300000000168</v>
      </c>
    </row>
    <row r="17" spans="1:12" x14ac:dyDescent="0.25">
      <c r="A17" s="2" t="s">
        <v>3</v>
      </c>
      <c r="B17" s="2">
        <v>3.96</v>
      </c>
      <c r="C17" s="2">
        <v>5.25</v>
      </c>
      <c r="D17" s="2">
        <v>9.84</v>
      </c>
      <c r="I17" s="4"/>
      <c r="J17" s="4"/>
      <c r="K17" s="4"/>
      <c r="L17" s="4"/>
    </row>
    <row r="18" spans="1:12" ht="15.75" thickBot="1" x14ac:dyDescent="0.3">
      <c r="A18" s="2" t="s">
        <v>3</v>
      </c>
      <c r="B18" s="2">
        <v>4.7699999999999996</v>
      </c>
      <c r="C18" s="2">
        <v>5.28</v>
      </c>
      <c r="D18" s="2">
        <v>9.8699999999999992</v>
      </c>
      <c r="I18" s="7">
        <v>3.99</v>
      </c>
      <c r="J18" s="7"/>
      <c r="K18" s="7"/>
      <c r="L18" s="7"/>
    </row>
    <row r="19" spans="1:12" x14ac:dyDescent="0.25">
      <c r="A19" s="2" t="s">
        <v>3</v>
      </c>
      <c r="B19" s="2">
        <v>4.6500000000000004</v>
      </c>
      <c r="C19" s="2">
        <v>5.07</v>
      </c>
      <c r="D19" s="2">
        <v>10.08</v>
      </c>
      <c r="I19" s="4" t="s">
        <v>32</v>
      </c>
      <c r="J19" s="4">
        <v>3</v>
      </c>
      <c r="K19" s="4">
        <v>3</v>
      </c>
      <c r="L19" s="4">
        <v>6</v>
      </c>
    </row>
    <row r="20" spans="1:12" x14ac:dyDescent="0.25">
      <c r="I20" s="4" t="s">
        <v>33</v>
      </c>
      <c r="J20" s="4">
        <v>18.479999999999997</v>
      </c>
      <c r="K20" s="4">
        <v>30.03</v>
      </c>
      <c r="L20" s="4">
        <v>48.51</v>
      </c>
    </row>
    <row r="21" spans="1:12" x14ac:dyDescent="0.25">
      <c r="I21" s="4" t="s">
        <v>34</v>
      </c>
      <c r="J21" s="4">
        <v>6.1599999999999993</v>
      </c>
      <c r="K21" s="4">
        <v>10.01</v>
      </c>
      <c r="L21" s="4">
        <v>8.0849999999999991</v>
      </c>
    </row>
    <row r="22" spans="1:12" x14ac:dyDescent="0.25">
      <c r="I22" s="4" t="s">
        <v>18</v>
      </c>
      <c r="J22" s="4">
        <v>0.10289999999999996</v>
      </c>
      <c r="K22" s="4">
        <v>0.14069999999999999</v>
      </c>
      <c r="L22" s="4">
        <v>4.5441900000000031</v>
      </c>
    </row>
    <row r="23" spans="1:12" x14ac:dyDescent="0.25">
      <c r="I23" s="4"/>
      <c r="J23" s="4"/>
      <c r="K23" s="4"/>
      <c r="L23" s="4"/>
    </row>
    <row r="24" spans="1:12" ht="15.75" thickBot="1" x14ac:dyDescent="0.3">
      <c r="I24" s="7">
        <v>3.75</v>
      </c>
      <c r="J24" s="7"/>
      <c r="K24" s="7"/>
      <c r="L24" s="7"/>
    </row>
    <row r="25" spans="1:12" x14ac:dyDescent="0.25">
      <c r="I25" s="4" t="s">
        <v>32</v>
      </c>
      <c r="J25" s="4">
        <v>3</v>
      </c>
      <c r="K25" s="4">
        <v>3</v>
      </c>
      <c r="L25" s="4">
        <v>6</v>
      </c>
    </row>
    <row r="26" spans="1:12" x14ac:dyDescent="0.25">
      <c r="I26" s="4" t="s">
        <v>33</v>
      </c>
      <c r="J26" s="4">
        <v>16.11</v>
      </c>
      <c r="K26" s="4">
        <v>31.590000000000003</v>
      </c>
      <c r="L26" s="4">
        <v>47.7</v>
      </c>
    </row>
    <row r="27" spans="1:12" x14ac:dyDescent="0.25">
      <c r="I27" s="4" t="s">
        <v>34</v>
      </c>
      <c r="J27" s="4">
        <v>5.37</v>
      </c>
      <c r="K27" s="4">
        <v>10.530000000000001</v>
      </c>
      <c r="L27" s="4">
        <v>7.95</v>
      </c>
    </row>
    <row r="28" spans="1:12" x14ac:dyDescent="0.25">
      <c r="I28" s="4" t="s">
        <v>18</v>
      </c>
      <c r="J28" s="4">
        <v>3.2399999999999901E-2</v>
      </c>
      <c r="K28" s="4">
        <v>0.75690000000000013</v>
      </c>
      <c r="L28" s="4">
        <v>8.3033999999999875</v>
      </c>
    </row>
    <row r="29" spans="1:12" x14ac:dyDescent="0.25">
      <c r="I29" s="4"/>
      <c r="J29" s="4"/>
      <c r="K29" s="4"/>
      <c r="L29" s="4"/>
    </row>
    <row r="30" spans="1:12" ht="15.75" thickBot="1" x14ac:dyDescent="0.3">
      <c r="I30" s="7">
        <v>1.71</v>
      </c>
      <c r="J30" s="7"/>
      <c r="K30" s="7"/>
      <c r="L30" s="7"/>
    </row>
    <row r="31" spans="1:12" x14ac:dyDescent="0.25">
      <c r="I31" s="4" t="s">
        <v>32</v>
      </c>
      <c r="J31" s="4">
        <v>3</v>
      </c>
      <c r="K31" s="4">
        <v>3</v>
      </c>
      <c r="L31" s="4">
        <v>6</v>
      </c>
    </row>
    <row r="32" spans="1:12" x14ac:dyDescent="0.25">
      <c r="I32" s="4" t="s">
        <v>33</v>
      </c>
      <c r="J32" s="4">
        <v>15.69</v>
      </c>
      <c r="K32" s="4">
        <v>20.64</v>
      </c>
      <c r="L32" s="4">
        <v>36.33</v>
      </c>
    </row>
    <row r="33" spans="6:16" x14ac:dyDescent="0.25">
      <c r="I33" s="4" t="s">
        <v>34</v>
      </c>
      <c r="J33" s="4">
        <v>5.2299999999999995</v>
      </c>
      <c r="K33" s="4">
        <v>6.88</v>
      </c>
      <c r="L33" s="4">
        <v>6.0549999999999997</v>
      </c>
    </row>
    <row r="34" spans="6:16" x14ac:dyDescent="0.25">
      <c r="I34" s="4" t="s">
        <v>18</v>
      </c>
      <c r="J34" s="4">
        <v>2.8856999999999999</v>
      </c>
      <c r="K34" s="4">
        <v>2.0999999999999908E-3</v>
      </c>
      <c r="L34" s="4">
        <v>1.9718699999999956</v>
      </c>
    </row>
    <row r="35" spans="6:16" x14ac:dyDescent="0.25">
      <c r="I35" s="4"/>
      <c r="J35" s="4"/>
      <c r="K35" s="4"/>
      <c r="L35" s="4"/>
    </row>
    <row r="36" spans="6:16" ht="15.75" thickBot="1" x14ac:dyDescent="0.3">
      <c r="I36" s="7">
        <v>3.96</v>
      </c>
      <c r="J36" s="7"/>
      <c r="K36" s="7"/>
      <c r="L36" s="7"/>
    </row>
    <row r="37" spans="6:16" x14ac:dyDescent="0.25">
      <c r="I37" s="4" t="s">
        <v>32</v>
      </c>
      <c r="J37" s="4">
        <v>3</v>
      </c>
      <c r="K37" s="4">
        <v>3</v>
      </c>
      <c r="L37" s="4">
        <v>6</v>
      </c>
    </row>
    <row r="38" spans="6:16" x14ac:dyDescent="0.25">
      <c r="I38" s="4" t="s">
        <v>33</v>
      </c>
      <c r="J38" s="4">
        <v>15.600000000000001</v>
      </c>
      <c r="K38" s="4">
        <v>29.79</v>
      </c>
      <c r="L38" s="4">
        <v>45.39</v>
      </c>
    </row>
    <row r="39" spans="6:16" x14ac:dyDescent="0.25">
      <c r="I39" s="4" t="s">
        <v>34</v>
      </c>
      <c r="J39" s="4">
        <v>5.2</v>
      </c>
      <c r="K39" s="4">
        <v>9.93</v>
      </c>
      <c r="L39" s="4">
        <v>7.5650000000000004</v>
      </c>
    </row>
    <row r="40" spans="6:16" ht="15.75" thickBot="1" x14ac:dyDescent="0.3">
      <c r="F40" s="7"/>
      <c r="I40" s="4" t="s">
        <v>18</v>
      </c>
      <c r="J40" s="4">
        <v>1.2899999999999983E-2</v>
      </c>
      <c r="K40" s="4">
        <v>1.710000000000007E-2</v>
      </c>
      <c r="L40" s="4">
        <v>6.7238699999999998</v>
      </c>
    </row>
    <row r="41" spans="6:16" x14ac:dyDescent="0.25">
      <c r="F41" s="4"/>
      <c r="I41" s="4"/>
      <c r="J41" s="4"/>
      <c r="K41" s="4"/>
      <c r="L41" s="4"/>
    </row>
    <row r="42" spans="6:16" ht="15.75" thickBot="1" x14ac:dyDescent="0.3">
      <c r="F42" s="4"/>
      <c r="I42" s="7" t="s">
        <v>43</v>
      </c>
      <c r="J42" s="7"/>
      <c r="K42" s="7"/>
      <c r="L42" s="7"/>
      <c r="M42" s="7"/>
      <c r="N42" s="7"/>
      <c r="O42" s="7"/>
      <c r="P42" s="7"/>
    </row>
    <row r="43" spans="6:16" x14ac:dyDescent="0.25">
      <c r="F43" s="4"/>
      <c r="I43" s="4" t="s">
        <v>32</v>
      </c>
      <c r="J43" s="4">
        <v>18</v>
      </c>
      <c r="K43" s="4">
        <v>18</v>
      </c>
      <c r="L43" s="4"/>
      <c r="M43" s="4"/>
      <c r="N43" s="4"/>
      <c r="O43" s="4"/>
      <c r="P43" s="4"/>
    </row>
    <row r="44" spans="6:16" x14ac:dyDescent="0.25">
      <c r="F44" s="4"/>
      <c r="I44" s="4" t="s">
        <v>33</v>
      </c>
      <c r="J44" s="4">
        <v>95.72999999999999</v>
      </c>
      <c r="K44" s="4">
        <v>156.48000000000002</v>
      </c>
      <c r="L44" s="4"/>
      <c r="M44" s="4"/>
      <c r="N44" s="4"/>
      <c r="O44" s="4"/>
      <c r="P44" s="4"/>
    </row>
    <row r="45" spans="6:16" x14ac:dyDescent="0.25">
      <c r="F45" s="4"/>
      <c r="I45" s="4" t="s">
        <v>34</v>
      </c>
      <c r="J45" s="4">
        <v>5.3183333333333325</v>
      </c>
      <c r="K45" s="4">
        <v>8.6933333333333351</v>
      </c>
      <c r="L45" s="4"/>
      <c r="M45" s="4"/>
      <c r="N45" s="4"/>
      <c r="O45" s="4"/>
      <c r="P45" s="4"/>
    </row>
    <row r="46" spans="6:16" x14ac:dyDescent="0.25">
      <c r="I46" s="4" t="s">
        <v>18</v>
      </c>
      <c r="J46" s="4">
        <v>1.0340264705882438</v>
      </c>
      <c r="K46" s="4">
        <v>2.8974235294117401</v>
      </c>
      <c r="L46" s="4"/>
      <c r="M46" s="4"/>
      <c r="N46" s="4"/>
      <c r="O46" s="4"/>
      <c r="P46" s="4"/>
    </row>
    <row r="47" spans="6:16" x14ac:dyDescent="0.25">
      <c r="I47" s="4"/>
      <c r="J47" s="4"/>
      <c r="K47" s="4"/>
      <c r="L47" s="4"/>
      <c r="M47" s="4"/>
      <c r="N47" s="4"/>
      <c r="O47" s="4"/>
      <c r="P47" s="4"/>
    </row>
    <row r="49" spans="9:15" ht="15.75" thickBot="1" x14ac:dyDescent="0.3">
      <c r="I49" t="s">
        <v>35</v>
      </c>
    </row>
    <row r="50" spans="9:15" x14ac:dyDescent="0.25">
      <c r="I50" s="6" t="s">
        <v>36</v>
      </c>
      <c r="J50" s="6" t="s">
        <v>37</v>
      </c>
      <c r="K50" s="6" t="s">
        <v>21</v>
      </c>
      <c r="L50" s="6" t="s">
        <v>38</v>
      </c>
      <c r="M50" s="6" t="s">
        <v>3</v>
      </c>
      <c r="N50" s="6" t="s">
        <v>39</v>
      </c>
      <c r="O50" s="6" t="s">
        <v>40</v>
      </c>
    </row>
    <row r="51" spans="9:15" x14ac:dyDescent="0.25">
      <c r="I51" s="4" t="s">
        <v>45</v>
      </c>
      <c r="J51" s="4">
        <v>40.728125000000006</v>
      </c>
      <c r="K51" s="4">
        <v>5</v>
      </c>
      <c r="L51" s="4">
        <v>8.1456250000000008</v>
      </c>
      <c r="M51" s="4">
        <v>17.641723969895502</v>
      </c>
      <c r="N51" s="4">
        <v>2.3905276506999635E-7</v>
      </c>
      <c r="O51" s="4">
        <v>2.6206541478628855</v>
      </c>
    </row>
    <row r="52" spans="9:15" x14ac:dyDescent="0.25">
      <c r="I52" s="4" t="s">
        <v>46</v>
      </c>
      <c r="J52" s="4">
        <v>102.51562500000001</v>
      </c>
      <c r="K52" s="4">
        <v>1</v>
      </c>
      <c r="L52" s="4">
        <v>102.51562500000001</v>
      </c>
      <c r="M52" s="4">
        <v>222.02745140505715</v>
      </c>
      <c r="N52" s="4">
        <v>1.2547108975240866E-13</v>
      </c>
      <c r="O52" s="4">
        <v>4.2596772726902348</v>
      </c>
    </row>
    <row r="53" spans="9:15" x14ac:dyDescent="0.25">
      <c r="I53" s="4" t="s">
        <v>47</v>
      </c>
      <c r="J53" s="4">
        <v>15.02512499999999</v>
      </c>
      <c r="K53" s="4">
        <v>5</v>
      </c>
      <c r="L53" s="4">
        <v>3.0050249999999981</v>
      </c>
      <c r="M53" s="4">
        <v>6.5082570794303924</v>
      </c>
      <c r="N53" s="4">
        <v>5.889651722103612E-4</v>
      </c>
      <c r="O53" s="4">
        <v>2.6206541478628855</v>
      </c>
    </row>
    <row r="54" spans="9:15" x14ac:dyDescent="0.25">
      <c r="I54" s="4" t="s">
        <v>48</v>
      </c>
      <c r="J54" s="4">
        <v>11.0814</v>
      </c>
      <c r="K54" s="4">
        <v>24</v>
      </c>
      <c r="L54" s="4">
        <v>0.461725</v>
      </c>
      <c r="M54" s="4"/>
      <c r="N54" s="4"/>
      <c r="O54" s="4"/>
    </row>
    <row r="55" spans="9:15" x14ac:dyDescent="0.25">
      <c r="I55" s="4"/>
      <c r="J55" s="4"/>
      <c r="K55" s="4"/>
      <c r="L55" s="4"/>
      <c r="M55" s="4"/>
      <c r="N55" s="4"/>
      <c r="O55" s="4"/>
    </row>
    <row r="56" spans="9:15" ht="15.75" thickBot="1" x14ac:dyDescent="0.3">
      <c r="I56" s="5" t="s">
        <v>43</v>
      </c>
      <c r="J56" s="5">
        <v>169.35027500000001</v>
      </c>
      <c r="K56" s="5">
        <v>35</v>
      </c>
      <c r="L56" s="5"/>
      <c r="M56" s="5"/>
      <c r="N56" s="5"/>
      <c r="O56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20D3-B55C-48A5-9749-45450EC5352E}">
  <dimension ref="A1:O21"/>
  <sheetViews>
    <sheetView showGridLines="0" zoomScale="130" zoomScaleNormal="130" workbookViewId="0">
      <selection sqref="A1:C1048576"/>
    </sheetView>
  </sheetViews>
  <sheetFormatPr defaultRowHeight="15" x14ac:dyDescent="0.25"/>
  <cols>
    <col min="6" max="6" width="32.5703125" bestFit="1" customWidth="1"/>
    <col min="9" max="9" width="19.140625" bestFit="1" customWidth="1"/>
    <col min="10" max="10" width="13.140625" bestFit="1" customWidth="1"/>
    <col min="11" max="11" width="5.42578125" bestFit="1" customWidth="1"/>
    <col min="12" max="15" width="13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F1" s="16" t="s">
        <v>96</v>
      </c>
    </row>
    <row r="2" spans="1:15" x14ac:dyDescent="0.25">
      <c r="A2" s="2">
        <v>335</v>
      </c>
      <c r="B2" s="2">
        <v>462</v>
      </c>
      <c r="C2" s="2">
        <v>54</v>
      </c>
      <c r="F2" s="16" t="s">
        <v>97</v>
      </c>
    </row>
    <row r="3" spans="1:15" x14ac:dyDescent="0.25">
      <c r="A3" s="2">
        <v>369</v>
      </c>
      <c r="B3" s="2">
        <v>221</v>
      </c>
      <c r="C3" s="2">
        <v>261</v>
      </c>
      <c r="I3" t="s">
        <v>29</v>
      </c>
    </row>
    <row r="4" spans="1:15" x14ac:dyDescent="0.25">
      <c r="A4" s="2">
        <v>236</v>
      </c>
      <c r="B4" s="2">
        <v>398</v>
      </c>
      <c r="C4" s="2">
        <v>217</v>
      </c>
    </row>
    <row r="5" spans="1:15" ht="15.75" thickBot="1" x14ac:dyDescent="0.3">
      <c r="A5" s="2">
        <v>420</v>
      </c>
      <c r="B5" s="2">
        <v>406</v>
      </c>
      <c r="C5" s="2">
        <v>487</v>
      </c>
      <c r="I5" t="s">
        <v>30</v>
      </c>
    </row>
    <row r="6" spans="1:15" x14ac:dyDescent="0.25">
      <c r="A6" s="2">
        <v>187</v>
      </c>
      <c r="B6" s="2">
        <v>26</v>
      </c>
      <c r="C6" s="2">
        <v>181</v>
      </c>
      <c r="I6" s="6" t="s">
        <v>31</v>
      </c>
      <c r="J6" s="6" t="s">
        <v>32</v>
      </c>
      <c r="K6" s="6" t="s">
        <v>33</v>
      </c>
      <c r="L6" s="6" t="s">
        <v>34</v>
      </c>
      <c r="M6" s="6" t="s">
        <v>18</v>
      </c>
    </row>
    <row r="7" spans="1:15" x14ac:dyDescent="0.25">
      <c r="A7" s="2">
        <v>242</v>
      </c>
      <c r="B7" s="2">
        <v>404</v>
      </c>
      <c r="C7" s="2">
        <v>28</v>
      </c>
      <c r="I7" s="4" t="s">
        <v>0</v>
      </c>
      <c r="J7" s="4">
        <v>20</v>
      </c>
      <c r="K7" s="4">
        <v>4661</v>
      </c>
      <c r="L7" s="4">
        <v>233.05</v>
      </c>
      <c r="M7" s="4">
        <v>20225.628947368419</v>
      </c>
    </row>
    <row r="8" spans="1:15" x14ac:dyDescent="0.25">
      <c r="A8" s="2">
        <v>147</v>
      </c>
      <c r="B8" s="2">
        <v>182</v>
      </c>
      <c r="C8" s="2">
        <v>120</v>
      </c>
      <c r="I8" s="4" t="s">
        <v>1</v>
      </c>
      <c r="J8" s="4">
        <v>20</v>
      </c>
      <c r="K8" s="4">
        <v>4402</v>
      </c>
      <c r="L8" s="4">
        <v>220.1</v>
      </c>
      <c r="M8" s="4">
        <v>29480.094736842108</v>
      </c>
    </row>
    <row r="9" spans="1:15" ht="15.75" thickBot="1" x14ac:dyDescent="0.3">
      <c r="A9" s="2">
        <v>26</v>
      </c>
      <c r="B9" s="2">
        <v>23</v>
      </c>
      <c r="C9" s="2">
        <v>500</v>
      </c>
      <c r="I9" s="5" t="s">
        <v>2</v>
      </c>
      <c r="J9" s="5">
        <v>20</v>
      </c>
      <c r="K9" s="5">
        <v>4877</v>
      </c>
      <c r="L9" s="5">
        <v>243.85</v>
      </c>
      <c r="M9" s="5">
        <v>26224.555263157898</v>
      </c>
    </row>
    <row r="10" spans="1:15" x14ac:dyDescent="0.25">
      <c r="A10" s="2">
        <v>472</v>
      </c>
      <c r="B10" s="2">
        <v>90</v>
      </c>
      <c r="C10" s="2">
        <v>99</v>
      </c>
    </row>
    <row r="11" spans="1:15" x14ac:dyDescent="0.25">
      <c r="A11" s="2">
        <v>431</v>
      </c>
      <c r="B11" s="2">
        <v>22</v>
      </c>
      <c r="C11" s="2">
        <v>58</v>
      </c>
    </row>
    <row r="12" spans="1:15" ht="15.75" thickBot="1" x14ac:dyDescent="0.3">
      <c r="A12" s="2">
        <v>167</v>
      </c>
      <c r="B12" s="2">
        <v>358</v>
      </c>
      <c r="C12" s="2">
        <v>284</v>
      </c>
      <c r="I12" t="s">
        <v>35</v>
      </c>
    </row>
    <row r="13" spans="1:15" x14ac:dyDescent="0.25">
      <c r="A13" s="2">
        <v>207</v>
      </c>
      <c r="B13" s="2">
        <v>177</v>
      </c>
      <c r="C13" s="2">
        <v>351</v>
      </c>
      <c r="I13" s="6" t="s">
        <v>36</v>
      </c>
      <c r="J13" s="6" t="s">
        <v>37</v>
      </c>
      <c r="K13" s="6" t="s">
        <v>21</v>
      </c>
      <c r="L13" s="6" t="s">
        <v>38</v>
      </c>
      <c r="M13" s="6" t="s">
        <v>3</v>
      </c>
      <c r="N13" s="6" t="s">
        <v>39</v>
      </c>
      <c r="O13" s="6" t="s">
        <v>40</v>
      </c>
    </row>
    <row r="14" spans="1:15" x14ac:dyDescent="0.25">
      <c r="A14" s="2">
        <v>11</v>
      </c>
      <c r="B14" s="2">
        <v>101</v>
      </c>
      <c r="C14" s="2">
        <v>492</v>
      </c>
      <c r="I14" s="4" t="s">
        <v>41</v>
      </c>
      <c r="J14" s="4">
        <v>5656.0333333329763</v>
      </c>
      <c r="K14" s="4">
        <v>2</v>
      </c>
      <c r="L14" s="4">
        <v>2828.0166666664882</v>
      </c>
      <c r="M14" s="4">
        <v>0.11173474031196753</v>
      </c>
      <c r="N14" s="4">
        <v>0.89447682730621714</v>
      </c>
      <c r="O14" s="4">
        <v>3.158842719260647</v>
      </c>
    </row>
    <row r="15" spans="1:15" x14ac:dyDescent="0.25">
      <c r="A15" s="2">
        <v>405</v>
      </c>
      <c r="B15" s="2">
        <v>406</v>
      </c>
      <c r="C15" s="2">
        <v>292</v>
      </c>
      <c r="I15" s="4" t="s">
        <v>42</v>
      </c>
      <c r="J15" s="4">
        <v>1442675.2999999998</v>
      </c>
      <c r="K15" s="4">
        <v>57</v>
      </c>
      <c r="L15" s="4">
        <v>25310.092982456135</v>
      </c>
      <c r="M15" s="4"/>
      <c r="N15" s="4"/>
      <c r="O15" s="4"/>
    </row>
    <row r="16" spans="1:15" x14ac:dyDescent="0.25">
      <c r="A16" s="2">
        <v>242</v>
      </c>
      <c r="B16" s="2">
        <v>22</v>
      </c>
      <c r="C16" s="2">
        <v>460</v>
      </c>
      <c r="I16" s="4"/>
      <c r="J16" s="4"/>
      <c r="K16" s="4"/>
      <c r="L16" s="4"/>
      <c r="M16" s="4"/>
      <c r="N16" s="4"/>
      <c r="O16" s="4"/>
    </row>
    <row r="17" spans="1:15" ht="15.75" thickBot="1" x14ac:dyDescent="0.3">
      <c r="A17" s="2">
        <v>338</v>
      </c>
      <c r="B17" s="2">
        <v>400</v>
      </c>
      <c r="C17" s="2">
        <v>82</v>
      </c>
      <c r="I17" s="5" t="s">
        <v>43</v>
      </c>
      <c r="J17" s="5">
        <v>1448331.3333333328</v>
      </c>
      <c r="K17" s="5">
        <v>59</v>
      </c>
      <c r="L17" s="5"/>
      <c r="M17" s="5"/>
      <c r="N17" s="5"/>
      <c r="O17" s="5"/>
    </row>
    <row r="18" spans="1:15" x14ac:dyDescent="0.25">
      <c r="A18" s="2">
        <v>186</v>
      </c>
      <c r="B18" s="2">
        <v>473</v>
      </c>
      <c r="C18" s="2">
        <v>150</v>
      </c>
    </row>
    <row r="19" spans="1:15" x14ac:dyDescent="0.25">
      <c r="A19" s="2">
        <v>40</v>
      </c>
      <c r="B19" s="2">
        <v>100</v>
      </c>
      <c r="C19" s="2">
        <v>447</v>
      </c>
    </row>
    <row r="20" spans="1:15" x14ac:dyDescent="0.25">
      <c r="A20" s="2">
        <v>130</v>
      </c>
      <c r="B20" s="2">
        <v>69</v>
      </c>
      <c r="C20" s="2">
        <v>156</v>
      </c>
    </row>
    <row r="21" spans="1:15" x14ac:dyDescent="0.25">
      <c r="A21" s="2">
        <v>70</v>
      </c>
      <c r="B21" s="2">
        <v>62</v>
      </c>
      <c r="C21" s="2">
        <v>158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BAA4-5568-46E1-9D25-9EA2A410FFEB}">
  <dimension ref="A1:M32"/>
  <sheetViews>
    <sheetView showGridLines="0" zoomScale="130" zoomScaleNormal="130" workbookViewId="0">
      <selection activeCell="B30" sqref="B30"/>
    </sheetView>
  </sheetViews>
  <sheetFormatPr defaultRowHeight="15" x14ac:dyDescent="0.25"/>
  <cols>
    <col min="11" max="11" width="29" bestFit="1" customWidth="1"/>
    <col min="12" max="12" width="13.7109375" bestFit="1" customWidth="1"/>
    <col min="13" max="13" width="13.140625" bestFit="1" customWidth="1"/>
  </cols>
  <sheetData>
    <row r="1" spans="1:13" x14ac:dyDescent="0.25">
      <c r="A1" s="1" t="s">
        <v>92</v>
      </c>
      <c r="B1" s="1" t="s">
        <v>93</v>
      </c>
      <c r="D1" s="8" t="s">
        <v>94</v>
      </c>
    </row>
    <row r="2" spans="1:13" x14ac:dyDescent="0.25">
      <c r="A2" s="2">
        <v>10</v>
      </c>
      <c r="B2" s="2">
        <v>52</v>
      </c>
      <c r="D2" s="8" t="s">
        <v>95</v>
      </c>
      <c r="K2" t="s">
        <v>22</v>
      </c>
    </row>
    <row r="3" spans="1:13" ht="15.75" thickBot="1" x14ac:dyDescent="0.3">
      <c r="A3" s="2">
        <v>89</v>
      </c>
      <c r="B3" s="2">
        <v>45</v>
      </c>
    </row>
    <row r="4" spans="1:13" x14ac:dyDescent="0.25">
      <c r="A4" s="2">
        <v>63</v>
      </c>
      <c r="B4" s="2">
        <v>35</v>
      </c>
      <c r="K4" s="6"/>
      <c r="L4" s="6" t="s">
        <v>92</v>
      </c>
      <c r="M4" s="6" t="s">
        <v>93</v>
      </c>
    </row>
    <row r="5" spans="1:13" x14ac:dyDescent="0.25">
      <c r="A5" s="2">
        <v>76</v>
      </c>
      <c r="B5" s="2">
        <v>41</v>
      </c>
      <c r="K5" s="4" t="s">
        <v>17</v>
      </c>
      <c r="L5" s="4">
        <v>64.096774193548384</v>
      </c>
      <c r="M5" s="4">
        <v>66.41935483870968</v>
      </c>
    </row>
    <row r="6" spans="1:13" x14ac:dyDescent="0.25">
      <c r="A6" s="2">
        <v>28</v>
      </c>
      <c r="B6" s="2">
        <v>81</v>
      </c>
      <c r="K6" s="4" t="s">
        <v>23</v>
      </c>
      <c r="L6" s="4">
        <v>540.62400000000002</v>
      </c>
      <c r="M6" s="4">
        <v>293.31799999999998</v>
      </c>
    </row>
    <row r="7" spans="1:13" x14ac:dyDescent="0.25">
      <c r="A7" s="2">
        <v>74</v>
      </c>
      <c r="B7" s="2">
        <v>66</v>
      </c>
      <c r="K7" s="4" t="s">
        <v>19</v>
      </c>
      <c r="L7" s="4">
        <v>31</v>
      </c>
      <c r="M7" s="4">
        <v>31</v>
      </c>
    </row>
    <row r="8" spans="1:13" x14ac:dyDescent="0.25">
      <c r="A8" s="2">
        <v>44</v>
      </c>
      <c r="B8" s="2">
        <v>83</v>
      </c>
      <c r="K8" s="4" t="s">
        <v>20</v>
      </c>
      <c r="L8" s="4">
        <v>0</v>
      </c>
      <c r="M8" s="4"/>
    </row>
    <row r="9" spans="1:13" x14ac:dyDescent="0.25">
      <c r="A9" s="2">
        <v>63</v>
      </c>
      <c r="B9" s="2">
        <v>75</v>
      </c>
      <c r="K9" s="4" t="s">
        <v>24</v>
      </c>
      <c r="L9" s="4">
        <v>-0.44779962555114372</v>
      </c>
      <c r="M9" s="4"/>
    </row>
    <row r="10" spans="1:13" x14ac:dyDescent="0.25">
      <c r="A10" s="2">
        <v>98</v>
      </c>
      <c r="B10" s="2">
        <v>59</v>
      </c>
      <c r="K10" s="4" t="s">
        <v>25</v>
      </c>
      <c r="L10" s="4">
        <v>0.32714890684081066</v>
      </c>
      <c r="M10" s="4"/>
    </row>
    <row r="11" spans="1:13" x14ac:dyDescent="0.25">
      <c r="A11" s="2">
        <v>36</v>
      </c>
      <c r="B11" s="2">
        <v>67</v>
      </c>
      <c r="D11">
        <f>_xlfn.VAR.S(A2:A32)</f>
        <v>540.62365591397827</v>
      </c>
      <c r="E11">
        <f>_xlfn.VAR.S(B2:B32)</f>
        <v>293.31827956989292</v>
      </c>
      <c r="K11" s="4" t="s">
        <v>26</v>
      </c>
      <c r="L11" s="4">
        <v>1.6448536269514715</v>
      </c>
      <c r="M11" s="4"/>
    </row>
    <row r="12" spans="1:13" x14ac:dyDescent="0.25">
      <c r="A12" s="2">
        <v>69</v>
      </c>
      <c r="B12" s="2">
        <v>58</v>
      </c>
      <c r="K12" s="4" t="s">
        <v>27</v>
      </c>
      <c r="L12" s="4">
        <v>0.65429781368162132</v>
      </c>
      <c r="M12" s="4"/>
    </row>
    <row r="13" spans="1:13" ht="15.75" thickBot="1" x14ac:dyDescent="0.3">
      <c r="A13" s="2">
        <v>90</v>
      </c>
      <c r="B13" s="2">
        <v>71</v>
      </c>
      <c r="K13" s="5" t="s">
        <v>28</v>
      </c>
      <c r="L13" s="5">
        <v>1.9599639845400536</v>
      </c>
      <c r="M13" s="5"/>
    </row>
    <row r="14" spans="1:13" x14ac:dyDescent="0.25">
      <c r="A14" s="2">
        <v>42</v>
      </c>
      <c r="B14" s="2">
        <v>92</v>
      </c>
    </row>
    <row r="15" spans="1:13" x14ac:dyDescent="0.25">
      <c r="A15" s="2">
        <v>16</v>
      </c>
      <c r="B15" s="2">
        <v>86</v>
      </c>
    </row>
    <row r="16" spans="1:13" x14ac:dyDescent="0.25">
      <c r="A16" s="2">
        <v>49</v>
      </c>
      <c r="B16" s="2">
        <v>44</v>
      </c>
    </row>
    <row r="17" spans="1:2" x14ac:dyDescent="0.25">
      <c r="A17" s="2">
        <v>79</v>
      </c>
      <c r="B17" s="2">
        <v>52</v>
      </c>
    </row>
    <row r="18" spans="1:2" x14ac:dyDescent="0.25">
      <c r="A18" s="2">
        <v>58</v>
      </c>
      <c r="B18" s="2">
        <v>83</v>
      </c>
    </row>
    <row r="19" spans="1:2" x14ac:dyDescent="0.25">
      <c r="A19" s="2">
        <v>80</v>
      </c>
      <c r="B19" s="2">
        <v>85</v>
      </c>
    </row>
    <row r="20" spans="1:2" x14ac:dyDescent="0.25">
      <c r="A20" s="2">
        <v>89</v>
      </c>
      <c r="B20" s="2">
        <v>37</v>
      </c>
    </row>
    <row r="21" spans="1:2" x14ac:dyDescent="0.25">
      <c r="A21" s="2">
        <v>43</v>
      </c>
      <c r="B21" s="2">
        <v>68</v>
      </c>
    </row>
    <row r="22" spans="1:2" x14ac:dyDescent="0.25">
      <c r="A22" s="2">
        <v>54</v>
      </c>
      <c r="B22" s="2">
        <v>71</v>
      </c>
    </row>
    <row r="23" spans="1:2" x14ac:dyDescent="0.25">
      <c r="A23" s="2">
        <v>52</v>
      </c>
      <c r="B23" s="2">
        <v>70</v>
      </c>
    </row>
    <row r="24" spans="1:2" x14ac:dyDescent="0.25">
      <c r="A24" s="2">
        <v>74</v>
      </c>
      <c r="B24" s="2">
        <v>53</v>
      </c>
    </row>
    <row r="25" spans="1:2" x14ac:dyDescent="0.25">
      <c r="A25" s="2">
        <v>88</v>
      </c>
      <c r="B25" s="2">
        <v>45</v>
      </c>
    </row>
    <row r="26" spans="1:2" x14ac:dyDescent="0.25">
      <c r="A26" s="2">
        <v>76</v>
      </c>
      <c r="B26" s="2">
        <v>82</v>
      </c>
    </row>
    <row r="27" spans="1:2" x14ac:dyDescent="0.25">
      <c r="A27" s="2">
        <v>78</v>
      </c>
      <c r="B27" s="2">
        <v>60</v>
      </c>
    </row>
    <row r="28" spans="1:2" x14ac:dyDescent="0.25">
      <c r="A28" s="2">
        <v>83</v>
      </c>
      <c r="B28" s="2">
        <v>82</v>
      </c>
    </row>
    <row r="29" spans="1:2" x14ac:dyDescent="0.25">
      <c r="A29" s="2">
        <v>72</v>
      </c>
      <c r="B29" s="2">
        <v>93</v>
      </c>
    </row>
    <row r="30" spans="1:2" x14ac:dyDescent="0.25">
      <c r="A30" s="2">
        <v>94</v>
      </c>
      <c r="B30" s="2">
        <v>88</v>
      </c>
    </row>
    <row r="31" spans="1:2" x14ac:dyDescent="0.25">
      <c r="A31" s="2">
        <v>81</v>
      </c>
      <c r="B31" s="2">
        <v>58</v>
      </c>
    </row>
    <row r="32" spans="1:2" x14ac:dyDescent="0.25">
      <c r="A32" s="2">
        <v>39</v>
      </c>
      <c r="B32" s="2">
        <v>77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FA0D-89C8-448B-804E-341B23AA7347}">
  <dimension ref="A1:N28"/>
  <sheetViews>
    <sheetView showGridLines="0" topLeftCell="E1" zoomScale="145" zoomScaleNormal="145" workbookViewId="0">
      <selection activeCell="G2" sqref="G2:H19"/>
    </sheetView>
  </sheetViews>
  <sheetFormatPr defaultRowHeight="15" x14ac:dyDescent="0.25"/>
  <cols>
    <col min="10" max="10" width="55.28515625" bestFit="1" customWidth="1"/>
    <col min="12" max="12" width="34.140625" bestFit="1" customWidth="1"/>
    <col min="13" max="13" width="13.42578125" bestFit="1" customWidth="1"/>
    <col min="14" max="14" width="12.85546875" bestFit="1" customWidth="1"/>
  </cols>
  <sheetData>
    <row r="1" spans="1:14" x14ac:dyDescent="0.25">
      <c r="A1" s="22" t="s">
        <v>79</v>
      </c>
      <c r="B1" s="22"/>
      <c r="C1" s="22"/>
      <c r="F1" s="22" t="s">
        <v>45</v>
      </c>
      <c r="G1" s="22"/>
      <c r="H1" s="22"/>
      <c r="J1" s="8" t="s">
        <v>80</v>
      </c>
    </row>
    <row r="2" spans="1:14" x14ac:dyDescent="0.25">
      <c r="A2" s="3" t="s">
        <v>13</v>
      </c>
      <c r="B2" s="3" t="s">
        <v>15</v>
      </c>
      <c r="C2" s="3" t="s">
        <v>58</v>
      </c>
      <c r="F2" s="3" t="s">
        <v>13</v>
      </c>
      <c r="G2" s="3" t="s">
        <v>15</v>
      </c>
      <c r="H2" s="3" t="s">
        <v>58</v>
      </c>
      <c r="J2" s="8" t="s">
        <v>81</v>
      </c>
      <c r="L2" t="s">
        <v>82</v>
      </c>
    </row>
    <row r="3" spans="1:14" ht="15.75" thickBot="1" x14ac:dyDescent="0.3">
      <c r="A3" s="2" t="s">
        <v>8</v>
      </c>
      <c r="B3" s="2">
        <v>72</v>
      </c>
      <c r="C3" s="2">
        <v>92</v>
      </c>
      <c r="F3" s="2" t="s">
        <v>10</v>
      </c>
      <c r="G3" s="2">
        <v>50</v>
      </c>
      <c r="H3" s="2">
        <v>93</v>
      </c>
    </row>
    <row r="4" spans="1:14" x14ac:dyDescent="0.25">
      <c r="A4" s="2" t="s">
        <v>9</v>
      </c>
      <c r="B4" s="2">
        <v>41</v>
      </c>
      <c r="C4" s="2">
        <v>75</v>
      </c>
      <c r="F4" s="2" t="s">
        <v>11</v>
      </c>
      <c r="G4" s="2">
        <v>67</v>
      </c>
      <c r="H4" s="2">
        <v>97</v>
      </c>
      <c r="L4" s="6"/>
      <c r="M4" s="6" t="s">
        <v>15</v>
      </c>
      <c r="N4" s="6" t="s">
        <v>58</v>
      </c>
    </row>
    <row r="5" spans="1:14" x14ac:dyDescent="0.25">
      <c r="A5" s="2" t="s">
        <v>10</v>
      </c>
      <c r="B5" s="2">
        <v>50</v>
      </c>
      <c r="C5" s="2">
        <v>93</v>
      </c>
      <c r="F5" s="2" t="s">
        <v>12</v>
      </c>
      <c r="G5" s="2">
        <v>33</v>
      </c>
      <c r="H5" s="2">
        <v>65</v>
      </c>
      <c r="L5" s="4" t="s">
        <v>17</v>
      </c>
      <c r="M5" s="4">
        <v>57.294117647058826</v>
      </c>
      <c r="N5" s="4">
        <v>62.647058823529413</v>
      </c>
    </row>
    <row r="6" spans="1:14" x14ac:dyDescent="0.25">
      <c r="A6" s="2" t="s">
        <v>11</v>
      </c>
      <c r="B6" s="2">
        <v>67</v>
      </c>
      <c r="C6" s="2">
        <v>97</v>
      </c>
      <c r="F6" s="2" t="s">
        <v>3</v>
      </c>
      <c r="G6" s="2">
        <v>78</v>
      </c>
      <c r="H6" s="2">
        <v>50</v>
      </c>
      <c r="L6" s="4" t="s">
        <v>18</v>
      </c>
      <c r="M6" s="4">
        <v>433.72058823529414</v>
      </c>
      <c r="N6" s="4">
        <v>789.99264705882342</v>
      </c>
    </row>
    <row r="7" spans="1:14" x14ac:dyDescent="0.25">
      <c r="A7" s="2" t="s">
        <v>12</v>
      </c>
      <c r="B7" s="2">
        <v>33</v>
      </c>
      <c r="C7" s="2">
        <v>65</v>
      </c>
      <c r="F7" s="2" t="s">
        <v>59</v>
      </c>
      <c r="G7" s="2">
        <v>44</v>
      </c>
      <c r="H7" s="2">
        <v>56</v>
      </c>
      <c r="L7" s="4" t="s">
        <v>19</v>
      </c>
      <c r="M7" s="4">
        <v>17</v>
      </c>
      <c r="N7" s="4">
        <v>17</v>
      </c>
    </row>
    <row r="8" spans="1:14" x14ac:dyDescent="0.25">
      <c r="A8" s="2" t="s">
        <v>3</v>
      </c>
      <c r="B8" s="2">
        <v>78</v>
      </c>
      <c r="C8" s="2">
        <v>50</v>
      </c>
      <c r="F8" s="2" t="s">
        <v>60</v>
      </c>
      <c r="G8" s="2">
        <v>58</v>
      </c>
      <c r="H8" s="2">
        <v>77</v>
      </c>
      <c r="L8" s="4" t="s">
        <v>83</v>
      </c>
      <c r="M8" s="4">
        <v>-0.11480663429302798</v>
      </c>
      <c r="N8" s="4"/>
    </row>
    <row r="9" spans="1:14" x14ac:dyDescent="0.25">
      <c r="A9" s="2" t="s">
        <v>59</v>
      </c>
      <c r="B9" s="2">
        <v>44</v>
      </c>
      <c r="C9" s="2">
        <v>56</v>
      </c>
      <c r="F9" s="2" t="s">
        <v>61</v>
      </c>
      <c r="G9" s="2">
        <v>49</v>
      </c>
      <c r="H9" s="2">
        <v>87</v>
      </c>
      <c r="L9" s="4" t="s">
        <v>20</v>
      </c>
      <c r="M9" s="4">
        <v>0</v>
      </c>
      <c r="N9" s="4"/>
    </row>
    <row r="10" spans="1:14" x14ac:dyDescent="0.25">
      <c r="A10" s="2" t="s">
        <v>60</v>
      </c>
      <c r="B10" s="2">
        <v>58</v>
      </c>
      <c r="C10" s="2">
        <v>77</v>
      </c>
      <c r="F10" s="2" t="s">
        <v>68</v>
      </c>
      <c r="G10" s="2">
        <v>83</v>
      </c>
      <c r="H10" s="2">
        <v>33</v>
      </c>
      <c r="L10" s="4" t="s">
        <v>21</v>
      </c>
      <c r="M10" s="4">
        <v>16</v>
      </c>
      <c r="N10" s="4"/>
    </row>
    <row r="11" spans="1:14" x14ac:dyDescent="0.25">
      <c r="A11" s="2" t="s">
        <v>61</v>
      </c>
      <c r="B11" s="2">
        <v>49</v>
      </c>
      <c r="C11" s="2">
        <v>87</v>
      </c>
      <c r="F11" s="2" t="s">
        <v>69</v>
      </c>
      <c r="G11" s="2">
        <v>68</v>
      </c>
      <c r="H11" s="2">
        <v>72</v>
      </c>
      <c r="L11" s="4" t="s">
        <v>53</v>
      </c>
      <c r="M11" s="4">
        <v>-0.59889161888539655</v>
      </c>
      <c r="N11" s="4"/>
    </row>
    <row r="12" spans="1:14" x14ac:dyDescent="0.25">
      <c r="A12" s="2" t="s">
        <v>62</v>
      </c>
      <c r="B12" s="2">
        <v>53</v>
      </c>
      <c r="C12" s="2">
        <v>43</v>
      </c>
      <c r="F12" s="2" t="s">
        <v>70</v>
      </c>
      <c r="G12" s="2">
        <v>21</v>
      </c>
      <c r="H12" s="2">
        <v>33</v>
      </c>
      <c r="L12" s="4" t="s">
        <v>54</v>
      </c>
      <c r="M12" s="4">
        <v>0.27881504131226231</v>
      </c>
      <c r="N12" s="4"/>
    </row>
    <row r="13" spans="1:14" x14ac:dyDescent="0.25">
      <c r="A13" s="2" t="s">
        <v>63</v>
      </c>
      <c r="B13" s="2">
        <v>25</v>
      </c>
      <c r="C13" s="2">
        <v>56</v>
      </c>
      <c r="F13" s="2" t="s">
        <v>71</v>
      </c>
      <c r="G13" s="2">
        <v>22</v>
      </c>
      <c r="H13" s="2">
        <v>37</v>
      </c>
      <c r="L13" s="4" t="s">
        <v>55</v>
      </c>
      <c r="M13" s="4">
        <v>1.7458836762762506</v>
      </c>
      <c r="N13" s="4"/>
    </row>
    <row r="14" spans="1:14" x14ac:dyDescent="0.25">
      <c r="A14" s="2" t="s">
        <v>64</v>
      </c>
      <c r="B14" s="2">
        <v>49</v>
      </c>
      <c r="C14" s="2">
        <v>79</v>
      </c>
      <c r="F14" s="2" t="s">
        <v>72</v>
      </c>
      <c r="G14" s="2">
        <v>78</v>
      </c>
      <c r="H14" s="2">
        <v>98</v>
      </c>
      <c r="L14" s="4" t="s">
        <v>56</v>
      </c>
      <c r="M14" s="4">
        <v>0.55763008262452463</v>
      </c>
      <c r="N14" s="4"/>
    </row>
    <row r="15" spans="1:14" ht="15.75" thickBot="1" x14ac:dyDescent="0.3">
      <c r="A15" s="2" t="s">
        <v>65</v>
      </c>
      <c r="B15" s="2">
        <v>43</v>
      </c>
      <c r="C15" s="2">
        <v>35</v>
      </c>
      <c r="F15" s="2" t="s">
        <v>73</v>
      </c>
      <c r="G15" s="2">
        <v>78</v>
      </c>
      <c r="H15" s="2">
        <v>22</v>
      </c>
      <c r="L15" s="5" t="s">
        <v>57</v>
      </c>
      <c r="M15" s="5">
        <v>2.119905299221255</v>
      </c>
      <c r="N15" s="5"/>
    </row>
    <row r="16" spans="1:14" x14ac:dyDescent="0.25">
      <c r="A16" s="2" t="s">
        <v>66</v>
      </c>
      <c r="B16" s="2">
        <v>93</v>
      </c>
      <c r="C16" s="2">
        <v>35</v>
      </c>
      <c r="F16" s="2" t="s">
        <v>74</v>
      </c>
      <c r="G16" s="2">
        <v>71</v>
      </c>
      <c r="H16" s="2">
        <v>32</v>
      </c>
    </row>
    <row r="17" spans="1:8" x14ac:dyDescent="0.25">
      <c r="A17" s="2" t="s">
        <v>67</v>
      </c>
      <c r="B17" s="2">
        <v>82</v>
      </c>
      <c r="C17" s="2">
        <v>86</v>
      </c>
      <c r="F17" s="2" t="s">
        <v>75</v>
      </c>
      <c r="G17" s="2">
        <v>63</v>
      </c>
      <c r="H17" s="2">
        <v>87</v>
      </c>
    </row>
    <row r="18" spans="1:8" x14ac:dyDescent="0.25">
      <c r="A18" s="2" t="s">
        <v>68</v>
      </c>
      <c r="B18" s="2">
        <v>83</v>
      </c>
      <c r="C18" s="2">
        <v>33</v>
      </c>
      <c r="F18" s="2" t="s">
        <v>76</v>
      </c>
      <c r="G18" s="2">
        <v>32</v>
      </c>
      <c r="H18" s="2">
        <v>99</v>
      </c>
    </row>
    <row r="19" spans="1:8" x14ac:dyDescent="0.25">
      <c r="A19" s="2" t="s">
        <v>69</v>
      </c>
      <c r="B19" s="2">
        <v>68</v>
      </c>
      <c r="C19" s="2">
        <v>72</v>
      </c>
      <c r="F19" s="2" t="s">
        <v>77</v>
      </c>
      <c r="G19" s="2">
        <v>79</v>
      </c>
      <c r="H19" s="2">
        <v>27</v>
      </c>
    </row>
    <row r="20" spans="1:8" x14ac:dyDescent="0.25">
      <c r="A20" s="2" t="s">
        <v>70</v>
      </c>
      <c r="B20" s="2">
        <v>21</v>
      </c>
      <c r="C20" s="2">
        <v>33</v>
      </c>
    </row>
    <row r="21" spans="1:8" x14ac:dyDescent="0.25">
      <c r="A21" s="2" t="s">
        <v>71</v>
      </c>
      <c r="B21" s="2">
        <v>22</v>
      </c>
      <c r="C21" s="2">
        <v>37</v>
      </c>
    </row>
    <row r="22" spans="1:8" x14ac:dyDescent="0.25">
      <c r="A22" s="2" t="s">
        <v>72</v>
      </c>
      <c r="B22" s="2">
        <v>78</v>
      </c>
      <c r="C22" s="2">
        <v>98</v>
      </c>
    </row>
    <row r="23" spans="1:8" x14ac:dyDescent="0.25">
      <c r="A23" s="2" t="s">
        <v>73</v>
      </c>
      <c r="B23" s="2">
        <v>78</v>
      </c>
      <c r="C23" s="2">
        <v>22</v>
      </c>
    </row>
    <row r="24" spans="1:8" x14ac:dyDescent="0.25">
      <c r="A24" s="2" t="s">
        <v>74</v>
      </c>
      <c r="B24" s="2">
        <v>71</v>
      </c>
      <c r="C24" s="2">
        <v>32</v>
      </c>
    </row>
    <row r="25" spans="1:8" x14ac:dyDescent="0.25">
      <c r="A25" s="2" t="s">
        <v>75</v>
      </c>
      <c r="B25" s="2">
        <v>63</v>
      </c>
      <c r="C25" s="2">
        <v>87</v>
      </c>
    </row>
    <row r="26" spans="1:8" x14ac:dyDescent="0.25">
      <c r="A26" s="2" t="s">
        <v>76</v>
      </c>
      <c r="B26" s="2">
        <v>32</v>
      </c>
      <c r="C26" s="2">
        <v>99</v>
      </c>
    </row>
    <row r="27" spans="1:8" x14ac:dyDescent="0.25">
      <c r="A27" s="2" t="s">
        <v>77</v>
      </c>
      <c r="B27" s="2">
        <v>79</v>
      </c>
      <c r="C27" s="2">
        <v>27</v>
      </c>
    </row>
    <row r="28" spans="1:8" x14ac:dyDescent="0.25">
      <c r="A28" s="2" t="s">
        <v>78</v>
      </c>
      <c r="B28" s="2">
        <v>85</v>
      </c>
      <c r="C28" s="2">
        <v>37</v>
      </c>
    </row>
  </sheetData>
  <mergeCells count="2">
    <mergeCell ref="A1:C1"/>
    <mergeCell ref="F1:H1"/>
  </mergeCells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19A8-708C-4D54-9B7E-6EB9CB209A11}">
  <dimension ref="A1:H20"/>
  <sheetViews>
    <sheetView showGridLines="0" zoomScale="145" zoomScaleNormal="145" workbookViewId="0">
      <selection activeCell="D1" sqref="D1"/>
    </sheetView>
  </sheetViews>
  <sheetFormatPr defaultRowHeight="15" x14ac:dyDescent="0.25"/>
  <cols>
    <col min="4" max="4" width="42.5703125" bestFit="1" customWidth="1"/>
    <col min="5" max="5" width="12.85546875" bestFit="1" customWidth="1"/>
    <col min="6" max="6" width="42.5703125" bestFit="1" customWidth="1"/>
    <col min="7" max="8" width="12.85546875" bestFit="1" customWidth="1"/>
  </cols>
  <sheetData>
    <row r="1" spans="1:8" x14ac:dyDescent="0.25">
      <c r="A1" s="10" t="s">
        <v>84</v>
      </c>
      <c r="B1" s="10" t="s">
        <v>85</v>
      </c>
      <c r="D1" s="13" t="s">
        <v>86</v>
      </c>
      <c r="F1" t="s">
        <v>88</v>
      </c>
    </row>
    <row r="2" spans="1:8" ht="15.75" thickBot="1" x14ac:dyDescent="0.3">
      <c r="A2" s="11">
        <v>335</v>
      </c>
      <c r="B2" s="11">
        <v>462</v>
      </c>
      <c r="D2" s="8" t="s">
        <v>87</v>
      </c>
    </row>
    <row r="3" spans="1:8" x14ac:dyDescent="0.25">
      <c r="A3" s="11">
        <v>369</v>
      </c>
      <c r="B3" s="11">
        <v>221</v>
      </c>
      <c r="F3" s="6"/>
      <c r="G3" s="6" t="s">
        <v>84</v>
      </c>
      <c r="H3" s="6" t="s">
        <v>85</v>
      </c>
    </row>
    <row r="4" spans="1:8" x14ac:dyDescent="0.25">
      <c r="A4" s="11">
        <v>236</v>
      </c>
      <c r="B4" s="11">
        <v>398</v>
      </c>
      <c r="F4" s="4" t="s">
        <v>17</v>
      </c>
      <c r="G4" s="4">
        <v>259.8</v>
      </c>
      <c r="H4" s="4">
        <v>219.86666666666667</v>
      </c>
    </row>
    <row r="5" spans="1:8" x14ac:dyDescent="0.25">
      <c r="A5" s="11">
        <v>420</v>
      </c>
      <c r="B5" s="11">
        <v>406</v>
      </c>
      <c r="F5" s="4" t="s">
        <v>18</v>
      </c>
      <c r="G5" s="4">
        <v>20418.028571428575</v>
      </c>
      <c r="H5" s="4">
        <v>28681.980952380949</v>
      </c>
    </row>
    <row r="6" spans="1:8" x14ac:dyDescent="0.25">
      <c r="A6" s="11">
        <v>187</v>
      </c>
      <c r="B6" s="11">
        <v>26</v>
      </c>
      <c r="F6" s="4" t="s">
        <v>19</v>
      </c>
      <c r="G6" s="4">
        <v>15</v>
      </c>
      <c r="H6" s="4">
        <v>15</v>
      </c>
    </row>
    <row r="7" spans="1:8" x14ac:dyDescent="0.25">
      <c r="A7" s="11">
        <v>242</v>
      </c>
      <c r="B7" s="11">
        <v>404</v>
      </c>
      <c r="F7" s="4" t="s">
        <v>89</v>
      </c>
      <c r="G7" s="4">
        <v>24550.004761904762</v>
      </c>
      <c r="H7" s="4"/>
    </row>
    <row r="8" spans="1:8" x14ac:dyDescent="0.25">
      <c r="A8" s="11">
        <v>147</v>
      </c>
      <c r="B8" s="11">
        <v>182</v>
      </c>
      <c r="F8" s="4" t="s">
        <v>20</v>
      </c>
      <c r="G8" s="4">
        <v>0</v>
      </c>
      <c r="H8" s="4"/>
    </row>
    <row r="9" spans="1:8" x14ac:dyDescent="0.25">
      <c r="A9" s="11">
        <v>26</v>
      </c>
      <c r="B9" s="11">
        <v>23</v>
      </c>
      <c r="F9" s="4" t="s">
        <v>21</v>
      </c>
      <c r="G9" s="4">
        <v>28</v>
      </c>
      <c r="H9" s="4"/>
    </row>
    <row r="10" spans="1:8" x14ac:dyDescent="0.25">
      <c r="A10" s="11">
        <v>472</v>
      </c>
      <c r="B10" s="11">
        <v>90</v>
      </c>
      <c r="F10" s="4" t="s">
        <v>53</v>
      </c>
      <c r="G10" s="4">
        <v>0.69797586351381147</v>
      </c>
      <c r="H10" s="4"/>
    </row>
    <row r="11" spans="1:8" x14ac:dyDescent="0.25">
      <c r="A11" s="11">
        <v>431</v>
      </c>
      <c r="B11" s="11">
        <v>22</v>
      </c>
      <c r="F11" s="4" t="s">
        <v>54</v>
      </c>
      <c r="G11" s="4">
        <v>0.24547425912965581</v>
      </c>
      <c r="H11" s="4"/>
    </row>
    <row r="12" spans="1:8" x14ac:dyDescent="0.25">
      <c r="A12" s="11">
        <v>167</v>
      </c>
      <c r="B12" s="11">
        <v>358</v>
      </c>
      <c r="F12" s="4" t="s">
        <v>55</v>
      </c>
      <c r="G12" s="4">
        <v>1.7011309342659326</v>
      </c>
      <c r="H12" s="4"/>
    </row>
    <row r="13" spans="1:8" x14ac:dyDescent="0.25">
      <c r="A13" s="11">
        <v>207</v>
      </c>
      <c r="B13" s="11">
        <v>177</v>
      </c>
      <c r="F13" s="4" t="s">
        <v>56</v>
      </c>
      <c r="G13" s="4">
        <v>0.49094851825931163</v>
      </c>
      <c r="H13" s="4"/>
    </row>
    <row r="14" spans="1:8" ht="15.75" thickBot="1" x14ac:dyDescent="0.3">
      <c r="A14" s="11">
        <v>11</v>
      </c>
      <c r="B14" s="11">
        <v>101</v>
      </c>
      <c r="F14" s="5" t="s">
        <v>57</v>
      </c>
      <c r="G14" s="5">
        <v>2.0484071417952445</v>
      </c>
      <c r="H14" s="5"/>
    </row>
    <row r="15" spans="1:8" x14ac:dyDescent="0.25">
      <c r="A15" s="11">
        <v>405</v>
      </c>
      <c r="B15" s="11">
        <v>406</v>
      </c>
    </row>
    <row r="16" spans="1:8" x14ac:dyDescent="0.25">
      <c r="A16" s="11">
        <v>242</v>
      </c>
      <c r="B16" s="11">
        <v>22</v>
      </c>
    </row>
    <row r="18" spans="1:2" x14ac:dyDescent="0.25">
      <c r="A18" s="12">
        <f>_xlfn.VAR.S(A2:A16)</f>
        <v>20418.028571428575</v>
      </c>
      <c r="B18" s="12">
        <f>_xlfn.VAR.S(B2:B16)</f>
        <v>28681.980952380949</v>
      </c>
    </row>
    <row r="20" spans="1:2" x14ac:dyDescent="0.25">
      <c r="A20">
        <f>_xlfn.STDEV.S(A2:A16)</f>
        <v>142.89166725680184</v>
      </c>
      <c r="B20">
        <f>_xlfn.STDEV.S(B2:B16)</f>
        <v>169.35755357344104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Pearsons Correlation Coefficien</vt:lpstr>
      <vt:lpstr>Contigency Table</vt:lpstr>
      <vt:lpstr>Chi-Square Test</vt:lpstr>
      <vt:lpstr>Two-Way ANOVA Without Rep</vt:lpstr>
      <vt:lpstr>Two-Way ANOVA with replication</vt:lpstr>
      <vt:lpstr>One-Way ANOVA</vt:lpstr>
      <vt:lpstr>Z - Test</vt:lpstr>
      <vt:lpstr>T - Paired Two Sample for Means</vt:lpstr>
      <vt:lpstr>T - Two Sample Assuming Eq Var</vt:lpstr>
      <vt:lpstr>t-Two Sample Assuming Uneq Var</vt:lpstr>
      <vt:lpstr>'T - Paired Two Sample for Means'!Extract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Kumar</dc:creator>
  <cp:lastModifiedBy>hp</cp:lastModifiedBy>
  <dcterms:created xsi:type="dcterms:W3CDTF">2020-03-17T13:42:15Z</dcterms:created>
  <dcterms:modified xsi:type="dcterms:W3CDTF">2021-09-09T15:31:21Z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31bed9d8-e58e-4ed8-ba44-67e047a2b718</vt:lpwstr>
  </property>
</Properties>
</file>