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Python Works\Weekday\"/>
    </mc:Choice>
  </mc:AlternateContent>
  <xr:revisionPtr revIDLastSave="0" documentId="13_ncr:1_{E45A3C6B-F9C1-4686-8500-4FAC240E973C}" xr6:coauthVersionLast="47" xr6:coauthVersionMax="47" xr10:uidLastSave="{00000000-0000-0000-0000-000000000000}"/>
  <bookViews>
    <workbookView xWindow="-120" yWindow="-120" windowWidth="25440" windowHeight="15270" xr2:uid="{3F8FBC12-CFD3-415C-8191-8BF08D6638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L4" i="1"/>
  <c r="L5" i="1"/>
  <c r="L6" i="1"/>
  <c r="L7" i="1"/>
  <c r="L8" i="1"/>
  <c r="L9" i="1"/>
  <c r="L10" i="1"/>
  <c r="L11" i="1"/>
  <c r="L12" i="1"/>
  <c r="L3" i="1"/>
  <c r="K4" i="1" l="1"/>
  <c r="K5" i="1"/>
  <c r="K6" i="1"/>
  <c r="K7" i="1"/>
  <c r="K8" i="1"/>
  <c r="K9" i="1"/>
  <c r="K10" i="1"/>
  <c r="K11" i="1"/>
  <c r="K12" i="1"/>
  <c r="K3" i="1"/>
  <c r="I13" i="1"/>
  <c r="J15" i="1" s="1"/>
  <c r="J16" i="1" s="1"/>
  <c r="J17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B16" i="1"/>
  <c r="B14" i="1"/>
  <c r="H3" i="1"/>
  <c r="H4" i="1"/>
  <c r="H5" i="1"/>
  <c r="H6" i="1"/>
  <c r="H7" i="1"/>
  <c r="H8" i="1"/>
  <c r="H9" i="1"/>
  <c r="H10" i="1"/>
  <c r="H11" i="1"/>
  <c r="H12" i="1"/>
  <c r="F18" i="1"/>
  <c r="H16" i="1"/>
  <c r="H15" i="1"/>
  <c r="G16" i="1"/>
  <c r="G15" i="1"/>
  <c r="F13" i="1"/>
  <c r="G1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D3" i="1"/>
  <c r="C13" i="1"/>
  <c r="B13" i="1"/>
</calcChain>
</file>

<file path=xl/sharedStrings.xml><?xml version="1.0" encoding="utf-8"?>
<sst xmlns="http://schemas.openxmlformats.org/spreadsheetml/2006/main" count="34" uniqueCount="33">
  <si>
    <t>Experience</t>
  </si>
  <si>
    <t>Salary</t>
  </si>
  <si>
    <t>Mean</t>
  </si>
  <si>
    <t>X</t>
  </si>
  <si>
    <t>X - X Bar</t>
  </si>
  <si>
    <t>Y - Y Bar</t>
  </si>
  <si>
    <t>Y Hat</t>
  </si>
  <si>
    <t>(X - X Bar)^2</t>
  </si>
  <si>
    <t>Col D * Col E</t>
  </si>
  <si>
    <t>Denominator</t>
  </si>
  <si>
    <t>Numerator</t>
  </si>
  <si>
    <t>Slope</t>
  </si>
  <si>
    <t>Intercept</t>
  </si>
  <si>
    <t>Y - mx</t>
  </si>
  <si>
    <t>Predicted Y</t>
  </si>
  <si>
    <t>Actual Y</t>
  </si>
  <si>
    <t>Error</t>
  </si>
  <si>
    <t>Squared Error</t>
  </si>
  <si>
    <t>Percent Error</t>
  </si>
  <si>
    <t>Abs Percent Error</t>
  </si>
  <si>
    <t>Correlation</t>
  </si>
  <si>
    <t>R Square Score</t>
  </si>
  <si>
    <t>Determinant of Coefficients</t>
  </si>
  <si>
    <t>Slope and Intercept</t>
  </si>
  <si>
    <t>Model has fit the data</t>
  </si>
  <si>
    <t>0 to 1</t>
  </si>
  <si>
    <t>AD - PD</t>
  </si>
  <si>
    <t>RMSE</t>
  </si>
  <si>
    <t>MAPE</t>
  </si>
  <si>
    <t>SE</t>
  </si>
  <si>
    <t>MSE</t>
  </si>
  <si>
    <t>RMSE - Root Mean Squared Error</t>
  </si>
  <si>
    <t>MAPE - Mean Absolute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</si>
</sst>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3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9" fontId="2" fillId="4" borderId="5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/>
    </xf>
    <xf numFmtId="4" fontId="0" fillId="4" borderId="1" xfId="0" applyNumberFormat="1" applyFill="1" applyBorder="1" applyAlignment="1">
      <alignment horizontal="center"/>
    </xf>
    <xf numFmtId="9" fontId="2" fillId="5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2744173060197441E-2"/>
                  <c:y val="-0.360042960019482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2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23</c:v>
                </c:pt>
                <c:pt idx="1">
                  <c:v>18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26</c:v>
                </c:pt>
                <c:pt idx="6">
                  <c:v>12</c:v>
                </c:pt>
                <c:pt idx="7">
                  <c:v>12</c:v>
                </c:pt>
                <c:pt idx="8">
                  <c:v>21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6-4D14-B765-A3A41332679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42504575"/>
        <c:axId val="1955210639"/>
      </c:scatterChart>
      <c:valAx>
        <c:axId val="194250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210639"/>
        <c:crosses val="autoZero"/>
        <c:crossBetween val="midCat"/>
      </c:valAx>
      <c:valAx>
        <c:axId val="195521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0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Y Hat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8</c:v>
                </c:pt>
                <c:pt idx="9">
                  <c:v>2</c:v>
                </c:pt>
              </c:numCache>
            </c:numRef>
          </c:xVal>
          <c:yVal>
            <c:numRef>
              <c:f>Sheet1!$H$3:$H$12</c:f>
              <c:numCache>
                <c:formatCode>General</c:formatCode>
                <c:ptCount val="10"/>
                <c:pt idx="0">
                  <c:v>18</c:v>
                </c:pt>
                <c:pt idx="1">
                  <c:v>14</c:v>
                </c:pt>
                <c:pt idx="2">
                  <c:v>18</c:v>
                </c:pt>
                <c:pt idx="3">
                  <c:v>13</c:v>
                </c:pt>
                <c:pt idx="4">
                  <c:v>17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17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71-4C6E-B90B-95F5DBD0DFD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0972399"/>
        <c:axId val="2000972815"/>
      </c:scatterChart>
      <c:valAx>
        <c:axId val="200097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72815"/>
        <c:crosses val="autoZero"/>
        <c:crossBetween val="midCat"/>
      </c:valAx>
      <c:valAx>
        <c:axId val="2000972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7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124239</xdr:colOff>
      <xdr:row>20</xdr:row>
      <xdr:rowOff>74542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005F1-8EB4-4657-903D-64B9C550D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136922</xdr:colOff>
      <xdr:row>0</xdr:row>
      <xdr:rowOff>5952</xdr:rowOff>
    </xdr:from>
    <xdr:to>
      <xdr:col>16</xdr:col>
      <xdr:colOff>11906</xdr:colOff>
      <xdr:row>20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9CBDF-71C7-4D69-BBC9-237C56201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7B1B-9161-483E-96D6-190B5C451DE0}">
  <dimension ref="A1:M21"/>
  <sheetViews>
    <sheetView showGridLines="0" tabSelected="1" topLeftCell="B1" zoomScale="160" zoomScaleNormal="160" workbookViewId="0">
      <selection activeCell="J13" sqref="J13"/>
    </sheetView>
  </sheetViews>
  <sheetFormatPr defaultRowHeight="15" x14ac:dyDescent="0.25"/>
  <cols>
    <col min="1" max="1" width="18.85546875" customWidth="1"/>
    <col min="2" max="2" width="11.85546875" customWidth="1"/>
    <col min="3" max="3" width="8" bestFit="1" customWidth="1"/>
    <col min="6" max="6" width="14.140625" bestFit="1" customWidth="1"/>
    <col min="7" max="7" width="11.7109375" bestFit="1" customWidth="1"/>
    <col min="8" max="8" width="12.7109375" bestFit="1" customWidth="1"/>
    <col min="10" max="10" width="13.140625" bestFit="1" customWidth="1"/>
    <col min="11" max="11" width="12.5703125" bestFit="1" customWidth="1"/>
    <col min="12" max="12" width="16" bestFit="1" customWidth="1"/>
  </cols>
  <sheetData>
    <row r="1" spans="1:13" ht="15.75" thickBot="1" x14ac:dyDescent="0.3">
      <c r="B1" s="5" t="s">
        <v>3</v>
      </c>
      <c r="C1" s="6" t="s">
        <v>15</v>
      </c>
      <c r="F1" t="s">
        <v>9</v>
      </c>
      <c r="G1" t="s">
        <v>10</v>
      </c>
      <c r="H1" t="s">
        <v>14</v>
      </c>
      <c r="I1" s="22" t="s">
        <v>26</v>
      </c>
      <c r="J1" s="1" t="s">
        <v>29</v>
      </c>
    </row>
    <row r="2" spans="1:13" x14ac:dyDescent="0.25">
      <c r="B2" s="7" t="s">
        <v>0</v>
      </c>
      <c r="C2" s="7" t="s">
        <v>1</v>
      </c>
      <c r="D2" s="3" t="s">
        <v>4</v>
      </c>
      <c r="E2" s="3" t="s">
        <v>5</v>
      </c>
      <c r="F2" s="3" t="s">
        <v>7</v>
      </c>
      <c r="G2" s="3" t="s">
        <v>8</v>
      </c>
      <c r="H2" s="7" t="s">
        <v>6</v>
      </c>
      <c r="I2" s="15" t="s">
        <v>16</v>
      </c>
      <c r="J2" s="18" t="s">
        <v>17</v>
      </c>
      <c r="K2" s="15" t="s">
        <v>18</v>
      </c>
      <c r="L2" s="15" t="s">
        <v>19</v>
      </c>
    </row>
    <row r="3" spans="1:13" x14ac:dyDescent="0.25">
      <c r="B3" s="8">
        <v>9</v>
      </c>
      <c r="C3" s="8">
        <v>23</v>
      </c>
      <c r="D3" s="2">
        <f>B3-$B$13</f>
        <v>2.4000000000000004</v>
      </c>
      <c r="E3" s="2">
        <f>C3-$C$13</f>
        <v>7.1999999999999993</v>
      </c>
      <c r="F3" s="2">
        <f>D3^2</f>
        <v>5.7600000000000016</v>
      </c>
      <c r="G3" s="2">
        <f>D3*E3</f>
        <v>17.28</v>
      </c>
      <c r="H3" s="8">
        <f t="shared" ref="H3:H12" si="0">ROUND(($G$15*B3) + $G$16, 0)</f>
        <v>18</v>
      </c>
      <c r="I3" s="16">
        <f>C3-H3</f>
        <v>5</v>
      </c>
      <c r="J3" s="16">
        <f>I3*I3</f>
        <v>25</v>
      </c>
      <c r="K3" s="24">
        <f>I3/C3</f>
        <v>0.21739130434782608</v>
      </c>
      <c r="L3" s="16">
        <f>ABS(K3)</f>
        <v>0.21739130434782608</v>
      </c>
    </row>
    <row r="4" spans="1:13" x14ac:dyDescent="0.25">
      <c r="B4" s="8">
        <v>5</v>
      </c>
      <c r="C4" s="8">
        <v>18</v>
      </c>
      <c r="D4" s="2">
        <f t="shared" ref="D4:D12" si="1">B4-$B$13</f>
        <v>-1.5999999999999996</v>
      </c>
      <c r="E4" s="2">
        <f t="shared" ref="E4:E12" si="2">C4-$C$13</f>
        <v>2.1999999999999993</v>
      </c>
      <c r="F4" s="2">
        <f t="shared" ref="F4:F12" si="3">D4^2</f>
        <v>2.5599999999999987</v>
      </c>
      <c r="G4" s="2">
        <f t="shared" ref="G4:G12" si="4">D4*E4</f>
        <v>-3.5199999999999982</v>
      </c>
      <c r="H4" s="8">
        <f t="shared" si="0"/>
        <v>14</v>
      </c>
      <c r="I4" s="16">
        <f t="shared" ref="I4:I12" si="5">C4-H4</f>
        <v>4</v>
      </c>
      <c r="J4" s="16">
        <f t="shared" ref="J4:J13" si="6">I4*I4</f>
        <v>16</v>
      </c>
      <c r="K4" s="24">
        <f t="shared" ref="K4:K12" si="7">I4/C4</f>
        <v>0.22222222222222221</v>
      </c>
      <c r="L4" s="16">
        <f t="shared" ref="L4:L12" si="8">ABS(K4)</f>
        <v>0.22222222222222221</v>
      </c>
    </row>
    <row r="5" spans="1:13" x14ac:dyDescent="0.25">
      <c r="B5" s="8">
        <v>9</v>
      </c>
      <c r="C5" s="8">
        <v>15</v>
      </c>
      <c r="D5" s="2">
        <f t="shared" si="1"/>
        <v>2.4000000000000004</v>
      </c>
      <c r="E5" s="2">
        <f t="shared" si="2"/>
        <v>-0.80000000000000071</v>
      </c>
      <c r="F5" s="2">
        <f t="shared" si="3"/>
        <v>5.7600000000000016</v>
      </c>
      <c r="G5" s="2">
        <f t="shared" si="4"/>
        <v>-1.9200000000000019</v>
      </c>
      <c r="H5" s="8">
        <f t="shared" si="0"/>
        <v>18</v>
      </c>
      <c r="I5" s="16">
        <f t="shared" si="5"/>
        <v>-3</v>
      </c>
      <c r="J5" s="16">
        <f t="shared" si="6"/>
        <v>9</v>
      </c>
      <c r="K5" s="24">
        <f t="shared" si="7"/>
        <v>-0.2</v>
      </c>
      <c r="L5" s="16">
        <f t="shared" si="8"/>
        <v>0.2</v>
      </c>
    </row>
    <row r="6" spans="1:13" x14ac:dyDescent="0.25">
      <c r="B6" s="8">
        <v>4</v>
      </c>
      <c r="C6" s="8">
        <v>14</v>
      </c>
      <c r="D6" s="2">
        <f t="shared" si="1"/>
        <v>-2.5999999999999996</v>
      </c>
      <c r="E6" s="2">
        <f t="shared" si="2"/>
        <v>-1.8000000000000007</v>
      </c>
      <c r="F6" s="2">
        <f t="shared" si="3"/>
        <v>6.759999999999998</v>
      </c>
      <c r="G6" s="2">
        <f t="shared" si="4"/>
        <v>4.6800000000000015</v>
      </c>
      <c r="H6" s="8">
        <f t="shared" si="0"/>
        <v>13</v>
      </c>
      <c r="I6" s="16">
        <f t="shared" si="5"/>
        <v>1</v>
      </c>
      <c r="J6" s="16">
        <f t="shared" si="6"/>
        <v>1</v>
      </c>
      <c r="K6" s="24">
        <f t="shared" si="7"/>
        <v>7.1428571428571425E-2</v>
      </c>
      <c r="L6" s="16">
        <f t="shared" si="8"/>
        <v>7.1428571428571425E-2</v>
      </c>
    </row>
    <row r="7" spans="1:13" x14ac:dyDescent="0.25">
      <c r="B7" s="8">
        <v>8</v>
      </c>
      <c r="C7" s="8">
        <v>14</v>
      </c>
      <c r="D7" s="2">
        <f t="shared" si="1"/>
        <v>1.4000000000000004</v>
      </c>
      <c r="E7" s="2">
        <f t="shared" si="2"/>
        <v>-1.8000000000000007</v>
      </c>
      <c r="F7" s="2">
        <f t="shared" si="3"/>
        <v>1.9600000000000011</v>
      </c>
      <c r="G7" s="2">
        <f t="shared" si="4"/>
        <v>-2.5200000000000018</v>
      </c>
      <c r="H7" s="8">
        <f t="shared" si="0"/>
        <v>17</v>
      </c>
      <c r="I7" s="16">
        <f t="shared" si="5"/>
        <v>-3</v>
      </c>
      <c r="J7" s="16">
        <f t="shared" si="6"/>
        <v>9</v>
      </c>
      <c r="K7" s="24">
        <f t="shared" si="7"/>
        <v>-0.21428571428571427</v>
      </c>
      <c r="L7" s="16">
        <f t="shared" si="8"/>
        <v>0.21428571428571427</v>
      </c>
    </row>
    <row r="8" spans="1:13" x14ac:dyDescent="0.25">
      <c r="B8" s="8">
        <v>5</v>
      </c>
      <c r="C8" s="8">
        <v>26</v>
      </c>
      <c r="D8" s="2">
        <f t="shared" si="1"/>
        <v>-1.5999999999999996</v>
      </c>
      <c r="E8" s="2">
        <f t="shared" si="2"/>
        <v>10.199999999999999</v>
      </c>
      <c r="F8" s="2">
        <f t="shared" si="3"/>
        <v>2.5599999999999987</v>
      </c>
      <c r="G8" s="2">
        <f t="shared" si="4"/>
        <v>-16.319999999999997</v>
      </c>
      <c r="H8" s="8">
        <f t="shared" si="0"/>
        <v>14</v>
      </c>
      <c r="I8" s="16">
        <f t="shared" si="5"/>
        <v>12</v>
      </c>
      <c r="J8" s="16">
        <f t="shared" si="6"/>
        <v>144</v>
      </c>
      <c r="K8" s="24">
        <f t="shared" si="7"/>
        <v>0.46153846153846156</v>
      </c>
      <c r="L8" s="16">
        <f t="shared" si="8"/>
        <v>0.46153846153846156</v>
      </c>
    </row>
    <row r="9" spans="1:13" x14ac:dyDescent="0.25">
      <c r="B9" s="8">
        <v>7</v>
      </c>
      <c r="C9" s="8">
        <v>12</v>
      </c>
      <c r="D9" s="2">
        <f t="shared" si="1"/>
        <v>0.40000000000000036</v>
      </c>
      <c r="E9" s="2">
        <f t="shared" si="2"/>
        <v>-3.8000000000000007</v>
      </c>
      <c r="F9" s="2">
        <f t="shared" si="3"/>
        <v>0.16000000000000028</v>
      </c>
      <c r="G9" s="2">
        <f t="shared" si="4"/>
        <v>-1.5200000000000016</v>
      </c>
      <c r="H9" s="8">
        <f t="shared" si="0"/>
        <v>16</v>
      </c>
      <c r="I9" s="16">
        <f t="shared" si="5"/>
        <v>-4</v>
      </c>
      <c r="J9" s="16">
        <f t="shared" si="6"/>
        <v>16</v>
      </c>
      <c r="K9" s="24">
        <f t="shared" si="7"/>
        <v>-0.33333333333333331</v>
      </c>
      <c r="L9" s="16">
        <f t="shared" si="8"/>
        <v>0.33333333333333331</v>
      </c>
    </row>
    <row r="10" spans="1:13" x14ac:dyDescent="0.25">
      <c r="B10" s="8">
        <v>9</v>
      </c>
      <c r="C10" s="8">
        <v>12</v>
      </c>
      <c r="D10" s="2">
        <f t="shared" si="1"/>
        <v>2.4000000000000004</v>
      </c>
      <c r="E10" s="2">
        <f t="shared" si="2"/>
        <v>-3.8000000000000007</v>
      </c>
      <c r="F10" s="2">
        <f t="shared" si="3"/>
        <v>5.7600000000000016</v>
      </c>
      <c r="G10" s="2">
        <f t="shared" si="4"/>
        <v>-9.1200000000000028</v>
      </c>
      <c r="H10" s="8">
        <f t="shared" si="0"/>
        <v>18</v>
      </c>
      <c r="I10" s="16">
        <f t="shared" si="5"/>
        <v>-6</v>
      </c>
      <c r="J10" s="16">
        <f t="shared" si="6"/>
        <v>36</v>
      </c>
      <c r="K10" s="24">
        <f t="shared" si="7"/>
        <v>-0.5</v>
      </c>
      <c r="L10" s="16">
        <f t="shared" si="8"/>
        <v>0.5</v>
      </c>
    </row>
    <row r="11" spans="1:13" x14ac:dyDescent="0.25">
      <c r="B11" s="8">
        <v>8</v>
      </c>
      <c r="C11" s="8">
        <v>21</v>
      </c>
      <c r="D11" s="2">
        <f t="shared" si="1"/>
        <v>1.4000000000000004</v>
      </c>
      <c r="E11" s="2">
        <f t="shared" si="2"/>
        <v>5.1999999999999993</v>
      </c>
      <c r="F11" s="2">
        <f t="shared" si="3"/>
        <v>1.9600000000000011</v>
      </c>
      <c r="G11" s="2">
        <f t="shared" si="4"/>
        <v>7.2800000000000011</v>
      </c>
      <c r="H11" s="8">
        <f t="shared" si="0"/>
        <v>17</v>
      </c>
      <c r="I11" s="16">
        <f t="shared" si="5"/>
        <v>4</v>
      </c>
      <c r="J11" s="16">
        <f t="shared" si="6"/>
        <v>16</v>
      </c>
      <c r="K11" s="24">
        <f t="shared" si="7"/>
        <v>0.19047619047619047</v>
      </c>
      <c r="L11" s="16">
        <f t="shared" si="8"/>
        <v>0.19047619047619047</v>
      </c>
    </row>
    <row r="12" spans="1:13" ht="15.75" thickBot="1" x14ac:dyDescent="0.3">
      <c r="B12" s="9">
        <v>2</v>
      </c>
      <c r="C12" s="9">
        <v>3</v>
      </c>
      <c r="D12" s="2">
        <f t="shared" si="1"/>
        <v>-4.5999999999999996</v>
      </c>
      <c r="E12" s="2">
        <f t="shared" si="2"/>
        <v>-12.8</v>
      </c>
      <c r="F12" s="2">
        <f t="shared" si="3"/>
        <v>21.159999999999997</v>
      </c>
      <c r="G12" s="2">
        <f t="shared" si="4"/>
        <v>58.879999999999995</v>
      </c>
      <c r="H12" s="8">
        <f t="shared" si="0"/>
        <v>11</v>
      </c>
      <c r="I12" s="16">
        <f t="shared" si="5"/>
        <v>-8</v>
      </c>
      <c r="J12" s="16">
        <f t="shared" si="6"/>
        <v>64</v>
      </c>
      <c r="K12" s="24">
        <f t="shared" si="7"/>
        <v>-2.6666666666666665</v>
      </c>
      <c r="L12" s="16">
        <f t="shared" si="8"/>
        <v>2.6666666666666665</v>
      </c>
    </row>
    <row r="13" spans="1:13" ht="15.75" thickBot="1" x14ac:dyDescent="0.3">
      <c r="A13" s="4" t="s">
        <v>2</v>
      </c>
      <c r="B13" s="12">
        <f>AVERAGE(B3:B12)</f>
        <v>6.6</v>
      </c>
      <c r="C13" s="12">
        <f>AVERAGE(C3:C12)</f>
        <v>15.8</v>
      </c>
      <c r="D13" s="5"/>
      <c r="E13" s="5"/>
      <c r="F13" s="14">
        <f>AVERAGE(F3:F12)</f>
        <v>5.4399999999999995</v>
      </c>
      <c r="G13" s="14">
        <f>AVERAGE(G3:G12)</f>
        <v>5.3199999999999994</v>
      </c>
      <c r="H13" s="12"/>
      <c r="I13" s="17">
        <f>AVERAGE(I3:I12)</f>
        <v>0.2</v>
      </c>
      <c r="J13" s="17"/>
      <c r="K13" s="17"/>
      <c r="L13" s="17"/>
    </row>
    <row r="14" spans="1:13" ht="15.75" thickBot="1" x14ac:dyDescent="0.3">
      <c r="A14" s="4" t="s">
        <v>20</v>
      </c>
      <c r="B14" s="19">
        <f>CORREL(B3:B12,C3:C12)</f>
        <v>0.366370332177545</v>
      </c>
    </row>
    <row r="15" spans="1:13" ht="15.75" thickBot="1" x14ac:dyDescent="0.3">
      <c r="F15" s="10" t="s">
        <v>11</v>
      </c>
      <c r="G15" s="11">
        <f>G13/F13</f>
        <v>0.9779411764705882</v>
      </c>
      <c r="H15">
        <f>SLOPE(C3:C12,B3:B12)</f>
        <v>0.9779411764705882</v>
      </c>
      <c r="I15" s="23" t="s">
        <v>30</v>
      </c>
      <c r="J15" s="23">
        <f>AVERAGE(J3:J13)</f>
        <v>33.6</v>
      </c>
      <c r="L15" s="23" t="s">
        <v>28</v>
      </c>
      <c r="M15" s="25">
        <f>AVERAGE(L3:L12)</f>
        <v>0.50773424642989862</v>
      </c>
    </row>
    <row r="16" spans="1:13" ht="15.75" thickBot="1" x14ac:dyDescent="0.3">
      <c r="A16" s="4" t="s">
        <v>21</v>
      </c>
      <c r="B16" s="21">
        <f>B14*B14</f>
        <v>0.13422722029988465</v>
      </c>
      <c r="E16" t="s">
        <v>13</v>
      </c>
      <c r="F16" s="10" t="s">
        <v>12</v>
      </c>
      <c r="G16" s="11">
        <f>C13-(G15*B13)</f>
        <v>9.3455882352941195</v>
      </c>
      <c r="H16">
        <f>INTERCEPT(C3:C12,B3:B12)</f>
        <v>9.3455882352941195</v>
      </c>
      <c r="I16" s="23" t="s">
        <v>27</v>
      </c>
      <c r="J16" s="23">
        <f>SQRT(J15)</f>
        <v>5.7965506984757758</v>
      </c>
    </row>
    <row r="17" spans="1:10" x14ac:dyDescent="0.25">
      <c r="A17" s="4" t="s">
        <v>22</v>
      </c>
      <c r="I17" s="23" t="s">
        <v>2</v>
      </c>
      <c r="J17" s="23">
        <f>AVERAGE(I3:I12)</f>
        <v>0.2</v>
      </c>
    </row>
    <row r="18" spans="1:10" x14ac:dyDescent="0.25">
      <c r="A18" s="4" t="s">
        <v>23</v>
      </c>
      <c r="F18" s="13" t="str">
        <f>"Y = "&amp;ROUND(G15, 2)&amp;"x + "&amp;ROUND(G16,2)</f>
        <v>Y = 0.98x + 9.35</v>
      </c>
    </row>
    <row r="19" spans="1:10" x14ac:dyDescent="0.25">
      <c r="A19" s="4" t="s">
        <v>24</v>
      </c>
      <c r="B19" t="s">
        <v>31</v>
      </c>
    </row>
    <row r="20" spans="1:10" x14ac:dyDescent="0.25">
      <c r="A20" t="s">
        <v>25</v>
      </c>
      <c r="B20" t="s">
        <v>32</v>
      </c>
    </row>
    <row r="21" spans="1:10" x14ac:dyDescent="0.25">
      <c r="A21" s="20">
        <v>7.0000000000000001E-3</v>
      </c>
      <c r="F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4318-1CD9-4487-B8ED-3FA51F662BBE}">
  <dimension ref="A1"/>
  <sheetViews>
    <sheetView showGridLines="0" topLeftCell="B1" zoomScale="160" zoomScaleNormal="160" workbookViewId="0">
      <selection activeCell="Q9" sqref="Q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2022-03-04T01:52:05Z</dcterms:created>
  <dcterms:modified xsi:type="dcterms:W3CDTF">2022-03-04T03:02:07Z</dcterms:modified>
</cp:coreProperties>
</file>