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teja\Desktop\PREWORK_SV\Bootcamp\Homework\KickStart Assignment\01-excel\"/>
    </mc:Choice>
  </mc:AlternateContent>
  <xr:revisionPtr revIDLastSave="0" documentId="13_ncr:1_{92A8B0A4-9352-423F-9304-AB5C0AF95A81}" xr6:coauthVersionLast="43" xr6:coauthVersionMax="43" xr10:uidLastSave="{00000000-0000-0000-0000-000000000000}"/>
  <bookViews>
    <workbookView xWindow="-120" yWindow="-120" windowWidth="29040" windowHeight="15840" tabRatio="702" xr2:uid="{00000000-000D-0000-FFFF-FFFF00000000}"/>
  </bookViews>
  <sheets>
    <sheet name="Kickstart Data" sheetId="1" r:id="rId1"/>
    <sheet name="Analysis (Category)" sheetId="4" r:id="rId2"/>
    <sheet name="Analysis (Sub-Category)" sheetId="5" r:id="rId3"/>
    <sheet name="Analysis (Years)" sheetId="6" r:id="rId4"/>
    <sheet name="Bonus" sheetId="7" r:id="rId5"/>
    <sheet name="Question 3" sheetId="8" r:id="rId6"/>
    <sheet name="Question 3-1" sheetId="9" r:id="rId7"/>
    <sheet name="Question 3-2" sheetId="10" r:id="rId8"/>
  </sheets>
  <definedNames>
    <definedName name="_xlnm._FilterDatabase" localSheetId="0" hidden="1">'Kickstart Data'!$A$1:$T$4115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5" i="7" l="1"/>
  <c r="D5" i="7"/>
  <c r="C6" i="7"/>
  <c r="D6" i="7"/>
  <c r="C7" i="7"/>
  <c r="D7" i="7"/>
  <c r="C8" i="7"/>
  <c r="D8" i="7"/>
  <c r="C9" i="7"/>
  <c r="D9" i="7"/>
  <c r="C10" i="7"/>
  <c r="D10" i="7"/>
  <c r="C11" i="7"/>
  <c r="D11" i="7"/>
  <c r="C12" i="7"/>
  <c r="D12" i="7"/>
  <c r="C13" i="7"/>
  <c r="D13" i="7"/>
  <c r="C4" i="7"/>
  <c r="D4" i="7"/>
  <c r="C3" i="7"/>
  <c r="D3" i="7"/>
  <c r="B2" i="7"/>
  <c r="B3" i="7"/>
  <c r="D2" i="7"/>
  <c r="C2" i="7"/>
  <c r="B13" i="7"/>
  <c r="B12" i="7"/>
  <c r="B11" i="7"/>
  <c r="B10" i="7"/>
  <c r="B9" i="7"/>
  <c r="B8" i="7"/>
  <c r="B7" i="7"/>
  <c r="E7" i="7" s="1"/>
  <c r="B6" i="7"/>
  <c r="B5" i="7"/>
  <c r="B4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8" i="7" l="1"/>
  <c r="G8" i="7" s="1"/>
  <c r="E9" i="7"/>
  <c r="G9" i="7" s="1"/>
  <c r="E10" i="7"/>
  <c r="F10" i="7" s="1"/>
  <c r="G7" i="7"/>
  <c r="H7" i="7"/>
  <c r="E2" i="7"/>
  <c r="F2" i="7" s="1"/>
  <c r="E6" i="7"/>
  <c r="E13" i="7"/>
  <c r="F13" i="7" s="1"/>
  <c r="E5" i="7"/>
  <c r="F5" i="7" s="1"/>
  <c r="E12" i="7"/>
  <c r="F12" i="7" s="1"/>
  <c r="E4" i="7"/>
  <c r="E11" i="7"/>
  <c r="F11" i="7" s="1"/>
  <c r="E3" i="7"/>
  <c r="F3" i="7" s="1"/>
  <c r="F7" i="7"/>
  <c r="F8" i="7" l="1"/>
  <c r="H10" i="7"/>
  <c r="G10" i="7"/>
  <c r="F9" i="7"/>
  <c r="H8" i="7"/>
  <c r="H9" i="7"/>
  <c r="H4" i="7"/>
  <c r="G4" i="7"/>
  <c r="F4" i="7"/>
  <c r="H12" i="7"/>
  <c r="G12" i="7"/>
  <c r="H6" i="7"/>
  <c r="G6" i="7"/>
  <c r="H2" i="7"/>
  <c r="G2" i="7"/>
  <c r="F6" i="7"/>
  <c r="H3" i="7"/>
  <c r="G3" i="7"/>
  <c r="H11" i="7"/>
  <c r="G11" i="7"/>
  <c r="H5" i="7"/>
  <c r="G5" i="7"/>
  <c r="H13" i="7"/>
  <c r="G13" i="7"/>
</calcChain>
</file>

<file path=xl/sharedStrings.xml><?xml version="1.0" encoding="utf-8"?>
<sst xmlns="http://schemas.openxmlformats.org/spreadsheetml/2006/main" count="33118" uniqueCount="8408">
  <si>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</si>
  <si>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</si>
  <si>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</si>
  <si>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</si>
  <si>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</si>
  <si>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</si>
  <si>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</si>
  <si>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</si>
  <si>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</si>
  <si>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</si>
  <si>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</si>
  <si>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</si>
  <si>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</si>
  <si>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</si>
  <si>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</si>
  <si>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</si>
  <si>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</si>
  <si>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</si>
  <si>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</si>
  <si>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</si>
  <si>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</si>
  <si>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</si>
  <si>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</si>
  <si>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</si>
  <si>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</si>
  <si>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</si>
  <si>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</si>
  <si>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</si>
  <si>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</si>
  <si>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</si>
  <si>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</si>
  <si>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</si>
  <si>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</si>
  <si>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</si>
  <si>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</si>
  <si>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</si>
  <si>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</si>
  <si>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</si>
  <si>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</si>
  <si>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</si>
  <si>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</si>
  <si>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</si>
  <si>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</si>
  <si>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</si>
  <si>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</si>
  <si>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</si>
  <si>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</si>
  <si>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</si>
  <si>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</si>
  <si>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</si>
  <si>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</si>
  <si>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</si>
  <si>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</si>
  <si>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</si>
  <si>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</si>
  <si>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</si>
  <si>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</si>
  <si>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</si>
  <si>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</si>
  <si>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</si>
  <si>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</si>
  <si>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</si>
  <si>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</si>
  <si>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</si>
  <si>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</si>
  <si>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</si>
  <si>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</si>
  <si>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</si>
  <si>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</si>
  <si>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</si>
  <si>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</si>
  <si>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</si>
  <si>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</si>
  <si>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</si>
  <si>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</si>
  <si>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</si>
  <si>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</si>
  <si>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</si>
  <si>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</si>
  <si>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</si>
  <si>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</si>
  <si>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</si>
  <si>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</si>
  <si>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</si>
  <si>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</si>
  <si>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</si>
  <si>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</si>
  <si>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</si>
  <si>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</si>
  <si>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</si>
  <si>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</si>
  <si>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</si>
  <si>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</si>
  <si>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</si>
  <si>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</si>
  <si>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</si>
  <si>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</si>
  <si>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</si>
  <si>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</si>
  <si>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</si>
  <si>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</si>
  <si>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</si>
  <si>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</si>
  <si>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</si>
  <si>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</si>
  <si>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</si>
  <si>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</si>
  <si>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</si>
  <si>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</si>
  <si>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</si>
  <si>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</si>
  <si>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</si>
  <si>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</si>
  <si>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</si>
  <si>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</si>
  <si>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</si>
  <si>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</si>
  <si>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</si>
  <si>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</si>
  <si>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</si>
  <si>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</si>
  <si>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</si>
  <si>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</si>
  <si>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</si>
  <si>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</si>
  <si>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</si>
  <si>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</si>
  <si>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</si>
  <si>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</si>
  <si>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</si>
  <si>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</si>
  <si>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</si>
  <si>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</si>
  <si>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</si>
  <si>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</si>
  <si>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</si>
  <si>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</si>
  <si>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</si>
  <si>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</si>
  <si>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</si>
  <si>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</si>
  <si>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</si>
  <si>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</si>
  <si>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</si>
  <si>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</si>
  <si>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</si>
  <si>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</si>
  <si>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</si>
  <si>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</si>
  <si>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</si>
  <si>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</si>
  <si>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</si>
  <si>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</si>
  <si>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</si>
  <si>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</si>
  <si>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</si>
  <si>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</si>
  <si>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</si>
  <si>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</si>
  <si>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</si>
  <si>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</si>
  <si>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</si>
  <si>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</si>
  <si>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</si>
  <si>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</si>
  <si>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</si>
  <si>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</si>
  <si>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</si>
  <si>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</si>
  <si>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</si>
  <si>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</si>
  <si>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</si>
  <si>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</si>
  <si>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</si>
  <si>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</si>
  <si>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</si>
  <si>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</si>
  <si>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</si>
  <si>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</si>
  <si>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</si>
  <si>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</si>
  <si>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</si>
  <si>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</si>
  <si>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</si>
  <si>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</si>
  <si>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</si>
  <si>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</si>
  <si>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</si>
  <si>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</si>
  <si>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</si>
  <si>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</si>
  <si>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</si>
  <si>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</si>
  <si>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</si>
  <si>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</si>
  <si>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</si>
  <si>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</si>
  <si>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</si>
  <si>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</si>
  <si>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</si>
  <si>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</si>
  <si>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</si>
  <si>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</si>
  <si>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</si>
  <si>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</si>
  <si>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</si>
  <si>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</si>
  <si>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</si>
  <si>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</si>
  <si>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</si>
  <si>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</si>
  <si>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</si>
  <si>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</si>
  <si>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</si>
  <si>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</si>
  <si>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</si>
  <si>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</si>
  <si>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</si>
  <si>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</si>
  <si>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</si>
  <si>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</si>
  <si>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</si>
  <si>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</si>
  <si>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</si>
  <si>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</si>
  <si>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</si>
  <si>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</si>
  <si>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</si>
  <si>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</si>
  <si>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</si>
  <si>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</si>
  <si>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</si>
  <si>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</si>
  <si>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</si>
  <si>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</si>
  <si>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</si>
  <si>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</si>
  <si>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</si>
  <si>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</si>
  <si>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</si>
  <si>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</si>
  <si>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</si>
  <si>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</si>
  <si>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</si>
  <si>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</si>
  <si>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</si>
  <si>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</si>
  <si>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</si>
  <si>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</si>
  <si>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</si>
  <si>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</si>
  <si>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</si>
  <si>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</si>
  <si>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</si>
  <si>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</si>
  <si>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</si>
  <si>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</si>
  <si>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</si>
  <si>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</si>
  <si>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</si>
  <si>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</si>
  <si>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</si>
  <si>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</si>
  <si>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</si>
  <si>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</si>
  <si>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</si>
  <si>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</si>
  <si>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</si>
  <si>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</si>
  <si>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</si>
  <si>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</si>
  <si>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</si>
  <si>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</si>
  <si>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</si>
  <si>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</si>
  <si>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</si>
  <si>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</si>
  <si>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</si>
  <si>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</si>
  <si>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</si>
  <si>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</si>
  <si>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</si>
  <si>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</si>
  <si>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</si>
  <si>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</si>
  <si>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</si>
  <si>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</si>
  <si>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</si>
  <si>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</si>
  <si>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</si>
  <si>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</si>
  <si>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</si>
  <si>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</si>
  <si>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</si>
  <si>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</si>
  <si>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</si>
  <si>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</si>
  <si>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</si>
  <si>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</si>
  <si>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</si>
  <si>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</si>
  <si>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</si>
  <si>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</si>
  <si>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</si>
  <si>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</si>
  <si>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</si>
  <si>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</si>
  <si>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</si>
  <si>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</si>
  <si>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</si>
  <si>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</si>
  <si>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</si>
  <si>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</si>
  <si>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</si>
  <si>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</si>
  <si>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</si>
  <si>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</si>
  <si>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</si>
  <si>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</si>
  <si>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</si>
  <si>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</si>
  <si>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</si>
  <si>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</si>
  <si>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</si>
  <si>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</si>
  <si>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</si>
  <si>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</si>
  <si>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</si>
  <si>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</si>
  <si>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</si>
  <si>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</si>
  <si>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</si>
  <si>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</si>
  <si>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</si>
  <si>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</si>
  <si>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</si>
  <si>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</si>
  <si>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</si>
  <si>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</si>
  <si>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</si>
  <si>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</si>
  <si>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</si>
  <si>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</si>
  <si>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</si>
  <si>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</si>
  <si>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</si>
  <si>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</si>
  <si>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</si>
  <si>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</si>
  <si>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</si>
  <si>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</si>
  <si>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</si>
  <si>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</si>
  <si>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</si>
  <si>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</si>
  <si>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</si>
  <si>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</si>
  <si>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</si>
  <si>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</si>
  <si>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</si>
  <si>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</si>
  <si>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</si>
  <si>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</si>
  <si>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</si>
  <si>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</si>
  <si>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</si>
  <si>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</si>
  <si>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</si>
  <si>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</si>
  <si>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</si>
  <si>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</si>
  <si>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</si>
  <si>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</si>
  <si>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</si>
  <si>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</si>
  <si>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</si>
  <si>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</si>
  <si>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</si>
  <si>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</si>
  <si>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</si>
  <si>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</si>
  <si>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</si>
  <si>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</si>
  <si>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</si>
  <si>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</si>
  <si>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</si>
  <si>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</si>
  <si>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</si>
  <si>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</si>
  <si>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</si>
  <si>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</si>
  <si>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</si>
  <si>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</si>
  <si>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</si>
  <si>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</si>
  <si>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</si>
  <si>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</si>
  <si>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</si>
  <si>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</si>
  <si>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</si>
  <si>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</si>
  <si>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</si>
  <si>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</si>
  <si>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</si>
  <si>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</si>
  <si>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</si>
  <si>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</si>
  <si>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</si>
  <si>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</si>
  <si>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</si>
  <si>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</si>
  <si>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</si>
  <si>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</si>
  <si>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</si>
  <si>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</si>
  <si>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</si>
  <si>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</si>
  <si>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</si>
  <si>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</si>
  <si>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</si>
  <si>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</si>
  <si>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</si>
  <si>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</si>
  <si>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</si>
  <si>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</si>
  <si>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</si>
  <si>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</si>
  <si>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</si>
  <si>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</si>
  <si>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</si>
  <si>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</si>
  <si>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</si>
  <si>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</si>
  <si>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</si>
  <si>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</si>
  <si>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</si>
  <si>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</si>
  <si>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</si>
  <si>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</si>
  <si>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</si>
  <si>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</si>
  <si>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</si>
  <si>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</si>
  <si>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</si>
  <si>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</si>
  <si>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</si>
  <si>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</si>
  <si>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</si>
  <si>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</si>
  <si>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</si>
  <si>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</si>
  <si>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</si>
  <si>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</si>
  <si>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</si>
  <si>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</si>
  <si>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</si>
  <si>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</si>
  <si>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</si>
  <si>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</si>
  <si>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</si>
  <si>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</si>
  <si>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</si>
  <si>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</si>
  <si>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</si>
  <si>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</si>
  <si>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</si>
  <si>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</si>
  <si>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</si>
  <si>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</si>
  <si>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</si>
  <si>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</si>
  <si>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</si>
  <si>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</si>
  <si>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</si>
  <si>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</si>
  <si>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</si>
  <si>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</si>
  <si>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</si>
  <si>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</si>
  <si>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</si>
  <si>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</si>
  <si>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</si>
  <si>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</si>
  <si>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</si>
  <si>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</si>
  <si>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</si>
  <si>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</si>
  <si>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</si>
  <si>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</si>
  <si>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</si>
  <si>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</si>
  <si>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</si>
  <si>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</si>
  <si>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</si>
  <si>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</si>
  <si>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</si>
  <si>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</si>
  <si>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</si>
  <si>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</si>
  <si>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</si>
  <si>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</si>
  <si>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</si>
  <si>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</si>
  <si>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</si>
  <si>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</si>
  <si>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</si>
  <si>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</si>
  <si>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</si>
  <si>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</si>
  <si>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</si>
  <si>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</si>
  <si>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</si>
  <si>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</si>
  <si>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</si>
  <si>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</si>
  <si>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</si>
  <si>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</si>
  <si>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</si>
  <si>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</si>
  <si>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</si>
  <si>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</si>
  <si>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</si>
  <si>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</si>
  <si>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</si>
  <si>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</si>
  <si>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</si>
  <si>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</si>
  <si>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</si>
  <si>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</si>
  <si>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</si>
  <si>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</si>
  <si>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</si>
  <si>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</si>
  <si>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</si>
  <si>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</si>
  <si>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</si>
  <si>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</si>
  <si>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</si>
  <si>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</si>
  <si>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</si>
  <si>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</si>
  <si>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</si>
  <si>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</si>
  <si>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</si>
  <si>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</si>
  <si>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</si>
  <si>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</si>
  <si>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</si>
  <si>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</si>
  <si>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</si>
  <si>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</si>
  <si>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</si>
  <si>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</si>
  <si>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</si>
  <si>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</si>
  <si>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</si>
  <si>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</si>
  <si>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</si>
  <si>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</si>
  <si>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</si>
  <si>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</si>
  <si>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</si>
  <si>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</si>
  <si>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</si>
  <si>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</si>
  <si>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</si>
  <si>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</si>
  <si>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</si>
  <si>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</si>
  <si>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</si>
  <si>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</si>
  <si>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</si>
  <si>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</si>
  <si>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</si>
  <si>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</si>
  <si>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</si>
  <si>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</si>
  <si>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</si>
  <si>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</si>
  <si>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</si>
  <si>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</si>
  <si>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</si>
  <si>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</si>
  <si>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</si>
  <si>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</si>
  <si>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</si>
  <si>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</si>
  <si>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</si>
  <si>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</si>
  <si>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</si>
  <si>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</si>
  <si>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</si>
  <si>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</si>
  <si>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</si>
  <si>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</si>
  <si>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</si>
  <si>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</si>
  <si>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</si>
  <si>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</si>
  <si>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</si>
  <si>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</si>
  <si>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</si>
  <si>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</si>
  <si>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</si>
  <si>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</si>
  <si>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</si>
  <si>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</si>
  <si>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</si>
  <si>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</si>
  <si>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</si>
  <si>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</si>
  <si>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</si>
  <si>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</si>
  <si>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</si>
  <si>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</si>
  <si>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</si>
  <si>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</si>
  <si>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</si>
  <si>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</si>
  <si>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</si>
  <si>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</si>
  <si>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</si>
  <si>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</si>
  <si>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</si>
  <si>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</si>
  <si>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</si>
  <si>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</si>
  <si>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</si>
  <si>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</si>
  <si>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</si>
  <si>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</si>
  <si>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</si>
  <si>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</si>
  <si>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</si>
  <si>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</si>
  <si>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</si>
  <si>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</si>
  <si>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</si>
  <si>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</si>
  <si>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</si>
  <si>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</si>
  <si>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</si>
  <si>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</si>
  <si>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</si>
  <si>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</si>
  <si>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</si>
  <si>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</si>
  <si>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</si>
  <si>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</si>
  <si>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</si>
  <si>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</si>
  <si>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</si>
  <si>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</si>
  <si>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</si>
  <si>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</si>
  <si>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</si>
  <si>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</si>
  <si>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</si>
  <si>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</si>
  <si>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</si>
  <si>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</si>
  <si>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</si>
  <si>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</si>
  <si>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</si>
  <si>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</si>
  <si>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</si>
  <si>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</si>
  <si>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</si>
  <si>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</si>
  <si>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</si>
  <si>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</si>
  <si>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</si>
  <si>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</si>
  <si>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</si>
  <si>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</si>
  <si>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</si>
  <si>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</si>
  <si>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</si>
  <si>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</si>
  <si>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</si>
  <si>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</si>
  <si>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</si>
  <si>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</si>
  <si>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</si>
  <si>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</si>
  <si>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</si>
  <si>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</si>
  <si>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</si>
  <si>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</si>
  <si>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</si>
  <si>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</si>
  <si>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</si>
  <si>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</si>
  <si>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</si>
  <si>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</si>
  <si>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</si>
  <si>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</si>
  <si>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</si>
  <si>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</si>
  <si>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</si>
  <si>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</si>
  <si>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</si>
  <si>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</si>
  <si>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</si>
  <si>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</si>
  <si>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</si>
  <si>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</si>
  <si>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</si>
  <si>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</si>
  <si>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</si>
  <si>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</si>
  <si>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</si>
  <si>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</si>
  <si>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</si>
  <si>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</si>
  <si>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</si>
  <si>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</si>
  <si>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</si>
  <si>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</si>
  <si>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</si>
  <si>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</si>
  <si>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</si>
  <si>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</si>
  <si>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</si>
  <si>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</si>
  <si>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</si>
  <si>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</si>
  <si>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</si>
  <si>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</si>
  <si>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</si>
  <si>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</si>
  <si>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</si>
  <si>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</si>
  <si>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</si>
  <si>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</si>
  <si>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</si>
  <si>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</si>
  <si>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</si>
  <si>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</si>
  <si>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</si>
  <si>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</si>
  <si>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</si>
  <si>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</si>
  <si>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</si>
  <si>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</si>
  <si>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</si>
  <si>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</si>
  <si>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</si>
  <si>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</si>
  <si>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</si>
  <si>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</si>
  <si>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</si>
  <si>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</si>
  <si>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</si>
  <si>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</si>
  <si>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</si>
  <si>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</si>
  <si>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</si>
  <si>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</si>
  <si>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</si>
  <si>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</si>
  <si>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</si>
  <si>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</si>
  <si>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</si>
  <si>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</si>
  <si>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</si>
  <si>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</si>
  <si>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</si>
  <si>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</si>
  <si>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</si>
  <si>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</si>
  <si>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</si>
  <si>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</si>
  <si>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</si>
  <si>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</si>
  <si>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</si>
  <si>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</si>
  <si>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</si>
  <si>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</si>
  <si>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</si>
  <si>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</si>
  <si>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</si>
  <si>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</si>
  <si>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</si>
  <si>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</si>
  <si>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</si>
  <si>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</si>
  <si>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</si>
  <si>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</si>
  <si>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</si>
  <si>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</si>
  <si>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</si>
  <si>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</si>
  <si>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</si>
  <si>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</si>
  <si>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</si>
  <si>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</si>
  <si>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</si>
  <si>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</si>
  <si>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</si>
  <si>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</si>
  <si>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</si>
  <si>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</si>
  <si>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</si>
  <si>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</si>
  <si>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</si>
  <si>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</si>
  <si>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</si>
  <si>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</si>
  <si>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</si>
  <si>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</si>
  <si>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</si>
  <si>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</si>
  <si>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</si>
  <si>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</si>
  <si>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</si>
  <si>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</si>
  <si>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</si>
  <si>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</si>
  <si>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</si>
  <si>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</si>
  <si>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</si>
  <si>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</si>
  <si>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</si>
  <si>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</si>
  <si>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</si>
  <si>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</si>
  <si>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</si>
  <si>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</si>
  <si>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</si>
  <si>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</si>
  <si>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</si>
  <si>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</si>
  <si>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</si>
  <si>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</si>
  <si>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</si>
  <si>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</si>
  <si>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</si>
  <si>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</si>
  <si>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</si>
  <si>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</si>
  <si>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</si>
  <si>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</si>
  <si>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</si>
  <si>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</si>
  <si>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</si>
  <si>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</si>
  <si>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</si>
  <si>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</si>
  <si>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</si>
  <si>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</si>
  <si>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</si>
  <si>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</si>
  <si>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</si>
  <si>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</si>
  <si>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</si>
  <si>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</si>
  <si>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</si>
  <si>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</si>
  <si>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</si>
  <si>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</si>
  <si>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</si>
  <si>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</si>
  <si>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</si>
  <si>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</si>
  <si>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</si>
  <si>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</si>
  <si>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</si>
  <si>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</si>
  <si>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</si>
  <si>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</si>
  <si>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</si>
  <si>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</si>
  <si>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</si>
  <si>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</si>
  <si>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</si>
  <si>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</si>
  <si>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</si>
  <si>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</si>
  <si>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</si>
  <si>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</si>
  <si>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</si>
  <si>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</si>
  <si>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</si>
  <si>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</si>
  <si>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</si>
  <si>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</si>
  <si>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</si>
  <si>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</si>
  <si>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</si>
  <si>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</si>
  <si>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</si>
  <si>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</si>
  <si>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</si>
  <si>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</si>
  <si>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</si>
  <si>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</si>
  <si>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</si>
  <si>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</si>
  <si>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</si>
  <si>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</si>
  <si>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</si>
  <si>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</si>
  <si>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</si>
  <si>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</si>
  <si>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</si>
  <si>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</si>
  <si>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</si>
  <si>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</si>
  <si>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</si>
  <si>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</si>
  <si>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</si>
  <si>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</si>
  <si>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</si>
  <si>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</si>
  <si>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</si>
  <si>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</si>
  <si>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</si>
  <si>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</si>
  <si>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</si>
  <si>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</si>
  <si>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</si>
  <si>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</si>
  <si>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</si>
  <si>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</si>
  <si>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</si>
  <si>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</si>
  <si>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</si>
  <si>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</si>
  <si>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</si>
  <si>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</si>
  <si>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</si>
  <si>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</si>
  <si>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</si>
  <si>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</si>
  <si>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</si>
  <si>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</si>
  <si>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</si>
  <si>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</si>
  <si>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</si>
  <si>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</si>
  <si>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</si>
  <si>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</si>
  <si>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</si>
  <si>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</si>
  <si>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</si>
  <si>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</si>
  <si>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</si>
  <si>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</si>
  <si>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</si>
  <si>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</si>
  <si>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</si>
  <si>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</si>
  <si>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</si>
  <si>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</si>
  <si>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</si>
  <si>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</si>
  <si>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</si>
  <si>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</si>
  <si>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</si>
  <si>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</si>
  <si>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</si>
  <si>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</si>
  <si>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</si>
  <si>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</si>
  <si>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</si>
  <si>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</si>
  <si>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</si>
  <si>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</si>
  <si>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</si>
  <si>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</si>
  <si>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</si>
  <si>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</si>
  <si>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</si>
  <si>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</si>
  <si>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</si>
  <si>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</si>
  <si>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</si>
  <si>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</si>
  <si>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</si>
  <si>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</si>
  <si>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</si>
  <si>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</si>
  <si>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</si>
  <si>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</si>
  <si>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</si>
  <si>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</si>
  <si>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</si>
  <si>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</si>
  <si>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</si>
  <si>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</si>
  <si>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</si>
  <si>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</si>
  <si>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</si>
  <si>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</si>
  <si>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</si>
  <si>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</si>
  <si>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</si>
  <si>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</si>
  <si>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</si>
  <si>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</si>
  <si>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</si>
  <si>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</si>
  <si>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</si>
  <si>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</si>
  <si>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</si>
  <si>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</si>
  <si>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</si>
  <si>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</si>
  <si>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</si>
  <si>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</si>
  <si>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</si>
  <si>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</si>
  <si>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</si>
  <si>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</si>
  <si>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</si>
  <si>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</si>
  <si>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</si>
  <si>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</si>
  <si>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</si>
  <si>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</si>
  <si>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</si>
  <si>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</si>
  <si>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</si>
  <si>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</si>
  <si>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</si>
  <si>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</si>
  <si>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</si>
  <si>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</si>
  <si>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</si>
  <si>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</si>
  <si>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</si>
  <si>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</si>
  <si>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</si>
  <si>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</si>
  <si>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</si>
  <si>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</si>
  <si>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</si>
  <si>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</si>
  <si>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</si>
  <si>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</si>
  <si>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</si>
  <si>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</si>
  <si>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</si>
  <si>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</si>
  <si>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</si>
  <si>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</si>
  <si>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</si>
  <si>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</si>
  <si>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</si>
  <si>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</si>
  <si>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</si>
  <si>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</si>
  <si>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</si>
  <si>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</si>
  <si>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</si>
  <si>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</si>
  <si>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</si>
  <si>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</si>
  <si>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</si>
  <si>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</si>
  <si>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</si>
  <si>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</si>
  <si>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</si>
  <si>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</si>
  <si>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</si>
  <si>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</si>
  <si>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</si>
  <si>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</si>
  <si>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</si>
  <si>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</si>
  <si>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</si>
  <si>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</si>
  <si>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</si>
  <si>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</si>
  <si>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</si>
  <si>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</si>
  <si>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</si>
  <si>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</si>
  <si>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</si>
  <si>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</si>
  <si>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</si>
  <si>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</si>
  <si>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</si>
  <si>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</si>
  <si>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</si>
  <si>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</si>
  <si>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</si>
  <si>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</si>
  <si>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</si>
  <si>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</si>
  <si>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</si>
  <si>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</si>
  <si>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</si>
  <si>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</si>
  <si>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</si>
  <si>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</si>
  <si>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</si>
  <si>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</si>
  <si>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</si>
  <si>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</si>
  <si>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</si>
  <si>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</si>
  <si>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</si>
  <si>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</si>
  <si>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</si>
  <si>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</si>
  <si>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</si>
  <si>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</si>
  <si>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</si>
  <si>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</si>
  <si>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</si>
  <si>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</si>
  <si>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</si>
  <si>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</si>
  <si>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</si>
  <si>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</si>
  <si>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</si>
  <si>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</si>
  <si>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</si>
  <si>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</si>
  <si>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</si>
  <si>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</si>
  <si>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</si>
  <si>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</si>
  <si>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</si>
  <si>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</si>
  <si>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</si>
  <si>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</si>
  <si>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</si>
  <si>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</si>
  <si>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</si>
  <si>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</si>
  <si>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</si>
  <si>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</si>
  <si>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</si>
  <si>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</si>
  <si>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</si>
  <si>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</si>
  <si>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</si>
  <si>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</si>
  <si>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</si>
  <si>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</si>
  <si>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</si>
  <si>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</si>
  <si>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</si>
  <si>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</si>
  <si>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</si>
  <si>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</si>
  <si>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</si>
  <si>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</si>
  <si>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</si>
  <si>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</si>
  <si>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</si>
  <si>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</si>
  <si>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</si>
  <si>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</si>
  <si>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</si>
  <si>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</si>
  <si>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</si>
  <si>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</si>
  <si>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</si>
  <si>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</si>
  <si>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</si>
  <si>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</si>
  <si>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</si>
  <si>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</si>
  <si>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</si>
  <si>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</si>
  <si>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</si>
  <si>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</si>
  <si>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</si>
  <si>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</si>
  <si>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</si>
  <si>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</si>
  <si>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</si>
  <si>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</si>
  <si>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</si>
  <si>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</si>
  <si>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</si>
  <si>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</si>
  <si>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</si>
  <si>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</si>
  <si>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</si>
  <si>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</si>
  <si>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</si>
  <si>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</si>
  <si>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</si>
  <si>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</si>
  <si>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</si>
  <si>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</si>
  <si>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</si>
  <si>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</si>
  <si>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</si>
  <si>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</si>
  <si>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</si>
  <si>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</si>
  <si>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</si>
  <si>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</si>
  <si>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</si>
  <si>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</si>
  <si>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</si>
  <si>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</si>
  <si>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</si>
  <si>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</si>
  <si>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</si>
  <si>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</si>
  <si>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</si>
  <si>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</si>
  <si>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</si>
  <si>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</si>
  <si>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</si>
  <si>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</si>
  <si>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</si>
  <si>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</si>
  <si>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</si>
  <si>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</si>
  <si>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</si>
  <si>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</si>
  <si>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</si>
  <si>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</si>
  <si>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</si>
  <si>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</si>
  <si>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</si>
  <si>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</si>
  <si>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</si>
  <si>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</si>
  <si>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</si>
  <si>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</si>
  <si>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</si>
  <si>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</si>
  <si>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</si>
  <si>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</si>
  <si>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</si>
  <si>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</si>
  <si>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</si>
  <si>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</si>
  <si>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</si>
  <si>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</si>
  <si>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</si>
  <si>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</si>
  <si>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</si>
  <si>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</si>
  <si>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</si>
  <si>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</si>
  <si>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</si>
  <si>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</si>
  <si>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</si>
  <si>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</si>
  <si>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</si>
  <si>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</si>
  <si>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</si>
  <si>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</si>
  <si>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</si>
  <si>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</si>
  <si>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</si>
  <si>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</si>
  <si>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</si>
  <si>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</si>
  <si>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</si>
  <si>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</si>
  <si>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</si>
  <si>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</si>
  <si>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</si>
  <si>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</si>
  <si>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</si>
  <si>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</si>
  <si>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</si>
  <si>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</si>
  <si>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</si>
  <si>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</si>
  <si>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</si>
  <si>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</si>
  <si>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</si>
  <si>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</si>
  <si>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</si>
  <si>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</si>
  <si>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</si>
  <si>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</si>
  <si>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</si>
  <si>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</si>
  <si>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</si>
  <si>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</si>
  <si>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</si>
  <si>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</si>
  <si>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</si>
  <si>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</si>
  <si>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</si>
  <si>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</si>
  <si>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</si>
  <si>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</si>
  <si>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</si>
  <si>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</si>
  <si>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</si>
  <si>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</si>
  <si>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</si>
  <si>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</si>
  <si>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</si>
  <si>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</si>
  <si>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</si>
  <si>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</si>
  <si>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</si>
  <si>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</si>
  <si>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</si>
  <si>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</si>
  <si>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</si>
  <si>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</si>
  <si>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</si>
  <si>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</si>
  <si>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</si>
  <si>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</si>
  <si>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</si>
  <si>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</si>
  <si>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</si>
  <si>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</si>
  <si>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</si>
  <si>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</si>
  <si>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</si>
  <si>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</si>
  <si>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</si>
  <si>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</si>
  <si>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</si>
  <si>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</si>
  <si>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</si>
  <si>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</si>
  <si>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</si>
  <si>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</si>
  <si>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</si>
  <si>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</si>
  <si>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</si>
  <si>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</si>
  <si>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</si>
  <si>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</si>
  <si>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</si>
  <si>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</si>
  <si>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</si>
  <si>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</si>
  <si>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</si>
  <si>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</si>
  <si>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</si>
  <si>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</si>
  <si>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</si>
  <si>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</si>
  <si>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</si>
  <si>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</si>
  <si>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</si>
  <si>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</si>
  <si>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</si>
  <si>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</si>
  <si>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</si>
  <si>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</si>
  <si>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</si>
  <si>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</si>
  <si>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</si>
  <si>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</si>
  <si>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</si>
  <si>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</si>
  <si>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</si>
  <si>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</si>
  <si>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</si>
  <si>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</si>
  <si>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</si>
  <si>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</si>
  <si>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</si>
  <si>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</si>
  <si>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</si>
  <si>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</si>
  <si>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</si>
  <si>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</si>
  <si>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</si>
  <si>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</si>
  <si>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</si>
  <si>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</si>
  <si>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</si>
  <si>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</si>
  <si>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</si>
  <si>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</si>
  <si>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</si>
  <si>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</si>
  <si>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</si>
  <si>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</si>
  <si>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</si>
  <si>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</si>
  <si>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</si>
  <si>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</si>
  <si>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</si>
  <si>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</si>
  <si>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</si>
  <si>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</si>
  <si>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</si>
  <si>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</si>
  <si>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</si>
  <si>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</si>
  <si>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</si>
  <si>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</si>
  <si>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</si>
  <si>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</si>
  <si>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</si>
  <si>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</si>
  <si>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</si>
  <si>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</si>
  <si>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</si>
  <si>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</si>
  <si>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</si>
  <si>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</si>
  <si>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</si>
  <si>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</si>
  <si>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</si>
  <si>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</si>
  <si>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</si>
  <si>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</si>
  <si>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</si>
  <si>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</si>
  <si>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</si>
  <si>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</si>
  <si>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</si>
  <si>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</si>
  <si>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</si>
  <si>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</si>
  <si>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</si>
  <si>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</si>
  <si>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</si>
  <si>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</si>
  <si>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</si>
  <si>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</si>
  <si>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</si>
  <si>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</si>
  <si>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</si>
  <si>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</si>
  <si>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</si>
  <si>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</si>
  <si>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</si>
  <si>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</si>
  <si>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</si>
  <si>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</si>
  <si>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</si>
  <si>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</si>
  <si>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</si>
  <si>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</si>
  <si>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</si>
  <si>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</si>
  <si>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</si>
  <si>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</si>
  <si>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</si>
  <si>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</si>
  <si>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</si>
  <si>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</si>
  <si>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</si>
  <si>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</si>
  <si>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</si>
  <si>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</si>
  <si>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</si>
  <si>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</si>
  <si>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</si>
  <si>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</si>
  <si>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</si>
  <si>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</si>
  <si>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</si>
  <si>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</si>
  <si>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</si>
  <si>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</si>
  <si>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</si>
  <si>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</si>
  <si>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</si>
  <si>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</si>
  <si>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</si>
  <si>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</si>
  <si>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</si>
  <si>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</si>
  <si>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</si>
  <si>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</si>
  <si>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</si>
  <si>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</si>
  <si>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</si>
  <si>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</si>
  <si>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</si>
  <si>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</si>
  <si>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</si>
  <si>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</si>
  <si>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</si>
  <si>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</si>
  <si>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</si>
  <si>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</si>
  <si>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</si>
  <si>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</si>
  <si>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</si>
  <si>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</si>
  <si>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</si>
  <si>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</si>
  <si>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</si>
  <si>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</si>
  <si>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</si>
  <si>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</si>
  <si>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</si>
  <si>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</si>
  <si>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</si>
  <si>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</si>
  <si>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</si>
  <si>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</si>
  <si>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</si>
  <si>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</si>
  <si>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</si>
  <si>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</si>
  <si>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</si>
  <si>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</si>
  <si>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</si>
  <si>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</si>
  <si>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</si>
  <si>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</si>
  <si>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</si>
  <si>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</si>
  <si>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</si>
  <si>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</si>
  <si>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</si>
  <si>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</si>
  <si>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</si>
  <si>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</si>
  <si>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</si>
  <si>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</si>
  <si>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</si>
  <si>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</si>
  <si>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</si>
  <si>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</si>
  <si>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</si>
  <si>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</si>
  <si>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</si>
  <si>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</si>
  <si>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</si>
  <si>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</si>
  <si>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</si>
  <si>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</si>
  <si>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</si>
  <si>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</si>
  <si>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</si>
  <si>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</si>
  <si>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</si>
  <si>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</si>
  <si>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</si>
  <si>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</si>
  <si>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</si>
  <si>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</si>
  <si>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</si>
  <si>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</si>
  <si>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</si>
  <si>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</si>
  <si>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</si>
  <si>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</si>
  <si>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</si>
  <si>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</si>
  <si>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</si>
  <si>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</si>
  <si>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</si>
  <si>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</si>
  <si>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</si>
  <si>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</si>
  <si>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</si>
  <si>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</si>
  <si>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</si>
  <si>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</si>
  <si>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</si>
  <si>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</si>
  <si>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</si>
  <si>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</si>
  <si>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</si>
  <si>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</si>
  <si>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</si>
  <si>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</si>
  <si>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</si>
  <si>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</si>
  <si>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</si>
  <si>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</si>
  <si>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</si>
  <si>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</si>
  <si>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</si>
  <si>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</si>
  <si>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</si>
  <si>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</si>
  <si>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</si>
  <si>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</si>
  <si>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</si>
  <si>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</si>
  <si>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</si>
  <si>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</si>
  <si>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</si>
  <si>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</si>
  <si>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</si>
  <si>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</si>
  <si>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</si>
  <si>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</si>
  <si>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</si>
  <si>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</si>
  <si>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</si>
  <si>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</si>
  <si>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</si>
  <si>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</si>
  <si>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</si>
  <si>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</si>
  <si>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</si>
  <si>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</si>
  <si>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</si>
  <si>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</si>
  <si>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</si>
  <si>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</si>
  <si>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</si>
  <si>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</si>
  <si>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</si>
  <si>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</si>
  <si>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</si>
  <si>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</si>
  <si>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</si>
  <si>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</si>
  <si>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</si>
  <si>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</si>
  <si>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</si>
  <si>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</si>
  <si>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</si>
  <si>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</si>
  <si>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</si>
  <si>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</si>
  <si>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</si>
  <si>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</si>
  <si>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</si>
  <si>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</si>
  <si>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</si>
  <si>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</si>
  <si>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</si>
  <si>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</si>
  <si>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</si>
  <si>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</si>
  <si>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</si>
  <si>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</si>
  <si>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</si>
  <si>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</si>
  <si>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</si>
  <si>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</si>
  <si>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</si>
  <si>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</si>
  <si>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</si>
  <si>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</si>
  <si>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</si>
  <si>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</si>
  <si>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</si>
  <si>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</si>
  <si>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</si>
  <si>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</si>
  <si>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</si>
  <si>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</si>
  <si>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</si>
  <si>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</si>
  <si>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</si>
  <si>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</si>
  <si>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</si>
  <si>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</si>
  <si>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</si>
  <si>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</si>
  <si>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</si>
  <si>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</si>
  <si>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</si>
  <si>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</si>
  <si>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</si>
  <si>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</si>
  <si>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</si>
  <si>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</si>
  <si>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</si>
  <si>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</si>
  <si>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</si>
  <si>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</si>
  <si>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</si>
  <si>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</si>
  <si>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</si>
  <si>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</si>
  <si>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</si>
  <si>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</si>
  <si>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</si>
  <si>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</si>
  <si>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</si>
  <si>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</si>
  <si>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</si>
  <si>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</si>
  <si>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</si>
  <si>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</si>
  <si>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</si>
  <si>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</si>
  <si>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</si>
  <si>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</si>
  <si>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</si>
  <si>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</si>
  <si>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</si>
  <si>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</si>
  <si>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</si>
  <si>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</si>
  <si>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</si>
  <si>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</si>
  <si>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</si>
  <si>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</si>
  <si>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</si>
  <si>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</si>
  <si>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</si>
  <si>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</si>
  <si>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</si>
  <si>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</si>
  <si>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</si>
  <si>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</si>
  <si>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</si>
  <si>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</si>
  <si>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</si>
  <si>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</si>
  <si>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</si>
  <si>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</si>
  <si>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</si>
  <si>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</si>
  <si>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</si>
  <si>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</si>
  <si>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</si>
  <si>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</si>
  <si>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</si>
  <si>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</si>
  <si>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</si>
  <si>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</si>
  <si>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</si>
  <si>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</si>
  <si>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</si>
  <si>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</si>
  <si>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</si>
  <si>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</si>
  <si>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</si>
  <si>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</si>
  <si>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</si>
  <si>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</si>
  <si>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</si>
  <si>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</si>
  <si>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</si>
  <si>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</si>
  <si>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</si>
  <si>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</si>
  <si>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</si>
  <si>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</si>
  <si>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</si>
  <si>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</si>
  <si>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</si>
  <si>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</si>
  <si>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</si>
  <si>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</si>
  <si>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</si>
  <si>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</si>
  <si>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</si>
  <si>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</si>
  <si>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</si>
  <si>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</si>
  <si>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</si>
  <si>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</si>
  <si>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</si>
  <si>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</si>
  <si>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</si>
  <si>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</si>
  <si>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</si>
  <si>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</si>
  <si>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</si>
  <si>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</si>
  <si>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</si>
  <si>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</si>
  <si>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</si>
  <si>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</si>
  <si>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</si>
  <si>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</si>
  <si>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</si>
  <si>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</si>
  <si>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</si>
  <si>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</si>
  <si>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</si>
  <si>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</si>
  <si>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</si>
  <si>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</si>
  <si>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</si>
  <si>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</si>
  <si>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</si>
  <si>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</si>
  <si>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</si>
  <si>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</si>
  <si>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</si>
  <si>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</si>
  <si>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</si>
  <si>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</si>
  <si>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</si>
  <si>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</si>
  <si>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</si>
  <si>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</si>
  <si>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</si>
  <si>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</si>
  <si>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</si>
  <si>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</si>
  <si>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</si>
  <si>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</si>
  <si>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</si>
  <si>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</si>
  <si>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</si>
  <si>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</si>
  <si>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</si>
  <si>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</si>
  <si>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</si>
  <si>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</si>
  <si>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</si>
  <si>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</si>
  <si>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</si>
  <si>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</si>
  <si>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</si>
  <si>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</si>
  <si>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</si>
  <si>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</si>
  <si>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</si>
  <si>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</si>
  <si>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</si>
  <si>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</si>
  <si>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</si>
  <si>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</si>
  <si>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</si>
  <si>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</si>
  <si>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</si>
  <si>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</si>
  <si>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</si>
  <si>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</si>
  <si>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</si>
  <si>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</si>
  <si>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</si>
  <si>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</si>
  <si>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</si>
  <si>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</si>
  <si>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</si>
  <si>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</si>
  <si>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</si>
  <si>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</si>
  <si>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</si>
  <si>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</si>
  <si>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</si>
  <si>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</si>
  <si>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</si>
  <si>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</si>
  <si>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</si>
  <si>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</si>
  <si>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</si>
  <si>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</si>
  <si>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</si>
  <si>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</si>
  <si>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</si>
  <si>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</si>
  <si>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</si>
  <si>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</si>
  <si>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</si>
  <si>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</si>
  <si>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</si>
  <si>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</si>
  <si>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</si>
  <si>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</si>
  <si>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</si>
  <si>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</si>
  <si>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</si>
  <si>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</si>
  <si>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</si>
  <si>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</si>
  <si>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</si>
  <si>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</si>
  <si>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</si>
  <si>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</si>
  <si>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</si>
  <si>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</si>
  <si>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</si>
  <si>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</si>
  <si>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</si>
  <si>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</si>
  <si>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</si>
  <si>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</si>
  <si>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</si>
  <si>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</si>
  <si>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</si>
  <si>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</si>
  <si>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</si>
  <si>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</si>
  <si>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</si>
  <si>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</si>
  <si>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</si>
  <si>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</si>
  <si>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</si>
  <si>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</si>
  <si>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</si>
  <si>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</si>
  <si>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</si>
  <si>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</si>
  <si>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</si>
  <si>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</si>
  <si>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</si>
  <si>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</si>
  <si>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</si>
  <si>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</si>
  <si>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</si>
  <si>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</si>
  <si>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</si>
  <si>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</si>
  <si>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</si>
  <si>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</si>
  <si>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</si>
  <si>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</si>
  <si>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</si>
  <si>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</si>
  <si>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</si>
  <si>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</si>
  <si>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</si>
  <si>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</si>
  <si>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</si>
  <si>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</si>
  <si>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</si>
  <si>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</si>
  <si>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</si>
  <si>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</si>
  <si>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</si>
  <si>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</si>
  <si>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</si>
  <si>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</si>
  <si>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</si>
  <si>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</si>
  <si>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</si>
  <si>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</si>
  <si>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</si>
  <si>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</si>
  <si>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</si>
  <si>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</si>
  <si>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</si>
  <si>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</si>
  <si>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</si>
  <si>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</si>
  <si>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</si>
  <si>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</si>
  <si>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</si>
  <si>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</si>
  <si>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</si>
  <si>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</si>
  <si>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</si>
  <si>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</si>
  <si>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</si>
  <si>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</si>
  <si>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</si>
  <si>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</si>
  <si>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</si>
  <si>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</si>
  <si>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</si>
  <si>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</si>
  <si>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</si>
  <si>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</si>
  <si>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</si>
  <si>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</si>
  <si>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</si>
  <si>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</si>
  <si>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</si>
  <si>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</si>
  <si>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</si>
  <si>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</si>
  <si>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</si>
  <si>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</si>
  <si>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</si>
  <si>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</si>
  <si>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</si>
  <si>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</si>
  <si>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</si>
  <si>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</si>
  <si>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</si>
  <si>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</si>
  <si>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</si>
  <si>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</si>
  <si>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</si>
  <si>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</si>
  <si>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</si>
  <si>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</si>
  <si>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</si>
  <si>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</si>
  <si>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</si>
  <si>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</si>
  <si>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</si>
  <si>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</si>
  <si>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</si>
  <si>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</si>
  <si>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</si>
  <si>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</si>
  <si>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</si>
  <si>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</si>
  <si>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</si>
  <si>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</si>
  <si>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</si>
  <si>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</si>
  <si>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</si>
  <si>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</si>
  <si>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</si>
  <si>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</si>
  <si>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</si>
  <si>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</si>
  <si>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</si>
  <si>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</si>
  <si>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</si>
  <si>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</si>
  <si>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</si>
  <si>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</si>
  <si>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</si>
  <si>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</si>
  <si>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</si>
  <si>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</si>
  <si>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</si>
  <si>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</si>
  <si>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</si>
  <si>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</si>
  <si>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</si>
  <si>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</si>
  <si>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</si>
  <si>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</si>
  <si>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</si>
  <si>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</si>
  <si>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</si>
  <si>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</si>
  <si>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</si>
  <si>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</si>
  <si>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</si>
  <si>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</si>
  <si>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</si>
  <si>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</si>
  <si>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</si>
  <si>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</si>
  <si>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</si>
  <si>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</si>
  <si>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</si>
  <si>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</si>
  <si>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</si>
  <si>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</si>
  <si>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</si>
  <si>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</si>
  <si>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</si>
  <si>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</si>
  <si>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</si>
  <si>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</si>
  <si>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</si>
  <si>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</si>
  <si>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</si>
  <si>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</si>
  <si>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</si>
  <si>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</si>
  <si>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</si>
  <si>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</si>
  <si>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</si>
  <si>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</si>
  <si>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</si>
  <si>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</si>
  <si>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</si>
  <si>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</si>
  <si>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</si>
  <si>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</si>
  <si>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</si>
  <si>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</si>
  <si>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</si>
  <si>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</si>
  <si>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</si>
  <si>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</si>
  <si>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</si>
  <si>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</si>
  <si>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</si>
  <si>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</si>
  <si>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</si>
  <si>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</si>
  <si>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</si>
  <si>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</si>
  <si>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</si>
  <si>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</si>
  <si>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</si>
  <si>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</si>
  <si>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</si>
  <si>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</si>
  <si>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</si>
  <si>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</si>
  <si>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</si>
  <si>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</si>
  <si>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</si>
  <si>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</si>
  <si>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</si>
  <si>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</si>
  <si>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</si>
  <si>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</si>
  <si>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</si>
  <si>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</si>
  <si>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</si>
  <si>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</si>
  <si>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</si>
  <si>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</si>
  <si>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</si>
  <si>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</si>
  <si>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</si>
  <si>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</si>
  <si>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</si>
  <si>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</si>
  <si>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</si>
  <si>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</si>
  <si>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</si>
  <si>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</si>
  <si>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</si>
  <si>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</si>
  <si>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</si>
  <si>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</si>
  <si>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</si>
  <si>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</si>
  <si>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</si>
  <si>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</si>
  <si>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</si>
  <si>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</si>
  <si>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</si>
  <si>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</si>
  <si>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</si>
  <si>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</si>
  <si>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</si>
  <si>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</si>
  <si>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</si>
  <si>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</si>
  <si>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</si>
  <si>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</si>
  <si>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</si>
  <si>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</si>
  <si>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</si>
  <si>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</si>
  <si>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</si>
  <si>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</si>
  <si>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</si>
  <si>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</si>
  <si>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</si>
  <si>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</si>
  <si>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</si>
  <si>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</si>
  <si>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</si>
  <si>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</si>
  <si>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</si>
  <si>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</si>
  <si>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</si>
  <si>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</si>
  <si>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</si>
  <si>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</si>
  <si>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</si>
  <si>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</si>
  <si>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</si>
  <si>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</si>
  <si>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</si>
  <si>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</si>
  <si>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</si>
  <si>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</si>
  <si>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</si>
  <si>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</si>
  <si>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</si>
  <si>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</si>
  <si>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</si>
  <si>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</si>
  <si>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</si>
  <si>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</si>
  <si>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</si>
  <si>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</si>
  <si>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</si>
  <si>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</si>
  <si>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</si>
  <si>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</si>
  <si>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</si>
  <si>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</si>
  <si>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</si>
  <si>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</si>
  <si>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</si>
  <si>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</si>
  <si>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</si>
  <si>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</si>
  <si>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</si>
  <si>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</si>
  <si>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</si>
  <si>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</si>
  <si>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</si>
  <si>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</si>
  <si>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</si>
  <si>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</si>
  <si>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</si>
  <si>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</si>
  <si>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</si>
  <si>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</si>
  <si>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</si>
  <si>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</si>
  <si>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</si>
  <si>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</si>
  <si>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</si>
  <si>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</si>
  <si>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</si>
  <si>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</si>
  <si>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</si>
  <si>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</si>
  <si>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</si>
  <si>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</si>
  <si>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</si>
  <si>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</si>
  <si>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</si>
  <si>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</si>
  <si>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</si>
  <si>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</si>
  <si>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</si>
  <si>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</si>
  <si>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</si>
  <si>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</si>
  <si>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</si>
  <si>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</si>
  <si>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</si>
  <si>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</si>
  <si>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</si>
  <si>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</si>
  <si>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</si>
  <si>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</si>
  <si>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</si>
  <si>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</si>
  <si>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</si>
  <si>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</si>
  <si>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</si>
  <si>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</si>
  <si>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</si>
  <si>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</si>
  <si>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</si>
  <si>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</si>
  <si>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</si>
  <si>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</si>
  <si>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</si>
  <si>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</si>
  <si>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</si>
  <si>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</si>
  <si>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</si>
  <si>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</si>
  <si>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</si>
  <si>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</si>
  <si>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</si>
  <si>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</si>
  <si>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</si>
  <si>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</si>
  <si>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</si>
  <si>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</si>
  <si>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</si>
  <si>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</si>
  <si>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</si>
  <si>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</si>
  <si>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</si>
  <si>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</si>
  <si>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</si>
  <si>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</si>
  <si>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</si>
  <si>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</si>
  <si>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</si>
  <si>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</si>
  <si>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</si>
  <si>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</si>
  <si>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</si>
  <si>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</si>
  <si>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</si>
  <si>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</si>
  <si>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</si>
  <si>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</si>
  <si>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</si>
  <si>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</si>
  <si>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</si>
  <si>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</si>
  <si>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</si>
  <si>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</si>
  <si>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</si>
  <si>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</si>
  <si>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</si>
  <si>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</si>
  <si>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</si>
  <si>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</si>
  <si>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</si>
  <si>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</si>
  <si>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</si>
  <si>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</si>
  <si>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</si>
  <si>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</si>
  <si>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</si>
  <si>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</si>
  <si>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</si>
  <si>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</si>
  <si>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</si>
  <si>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</si>
  <si>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</si>
  <si>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</si>
  <si>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</si>
  <si>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</si>
  <si>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</si>
  <si>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</si>
  <si>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</si>
  <si>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</si>
  <si>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</si>
  <si>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</si>
  <si>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</si>
  <si>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</si>
  <si>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</si>
  <si>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</si>
  <si>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</si>
  <si>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</si>
  <si>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</si>
  <si>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</si>
  <si>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</si>
  <si>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</si>
  <si>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</si>
  <si>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</si>
  <si>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</si>
  <si>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</si>
  <si>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</si>
  <si>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</si>
  <si>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</si>
  <si>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</si>
  <si>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</si>
  <si>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</si>
  <si>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</si>
  <si>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</si>
  <si>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</si>
  <si>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</si>
  <si>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</si>
  <si>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</si>
  <si>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</si>
  <si>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</si>
  <si>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</si>
  <si>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</si>
  <si>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</si>
  <si>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</si>
  <si>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</si>
  <si>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</si>
  <si>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</si>
  <si>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</si>
  <si>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</si>
  <si>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</si>
  <si>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</si>
  <si>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</si>
  <si>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</si>
  <si>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</si>
  <si>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</si>
  <si>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</si>
  <si>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</si>
  <si>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</si>
  <si>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</si>
  <si>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</si>
  <si>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</si>
  <si>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</si>
  <si>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</si>
  <si>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</si>
  <si>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</si>
  <si>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</si>
  <si>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</si>
  <si>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</si>
  <si>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</si>
  <si>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</si>
  <si>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</si>
  <si>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</si>
  <si>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</si>
  <si>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</si>
  <si>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</si>
  <si>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</si>
  <si>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</si>
  <si>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</si>
  <si>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</si>
  <si>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</si>
  <si>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</si>
  <si>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</si>
  <si>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</si>
  <si>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</si>
  <si>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</si>
  <si>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</si>
  <si>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</si>
  <si>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</si>
  <si>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</si>
  <si>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</si>
  <si>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</si>
  <si>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</si>
  <si>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</si>
  <si>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</si>
  <si>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</si>
  <si>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</si>
  <si>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</si>
  <si>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</si>
  <si>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</si>
  <si>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</si>
  <si>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</si>
  <si>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</si>
  <si>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</si>
  <si>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</si>
  <si>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</si>
  <si>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</si>
  <si>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</si>
  <si>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</si>
  <si>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</si>
  <si>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</si>
  <si>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</si>
  <si>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</si>
  <si>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</si>
  <si>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</si>
  <si>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</si>
  <si>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</si>
  <si>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</si>
  <si>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</si>
  <si>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</si>
  <si>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</si>
  <si>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</si>
  <si>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</si>
  <si>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</si>
  <si>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</si>
  <si>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</si>
  <si>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</si>
  <si>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</si>
  <si>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</si>
  <si>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</si>
  <si>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</si>
  <si>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</si>
  <si>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</si>
  <si>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</si>
  <si>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</si>
  <si>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</si>
  <si>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</si>
  <si>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</si>
  <si>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</si>
  <si>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</si>
  <si>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</si>
  <si>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</si>
  <si>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</si>
  <si>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</si>
  <si>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</si>
  <si>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</si>
  <si>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</si>
  <si>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</si>
  <si>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</si>
  <si>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</si>
  <si>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</si>
  <si>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</si>
  <si>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</si>
  <si>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</si>
  <si>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</si>
  <si>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</si>
  <si>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</si>
  <si>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</si>
  <si>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</si>
  <si>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</si>
  <si>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</si>
  <si>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</si>
  <si>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</si>
  <si>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</si>
  <si>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</si>
  <si>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</si>
  <si>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</si>
  <si>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</si>
  <si>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</si>
  <si>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</si>
  <si>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</si>
  <si>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</si>
  <si>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</si>
  <si>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</si>
  <si>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</si>
  <si>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</si>
  <si>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</si>
  <si>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</si>
  <si>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</si>
  <si>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</si>
  <si>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</si>
  <si>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</si>
  <si>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</si>
  <si>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</si>
  <si>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</si>
  <si>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</si>
  <si>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</si>
  <si>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</si>
  <si>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</si>
  <si>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</si>
  <si>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</si>
  <si>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</si>
  <si>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</si>
  <si>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</si>
  <si>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</si>
  <si>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</si>
  <si>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</si>
  <si>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</si>
  <si>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</si>
  <si>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</si>
  <si>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</si>
  <si>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</si>
  <si>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</si>
  <si>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</si>
  <si>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</si>
  <si>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</si>
  <si>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</si>
  <si>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</si>
  <si>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</si>
  <si>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</si>
  <si>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</si>
  <si>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</si>
  <si>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</si>
  <si>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</si>
  <si>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</si>
  <si>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</si>
  <si>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</si>
  <si>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</si>
  <si>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</si>
  <si>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</si>
  <si>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</si>
  <si>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</si>
  <si>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</si>
  <si>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</si>
  <si>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</si>
  <si>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</si>
  <si>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</si>
  <si>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</si>
  <si>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</si>
  <si>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</si>
  <si>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</si>
  <si>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</si>
  <si>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</si>
  <si>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</si>
  <si>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</si>
  <si>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</si>
  <si>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</si>
  <si>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</si>
  <si>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</si>
  <si>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</si>
  <si>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</si>
  <si>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</si>
  <si>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</si>
  <si>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</si>
  <si>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</si>
  <si>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</si>
  <si>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</si>
  <si>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</si>
  <si>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</si>
  <si>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</si>
  <si>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</si>
  <si>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</si>
  <si>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</si>
  <si>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</si>
  <si>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</si>
  <si>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</si>
  <si>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</si>
  <si>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</si>
  <si>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</si>
  <si>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</si>
  <si>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</si>
  <si>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</si>
  <si>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</si>
  <si>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</si>
  <si>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</si>
  <si>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</si>
  <si>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</si>
  <si>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</si>
  <si>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</si>
  <si>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</si>
  <si>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</si>
  <si>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</si>
  <si>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</si>
  <si>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</si>
  <si>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</si>
  <si>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</si>
  <si>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</si>
  <si>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</si>
  <si>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</si>
  <si>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</si>
  <si>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</si>
  <si>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</si>
  <si>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</si>
  <si>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</si>
  <si>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</si>
  <si>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</si>
  <si>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</si>
  <si>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</si>
  <si>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</si>
  <si>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</si>
  <si>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</si>
  <si>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</si>
  <si>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</si>
  <si>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</si>
  <si>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</si>
  <si>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</si>
  <si>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</si>
  <si>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</si>
  <si>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</si>
  <si>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</si>
  <si>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</si>
  <si>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</si>
  <si>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</si>
  <si>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</si>
  <si>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</si>
  <si>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</si>
  <si>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</si>
  <si>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</si>
  <si>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</si>
  <si>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</si>
  <si>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</si>
  <si>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</si>
  <si>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</si>
  <si>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</si>
  <si>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</si>
  <si>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</si>
  <si>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</si>
  <si>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</si>
  <si>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</si>
  <si>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</si>
  <si>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</si>
  <si>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</si>
  <si>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</si>
  <si>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</si>
  <si>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</si>
  <si>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</si>
  <si>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</si>
  <si>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</si>
  <si>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</si>
  <si>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</si>
  <si>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</si>
  <si>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</si>
  <si>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</si>
  <si>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</si>
  <si>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</si>
  <si>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</si>
  <si>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</si>
  <si>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</si>
  <si>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</si>
  <si>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</si>
  <si>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</si>
  <si>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</si>
  <si>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</si>
  <si>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</si>
  <si>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</si>
  <si>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</si>
  <si>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</si>
  <si>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</si>
  <si>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</si>
  <si>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</si>
  <si>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</si>
  <si>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</si>
  <si>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</si>
  <si>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</si>
  <si>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</si>
  <si>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</si>
  <si>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</si>
  <si>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</si>
  <si>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</si>
  <si>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</si>
  <si>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</si>
  <si>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</si>
  <si>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</si>
  <si>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</si>
  <si>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</si>
  <si>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</si>
  <si>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</si>
  <si>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</si>
  <si>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</si>
  <si>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</si>
  <si>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</si>
  <si>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</si>
  <si>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</si>
  <si>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</si>
  <si>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</si>
  <si>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</si>
  <si>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</si>
  <si>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</si>
  <si>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</si>
  <si>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</si>
  <si>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</si>
  <si>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</si>
  <si>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</si>
  <si>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</si>
  <si>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</si>
  <si>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</si>
  <si>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</si>
  <si>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</si>
  <si>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</si>
  <si>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</si>
  <si>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</si>
  <si>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</si>
  <si>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</si>
  <si>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</si>
  <si>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</si>
  <si>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</si>
  <si>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</si>
  <si>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</si>
  <si>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</si>
  <si>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</si>
  <si>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</si>
  <si>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</si>
  <si>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</si>
  <si>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</si>
  <si>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</si>
  <si>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</si>
  <si>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</si>
  <si>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</si>
  <si>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</si>
  <si>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</si>
  <si>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</si>
  <si>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</si>
  <si>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</si>
  <si>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</si>
  <si>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</si>
  <si>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</si>
  <si>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</si>
  <si>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</si>
  <si>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</si>
  <si>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</si>
  <si>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</si>
  <si>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</si>
  <si>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</si>
  <si>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</si>
  <si>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</si>
  <si>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</si>
  <si>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</si>
  <si>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</si>
  <si>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</si>
  <si>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</si>
  <si>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</si>
  <si>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</si>
  <si>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</si>
  <si>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</si>
  <si>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</si>
  <si>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</si>
  <si>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</si>
  <si>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</si>
  <si>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</si>
  <si>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</si>
  <si>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</si>
  <si>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</si>
  <si>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</si>
  <si>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</si>
  <si>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</si>
  <si>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</si>
  <si>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</si>
  <si>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</si>
  <si>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</si>
  <si>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</si>
  <si>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</si>
  <si>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</si>
  <si>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</si>
  <si>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</si>
  <si>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</si>
  <si>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</si>
  <si>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</si>
  <si>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</si>
  <si>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</si>
  <si>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</si>
  <si>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</si>
  <si>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</si>
  <si>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</si>
  <si>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</si>
  <si>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</si>
  <si>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</si>
  <si>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</si>
  <si>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</si>
  <si>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</si>
  <si>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</si>
  <si>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</si>
  <si>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</si>
  <si>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</si>
  <si>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</si>
  <si>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</si>
  <si>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</si>
  <si>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</si>
  <si>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</si>
  <si>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</si>
  <si>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</si>
  <si>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</si>
  <si>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</si>
  <si>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</si>
  <si>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</si>
  <si>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</si>
  <si>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</si>
  <si>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</si>
  <si>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</si>
  <si>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</si>
  <si>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</si>
  <si>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</si>
  <si>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</si>
  <si>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</si>
  <si>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</si>
  <si>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</si>
  <si>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</si>
  <si>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</si>
  <si>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</si>
  <si>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</si>
  <si>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</si>
  <si>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</si>
  <si>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</si>
  <si>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</si>
  <si>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</si>
  <si>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</si>
  <si>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</si>
  <si>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</si>
  <si>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</si>
  <si>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</si>
  <si>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</si>
  <si>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</si>
  <si>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</si>
  <si>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</si>
  <si>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</si>
  <si>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</si>
  <si>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</si>
  <si>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</si>
  <si>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</si>
  <si>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</si>
  <si>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</si>
  <si>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</si>
  <si>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</si>
  <si>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</si>
  <si>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</si>
  <si>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</si>
  <si>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</si>
  <si>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</si>
  <si>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</si>
  <si>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</si>
  <si>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</si>
  <si>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</si>
  <si>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</si>
  <si>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</si>
  <si>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</si>
  <si>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</si>
  <si>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</si>
  <si>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</si>
  <si>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</si>
  <si>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</si>
  <si>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</si>
  <si>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</si>
  <si>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</si>
  <si>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</si>
  <si>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</si>
  <si>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</si>
  <si>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</si>
  <si>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</si>
  <si>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</si>
  <si>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</si>
  <si>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</si>
  <si>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</si>
  <si>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</si>
  <si>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</si>
  <si>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</si>
  <si>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</si>
  <si>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</si>
  <si>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</si>
  <si>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</si>
  <si>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</si>
  <si>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</si>
  <si>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</si>
  <si>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</si>
  <si>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</si>
  <si>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</si>
  <si>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</si>
  <si>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</si>
  <si>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</si>
  <si>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</si>
  <si>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</si>
  <si>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</si>
  <si>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</si>
  <si>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</si>
  <si>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</si>
  <si>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</si>
  <si>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</si>
  <si>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</si>
  <si>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</si>
  <si>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</si>
  <si>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</si>
  <si>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</si>
  <si>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</si>
  <si>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</si>
  <si>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</si>
  <si>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</si>
  <si>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</si>
  <si>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</si>
  <si>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</si>
  <si>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</si>
  <si>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</si>
  <si>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</si>
  <si>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</si>
  <si>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</si>
  <si>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</si>
  <si>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</si>
  <si>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</si>
  <si>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</si>
  <si>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</si>
  <si>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</si>
  <si>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</si>
  <si>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</si>
  <si>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</si>
  <si>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</si>
  <si>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</si>
  <si>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</si>
  <si>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</si>
  <si>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</si>
  <si>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</si>
  <si>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</si>
  <si>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</si>
  <si>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</si>
  <si>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</si>
  <si>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</si>
  <si>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</si>
  <si>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</si>
  <si>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</si>
  <si>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</si>
  <si>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</si>
  <si>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</si>
  <si>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</si>
  <si>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</si>
  <si>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</si>
  <si>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</si>
  <si>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</si>
  <si>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</si>
  <si>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</si>
  <si>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</si>
  <si>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</si>
  <si>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</si>
  <si>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</si>
  <si>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</si>
  <si>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</si>
  <si>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</si>
  <si>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</si>
  <si>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</si>
  <si>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</si>
  <si>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</si>
  <si>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</si>
  <si>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</si>
  <si>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</si>
  <si>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</si>
  <si>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</si>
  <si>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</si>
  <si>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</si>
  <si>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</si>
  <si>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</si>
  <si>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</si>
  <si>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</si>
  <si>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</si>
  <si>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</si>
  <si>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</si>
  <si>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</si>
  <si>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</si>
  <si>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</si>
  <si>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</si>
  <si>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</si>
  <si>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</si>
  <si>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</si>
  <si>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</si>
  <si>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</si>
  <si>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</si>
  <si>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</si>
  <si>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</si>
  <si>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</si>
  <si>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</si>
  <si>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</si>
  <si>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</si>
  <si>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</si>
  <si>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</si>
  <si>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</si>
  <si>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</si>
  <si>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</si>
  <si>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</si>
  <si>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</si>
  <si>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</si>
  <si>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</si>
  <si>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</si>
  <si>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</si>
  <si>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</si>
  <si>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</si>
  <si>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</si>
  <si>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</si>
  <si>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</si>
  <si>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</si>
  <si>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</si>
  <si>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</si>
  <si>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</si>
  <si>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</si>
  <si>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</si>
  <si>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</si>
  <si>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</si>
  <si>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</si>
  <si>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</si>
  <si>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</si>
  <si>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</si>
  <si>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</si>
  <si>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</si>
  <si>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</si>
  <si>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</si>
  <si>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</si>
  <si>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</si>
  <si>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</si>
  <si>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</si>
  <si>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</si>
  <si>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</si>
  <si>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</si>
  <si>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</si>
  <si>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</si>
  <si>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</si>
  <si>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</si>
  <si>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</si>
  <si>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</si>
  <si>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</si>
  <si>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</si>
  <si>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</si>
  <si>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</si>
  <si>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</si>
  <si>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</si>
  <si>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</si>
  <si>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</si>
  <si>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</si>
  <si>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</si>
  <si>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</si>
  <si>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</si>
  <si>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</si>
  <si>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</si>
  <si>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</si>
  <si>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</si>
  <si>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</si>
  <si>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</si>
  <si>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</si>
  <si>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</si>
  <si>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</si>
  <si>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</si>
  <si>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</si>
  <si>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</si>
  <si>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</si>
  <si>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</si>
  <si>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</si>
  <si>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</si>
  <si>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</si>
  <si>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</si>
  <si>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</si>
  <si>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</si>
  <si>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</si>
  <si>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</si>
  <si>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</si>
  <si>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</si>
  <si>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</si>
  <si>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</si>
  <si>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</si>
  <si>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</si>
  <si>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</si>
  <si>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</si>
  <si>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</si>
  <si>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</si>
  <si>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</si>
  <si>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</si>
  <si>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</si>
  <si>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</si>
  <si>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</si>
  <si>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</si>
  <si>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</si>
  <si>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</si>
  <si>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</si>
  <si>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</si>
  <si>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</si>
  <si>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</si>
  <si>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</si>
  <si>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</si>
  <si>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</si>
  <si>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</si>
  <si>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</si>
  <si>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</si>
  <si>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</si>
  <si>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</si>
  <si>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</si>
  <si>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</si>
  <si>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</si>
  <si>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</si>
  <si>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</si>
  <si>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</si>
  <si>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</si>
  <si>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</si>
  <si>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</si>
  <si>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</si>
  <si>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</si>
  <si>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</si>
  <si>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</si>
  <si>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</si>
  <si>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</si>
  <si>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</si>
  <si>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</si>
  <si>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</si>
  <si>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</si>
  <si>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</si>
  <si>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</si>
  <si>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</si>
  <si>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</si>
  <si>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</si>
  <si>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</si>
  <si>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</si>
  <si>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</si>
  <si>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</si>
  <si>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</si>
  <si>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</si>
  <si>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</si>
  <si>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</si>
  <si>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</si>
  <si>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</si>
  <si>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</si>
  <si>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</si>
  <si>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</si>
  <si>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</si>
  <si>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</si>
  <si>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</si>
  <si>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</si>
  <si>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</si>
  <si>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</si>
  <si>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</si>
  <si>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</si>
  <si>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</si>
  <si>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</si>
  <si>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</si>
  <si>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</si>
  <si>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</si>
  <si>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</si>
  <si>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</si>
  <si>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</si>
  <si>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</si>
  <si>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</si>
  <si>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</si>
  <si>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</si>
  <si>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</si>
  <si>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</si>
  <si>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</si>
  <si>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</si>
  <si>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</si>
  <si>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</si>
  <si>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</si>
  <si>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</si>
  <si>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</si>
  <si>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</si>
  <si>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</si>
  <si>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</si>
  <si>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</si>
  <si>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</si>
  <si>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</si>
  <si>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</si>
  <si>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</si>
  <si>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</si>
  <si>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</si>
  <si>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</si>
  <si>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</si>
  <si>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</si>
  <si>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</si>
  <si>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</si>
  <si>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</si>
  <si>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</si>
  <si>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</si>
  <si>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</si>
  <si>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</si>
  <si>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</si>
  <si>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</si>
  <si>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</si>
  <si>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</si>
  <si>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</si>
  <si>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</si>
  <si>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</si>
  <si>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</si>
  <si>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</si>
  <si>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</si>
  <si>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</si>
  <si>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</si>
  <si>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</si>
  <si>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</si>
  <si>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</si>
  <si>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</si>
  <si>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</si>
  <si>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</si>
  <si>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</si>
  <si>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</si>
  <si>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</si>
  <si>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</si>
  <si>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</si>
  <si>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</si>
  <si>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</si>
  <si>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</si>
  <si>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</si>
  <si>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</si>
  <si>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</si>
  <si>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</si>
  <si>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</si>
  <si>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</si>
  <si>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</si>
  <si>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</si>
  <si>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</si>
  <si>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</si>
  <si>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</si>
  <si>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</si>
  <si>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</si>
  <si>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</si>
  <si>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</si>
  <si>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</si>
  <si>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</si>
  <si>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</si>
  <si>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</si>
  <si>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</si>
  <si>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</si>
  <si>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</si>
  <si>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</si>
  <si>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</si>
  <si>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</si>
  <si>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</si>
  <si>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</si>
  <si>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</si>
  <si>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</si>
  <si>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</si>
  <si>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</si>
  <si>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</si>
  <si>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</si>
  <si>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</si>
  <si>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</si>
  <si>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</si>
  <si>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</si>
  <si>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</si>
  <si>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</si>
  <si>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</si>
  <si>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</si>
  <si>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</si>
  <si>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</si>
  <si>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</si>
  <si>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</si>
  <si>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</si>
  <si>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</si>
  <si>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</si>
  <si>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</si>
  <si>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</si>
  <si>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</si>
  <si>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</si>
  <si>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</si>
  <si>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</si>
  <si>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</si>
  <si>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</si>
  <si>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</si>
  <si>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</si>
  <si>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</si>
  <si>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</si>
  <si>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</si>
  <si>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</si>
  <si>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</si>
  <si>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</si>
  <si>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</si>
  <si>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</si>
  <si>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</si>
  <si>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</si>
  <si>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</si>
  <si>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</si>
  <si>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</si>
  <si>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</si>
  <si>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</si>
  <si>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</si>
  <si>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</si>
  <si>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</si>
  <si>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</si>
  <si>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</si>
  <si>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</si>
  <si>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</si>
  <si>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</si>
  <si>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</si>
  <si>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</si>
  <si>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</si>
  <si>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</si>
  <si>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</si>
  <si>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</si>
  <si>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</si>
  <si>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</si>
  <si>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</si>
  <si>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</si>
  <si>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</si>
  <si>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</si>
  <si>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</si>
  <si>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</si>
  <si>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</si>
  <si>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</si>
  <si>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</si>
  <si>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</si>
  <si>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</si>
  <si>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</si>
  <si>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</si>
  <si>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</si>
  <si>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</si>
  <si>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</si>
  <si>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</si>
  <si>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</si>
  <si>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</si>
  <si>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</si>
  <si>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</si>
  <si>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</si>
  <si>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</si>
  <si>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</si>
  <si>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</si>
  <si>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</si>
  <si>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</si>
  <si>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</si>
  <si>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</si>
  <si>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</si>
  <si>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</si>
  <si>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</si>
  <si>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</si>
  <si>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</si>
  <si>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</si>
  <si>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</si>
  <si>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</si>
  <si>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</si>
  <si>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</si>
  <si>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</si>
  <si>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</si>
  <si>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</si>
  <si>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</si>
  <si>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</si>
  <si>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</si>
  <si>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</si>
  <si>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</si>
  <si>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</si>
  <si>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</si>
  <si>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</si>
  <si>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</si>
  <si>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</si>
  <si>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</si>
  <si>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</si>
  <si>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</si>
  <si>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</si>
  <si>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</si>
  <si>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</si>
  <si>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</si>
  <si>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</si>
  <si>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</si>
  <si>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</si>
  <si>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</si>
  <si>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</si>
  <si>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</si>
  <si>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</si>
  <si>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</si>
  <si>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</si>
  <si>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</si>
  <si>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</si>
  <si>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</si>
  <si>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</si>
  <si>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</si>
  <si>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</si>
  <si>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</si>
  <si>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</si>
  <si>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</si>
  <si>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</si>
  <si>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</si>
  <si>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</si>
  <si>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</si>
  <si>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</si>
  <si>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</si>
  <si>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</si>
  <si>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</si>
  <si>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</si>
  <si>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</si>
  <si>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</si>
  <si>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</si>
  <si>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</si>
  <si>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</si>
  <si>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</si>
  <si>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</si>
  <si>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</si>
  <si>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</si>
  <si>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</si>
  <si>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</si>
  <si>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</si>
  <si>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</si>
  <si>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</si>
  <si>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</si>
  <si>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</si>
  <si>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</si>
  <si>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</si>
  <si>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</si>
  <si>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</si>
  <si>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</si>
  <si>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</si>
  <si>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</si>
  <si>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</si>
  <si>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</si>
  <si>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</si>
  <si>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</si>
  <si>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</si>
  <si>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</si>
  <si>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</si>
  <si>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</si>
  <si>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</si>
  <si>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</si>
  <si>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</si>
  <si>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</si>
  <si>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</si>
  <si>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</si>
  <si>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</si>
  <si>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</si>
  <si>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</si>
  <si>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</si>
  <si>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</si>
  <si>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</si>
  <si>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</si>
  <si>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</si>
  <si>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</si>
  <si>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</si>
  <si>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</si>
  <si>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</si>
  <si>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</si>
  <si>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</si>
  <si>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</si>
  <si>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</si>
  <si>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</si>
  <si>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</si>
  <si>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</si>
  <si>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</si>
  <si>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</si>
  <si>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</si>
  <si>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</si>
  <si>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</si>
  <si>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</si>
  <si>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</si>
  <si>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</si>
  <si>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</si>
  <si>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</si>
  <si>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</si>
  <si>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</si>
  <si>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</si>
  <si>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</si>
  <si>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</si>
  <si>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</si>
  <si>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</si>
  <si>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</si>
  <si>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</si>
  <si>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</si>
  <si>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</si>
  <si>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</si>
  <si>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</si>
  <si>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</si>
  <si>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</si>
  <si>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</si>
  <si>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</si>
  <si>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</si>
  <si>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</si>
  <si>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</si>
  <si>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</si>
  <si>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</si>
  <si>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</si>
  <si>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</si>
  <si>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</si>
  <si>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</si>
  <si>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</si>
  <si>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</si>
  <si>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</si>
  <si>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</si>
  <si>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</si>
  <si>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</si>
  <si>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</si>
  <si>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</si>
  <si>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</si>
  <si>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</si>
  <si>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</si>
  <si>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</si>
  <si>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</si>
  <si>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</si>
  <si>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</si>
  <si>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</si>
  <si>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</si>
  <si>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</si>
  <si>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</si>
  <si>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</si>
  <si>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</si>
  <si>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</si>
  <si>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</si>
  <si>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</si>
  <si>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</si>
  <si>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</si>
  <si>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</si>
  <si>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</si>
  <si>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</si>
  <si>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</si>
  <si>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</si>
  <si>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</si>
  <si>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</si>
  <si>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</si>
  <si>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</si>
  <si>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</si>
  <si>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</si>
  <si>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</si>
  <si>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</si>
  <si>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</si>
  <si>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</si>
  <si>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</si>
  <si>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</si>
  <si>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</si>
  <si>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</si>
  <si>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</si>
  <si>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</si>
  <si>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</si>
  <si>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</si>
  <si>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</si>
  <si>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</si>
  <si>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</si>
  <si>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</si>
  <si>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</si>
  <si>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</si>
  <si>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</si>
  <si>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</si>
  <si>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</si>
  <si>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</si>
  <si>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</si>
  <si>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</si>
  <si>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</si>
  <si>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</si>
  <si>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</si>
  <si>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</si>
  <si>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</si>
  <si>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</si>
  <si>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</si>
  <si>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</si>
  <si>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</si>
  <si>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</si>
  <si>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</si>
  <si>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</si>
  <si>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</si>
  <si>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</si>
  <si>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</si>
  <si>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</si>
  <si>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</si>
  <si>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</si>
  <si>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</si>
  <si>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</si>
  <si>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</si>
  <si>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</si>
  <si>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</si>
  <si>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</si>
  <si>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</si>
  <si>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</si>
  <si>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</si>
  <si>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</si>
  <si>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</si>
  <si>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</si>
  <si>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</si>
  <si>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</si>
  <si>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</si>
  <si>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</si>
  <si>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</si>
  <si>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</si>
  <si>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</si>
  <si>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</si>
  <si>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</si>
  <si>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</si>
  <si>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</si>
  <si>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</si>
  <si>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</si>
  <si>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</si>
  <si>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</si>
  <si>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</si>
  <si>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</si>
  <si>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</si>
  <si>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</si>
  <si>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</si>
  <si>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</si>
  <si>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</si>
  <si>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</si>
  <si>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</si>
  <si>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</si>
  <si>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</si>
  <si>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</si>
  <si>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</si>
  <si>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</si>
  <si>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</si>
  <si>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</si>
  <si>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</si>
  <si>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</si>
  <si>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</si>
  <si>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</si>
  <si>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</si>
  <si>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</si>
  <si>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</si>
  <si>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</si>
  <si>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</si>
  <si>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</si>
  <si>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</si>
  <si>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</si>
  <si>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</si>
  <si>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</si>
  <si>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</si>
  <si>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</si>
  <si>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</si>
  <si>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</si>
  <si>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</si>
  <si>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</si>
  <si>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</si>
  <si>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</si>
  <si>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</si>
  <si>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</si>
  <si>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</si>
  <si>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</si>
  <si>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</si>
  <si>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</si>
  <si>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</si>
  <si>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</si>
  <si>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</si>
  <si>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</si>
  <si>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</si>
  <si>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</si>
  <si>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</si>
  <si>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</si>
  <si>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</si>
  <si>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</si>
  <si>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</si>
  <si>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</si>
  <si>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</si>
  <si>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</si>
  <si>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</si>
  <si>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</si>
  <si>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</si>
  <si>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</si>
  <si>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</si>
  <si>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</si>
  <si>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</si>
  <si>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</si>
  <si>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</si>
  <si>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</si>
  <si>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</si>
  <si>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</si>
  <si>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</si>
  <si>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</si>
  <si>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</si>
  <si>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</si>
  <si>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</si>
  <si>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</si>
  <si>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</si>
  <si>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</si>
  <si>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</si>
  <si>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</si>
  <si>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</si>
  <si>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</si>
  <si>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</si>
  <si>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</si>
  <si>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</si>
  <si>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</si>
  <si>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</si>
  <si>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</si>
  <si>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</si>
  <si>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</si>
  <si>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</si>
  <si>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</si>
  <si>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</si>
  <si>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</si>
  <si>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</si>
  <si>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</si>
  <si>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</si>
  <si>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</si>
  <si>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</si>
  <si>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</si>
  <si>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</si>
  <si>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</si>
  <si>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</si>
  <si>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</si>
  <si>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</si>
  <si>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</si>
  <si>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</si>
  <si>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</si>
  <si>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</si>
  <si>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</si>
  <si>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</si>
  <si>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</si>
  <si>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</si>
  <si>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</si>
  <si>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</si>
  <si>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</si>
  <si>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</si>
  <si>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</si>
  <si>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</si>
  <si>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</si>
  <si>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</si>
  <si>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</si>
  <si>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</si>
  <si>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</si>
  <si>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</si>
  <si>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</si>
  <si>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</si>
  <si>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</si>
  <si>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</si>
  <si>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</si>
  <si>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</si>
  <si>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</si>
  <si>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</si>
  <si>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</si>
  <si>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</si>
  <si>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</si>
  <si>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</si>
  <si>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</si>
  <si>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</si>
  <si>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</si>
  <si>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</si>
  <si>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</si>
  <si>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</si>
  <si>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</si>
  <si>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</si>
  <si>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</si>
  <si>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</si>
  <si>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</si>
  <si>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</si>
  <si>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</si>
  <si>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</si>
  <si>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</si>
  <si>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</si>
  <si>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</si>
  <si>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</si>
  <si>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</si>
  <si>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</si>
  <si>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</si>
  <si>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</si>
  <si>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</si>
  <si>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</si>
  <si>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</si>
  <si>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</si>
  <si>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</si>
  <si>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</si>
  <si>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</si>
  <si>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</si>
  <si>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</si>
  <si>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</si>
  <si>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</si>
  <si>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</si>
  <si>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</si>
  <si>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</si>
  <si>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</si>
  <si>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</si>
  <si>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</si>
  <si>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</si>
  <si>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</si>
  <si>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</si>
  <si>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</si>
  <si>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</si>
  <si>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</si>
  <si>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</si>
  <si>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</si>
  <si>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</si>
  <si>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</si>
  <si>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</si>
  <si>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</si>
  <si>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</si>
  <si>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</si>
  <si>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</si>
  <si>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</si>
  <si>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</si>
  <si>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</si>
  <si>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</si>
  <si>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</si>
  <si>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</si>
  <si>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</si>
  <si>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</si>
  <si>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</si>
  <si>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</si>
  <si>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</si>
  <si>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</si>
  <si>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</si>
  <si>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</si>
  <si>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</si>
  <si>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</si>
  <si>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</si>
  <si>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</si>
  <si>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</si>
  <si>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</si>
  <si>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</si>
  <si>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</si>
  <si>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</si>
  <si>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</si>
  <si>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</si>
  <si>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</si>
  <si>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</si>
  <si>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</si>
  <si>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</si>
  <si>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</si>
  <si>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</si>
  <si>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</si>
  <si>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</si>
  <si>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</si>
  <si>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</si>
  <si>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</si>
  <si>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</si>
  <si>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</si>
  <si>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</si>
  <si>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</si>
  <si>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</si>
  <si>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</si>
  <si>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</si>
  <si>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</si>
  <si>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</si>
  <si>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</si>
  <si>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</si>
  <si>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</si>
  <si>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</si>
  <si>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</si>
  <si>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</si>
  <si>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</si>
  <si>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</si>
  <si>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</si>
  <si>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</si>
  <si>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</si>
  <si>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</si>
  <si>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</si>
  <si>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</si>
  <si>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</si>
  <si>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</si>
  <si>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</si>
  <si>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</si>
  <si>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</si>
  <si>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</si>
  <si>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</si>
  <si>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</si>
  <si>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</si>
  <si>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</si>
  <si>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</si>
  <si>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</si>
  <si>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</si>
  <si>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</si>
  <si>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</si>
  <si>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</si>
  <si>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</si>
  <si>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</si>
  <si>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</si>
  <si>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</si>
  <si>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</si>
  <si>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</si>
  <si>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</si>
  <si>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</si>
  <si>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</si>
  <si>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</si>
  <si>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</si>
  <si>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</si>
  <si>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</si>
  <si>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</si>
  <si>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</si>
  <si>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</si>
  <si>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</si>
  <si>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</si>
  <si>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</si>
  <si>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</si>
  <si>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</si>
  <si>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</si>
  <si>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</si>
  <si>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</si>
  <si>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</si>
  <si>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</si>
  <si>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</si>
  <si>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</si>
  <si>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</si>
  <si>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</si>
  <si>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</si>
  <si>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</si>
  <si>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</si>
  <si>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</si>
  <si>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</si>
  <si>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</si>
  <si>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</si>
  <si>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</si>
  <si>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</si>
  <si>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</si>
  <si>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</si>
  <si>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</si>
  <si>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</si>
  <si>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</si>
  <si>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</si>
  <si>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</si>
  <si>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</si>
  <si>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</si>
  <si>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</si>
  <si>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</si>
  <si>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</si>
  <si>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</si>
  <si>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</si>
  <si>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</si>
  <si>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</si>
  <si>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</si>
  <si>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</si>
  <si>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</si>
  <si>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</si>
  <si>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</si>
  <si>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</si>
  <si>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</si>
  <si>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</si>
  <si>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</si>
  <si>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</si>
  <si>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</si>
  <si>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</si>
  <si>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</si>
  <si>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</si>
  <si>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</si>
  <si>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</si>
  <si>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</si>
  <si>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</si>
  <si>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</si>
  <si>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</si>
  <si>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</si>
  <si>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</si>
  <si>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</si>
  <si>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</si>
  <si>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</si>
  <si>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</si>
  <si>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</si>
  <si>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</si>
  <si>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</si>
  <si>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</si>
  <si>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</si>
  <si>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</si>
  <si>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</si>
  <si>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</si>
  <si>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</si>
  <si>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</si>
  <si>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</si>
  <si>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</si>
  <si>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</si>
  <si>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</si>
  <si>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</si>
  <si>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</si>
  <si>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</si>
  <si>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</si>
  <si>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</si>
  <si>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</si>
  <si>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</si>
  <si>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</si>
  <si>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</si>
  <si>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</si>
  <si>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</si>
  <si>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</si>
  <si>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</si>
  <si>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</si>
  <si>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</si>
  <si>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</si>
  <si>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</si>
  <si>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</si>
  <si>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</si>
  <si>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</si>
  <si>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</si>
  <si>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</si>
  <si>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</si>
  <si>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</si>
  <si>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</si>
  <si>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</si>
  <si>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</si>
  <si>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</si>
  <si>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</si>
  <si>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</si>
  <si>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</si>
  <si>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</si>
  <si>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</si>
  <si>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</si>
  <si>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</si>
  <si>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</si>
  <si>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</si>
  <si>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</si>
  <si>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</si>
  <si>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</si>
  <si>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</si>
  <si>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</si>
  <si>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</si>
  <si>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</si>
  <si>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</si>
  <si>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</si>
  <si>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</si>
  <si>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</si>
  <si>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</si>
  <si>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</si>
  <si>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</si>
  <si>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</si>
  <si>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</si>
  <si>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</si>
  <si>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</si>
  <si>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</si>
  <si>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</si>
  <si>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</si>
  <si>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</si>
  <si>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</si>
  <si>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</si>
  <si>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</si>
  <si>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</si>
  <si>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</si>
  <si>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</si>
  <si>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</si>
  <si>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</si>
  <si>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</si>
  <si>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</si>
  <si>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</si>
  <si>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</si>
  <si>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</si>
  <si>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</si>
  <si>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</si>
  <si>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</si>
  <si>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</si>
  <si>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</si>
  <si>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</si>
  <si>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</si>
  <si>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</si>
  <si>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</si>
  <si>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</si>
  <si>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</si>
  <si>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</si>
  <si>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</si>
  <si>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</si>
  <si>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</si>
  <si>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</si>
  <si>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</si>
  <si>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</si>
  <si>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</si>
  <si>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</si>
  <si>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</si>
  <si>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</si>
  <si>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</si>
  <si>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</si>
  <si>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</si>
  <si>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</si>
  <si>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</si>
  <si>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</si>
  <si>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</si>
  <si>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</si>
  <si>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</si>
  <si>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</si>
  <si>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</si>
  <si>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</si>
  <si>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</si>
  <si>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</si>
  <si>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</si>
  <si>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</si>
  <si>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</si>
  <si>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</si>
  <si>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</si>
  <si>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</si>
  <si>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</si>
  <si>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</si>
  <si>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</si>
  <si>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</si>
  <si>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</si>
  <si>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</si>
  <si>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</si>
  <si>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</si>
  <si>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</si>
  <si>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</si>
  <si>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</si>
  <si>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</si>
  <si>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</si>
  <si>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</si>
  <si>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</si>
  <si>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</si>
  <si>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</si>
  <si>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</si>
  <si>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</si>
  <si>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</si>
  <si>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</si>
  <si>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</si>
  <si>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</si>
  <si>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</si>
  <si>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</si>
  <si>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</si>
  <si>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</si>
  <si>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</si>
  <si>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</si>
  <si>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</si>
  <si>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</si>
  <si>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</si>
  <si>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</si>
  <si>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</si>
  <si>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</si>
  <si>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</si>
  <si>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</si>
  <si>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</si>
  <si>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</si>
  <si>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</si>
  <si>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</si>
  <si>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</si>
  <si>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</si>
  <si>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</si>
  <si>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</si>
  <si>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</si>
  <si>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</si>
  <si>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</si>
  <si>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</si>
  <si>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</si>
  <si>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</si>
  <si>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</si>
  <si>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</si>
  <si>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</si>
  <si>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</si>
  <si>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</si>
  <si>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</si>
  <si>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</si>
  <si>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</si>
  <si>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</si>
  <si>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</si>
  <si>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</si>
  <si>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</si>
  <si>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</si>
  <si>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</si>
  <si>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</si>
  <si>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</si>
  <si>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</si>
  <si>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</si>
  <si>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</si>
  <si>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</si>
  <si>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</si>
  <si>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</si>
  <si>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</si>
  <si>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</si>
  <si>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</si>
  <si>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</si>
  <si>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</si>
  <si>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</si>
  <si>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</si>
  <si>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</si>
  <si>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</si>
  <si>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</si>
  <si>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</si>
  <si>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</si>
  <si>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</si>
  <si>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</si>
  <si>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</si>
  <si>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</si>
  <si>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</si>
  <si>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</si>
  <si>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</si>
  <si>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</si>
  <si>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</si>
  <si>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</si>
  <si>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</si>
  <si>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</si>
  <si>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</si>
  <si>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</si>
  <si>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</si>
  <si>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</si>
  <si>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</si>
  <si>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</si>
  <si>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</si>
  <si>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</si>
  <si>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</si>
  <si>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</si>
  <si>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</si>
  <si>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</si>
  <si>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</si>
  <si>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</si>
  <si>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</si>
  <si>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</si>
  <si>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</si>
  <si>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</si>
  <si>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</si>
  <si>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</si>
  <si>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</si>
  <si>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</si>
  <si>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</si>
  <si>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</si>
  <si>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</si>
  <si>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</si>
  <si>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</si>
  <si>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</si>
  <si>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</si>
  <si>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</si>
  <si>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</si>
  <si>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</si>
  <si>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</si>
  <si>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</si>
  <si>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</si>
  <si>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</si>
  <si>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</si>
  <si>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</si>
  <si>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</si>
  <si>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</si>
  <si>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</si>
  <si>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</si>
  <si>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</si>
  <si>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</si>
  <si>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</si>
  <si>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</si>
  <si>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</si>
  <si>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</si>
  <si>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</si>
  <si>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</si>
  <si>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</si>
  <si>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</si>
  <si>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</si>
  <si>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</si>
  <si>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</si>
  <si>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</si>
  <si>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</si>
  <si>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</si>
  <si>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</si>
  <si>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</si>
  <si>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</si>
  <si>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</si>
  <si>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</si>
  <si>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</si>
  <si>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</si>
  <si>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</si>
  <si>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</si>
  <si>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</si>
  <si>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</si>
  <si>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</si>
  <si>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</si>
  <si>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</si>
  <si>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</si>
  <si>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</si>
  <si>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</si>
  <si>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</si>
  <si>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</si>
  <si>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</si>
  <si>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</si>
  <si>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</si>
  <si>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</si>
  <si>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</si>
  <si>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</si>
  <si>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</si>
  <si>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</si>
  <si>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</si>
  <si>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</si>
  <si>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</si>
  <si>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</si>
  <si>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</si>
  <si>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</si>
  <si>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</si>
  <si>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</si>
  <si>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</si>
  <si>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</si>
  <si>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</si>
  <si>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</si>
  <si>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</si>
  <si>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</si>
  <si>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</si>
  <si>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</si>
  <si>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</si>
  <si>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</si>
  <si>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</si>
  <si>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</si>
  <si>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</si>
  <si>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</si>
  <si>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</si>
  <si>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</si>
  <si>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</si>
  <si>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</si>
  <si>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</si>
  <si>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</si>
  <si>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</si>
  <si>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</si>
  <si>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</si>
  <si>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</si>
  <si>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</si>
  <si>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</si>
  <si>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</si>
  <si>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</si>
  <si>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</si>
  <si>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</si>
  <si>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</si>
  <si>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</si>
  <si>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</si>
  <si>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</si>
  <si>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</si>
  <si>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</si>
  <si>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</si>
  <si>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</si>
  <si>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</si>
  <si>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</si>
  <si>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</si>
  <si>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</si>
  <si>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</si>
  <si>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</si>
  <si>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</si>
  <si>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</si>
  <si>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</si>
  <si>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</si>
  <si>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</si>
  <si>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</si>
  <si>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</si>
  <si>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</si>
  <si>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</si>
  <si>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</si>
  <si>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</si>
  <si>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</si>
  <si>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</si>
  <si>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</si>
  <si>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</si>
  <si>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</si>
  <si>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</si>
  <si>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</si>
  <si>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</si>
  <si>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</si>
  <si>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</si>
  <si>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</si>
  <si>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</si>
  <si>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</si>
  <si>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</si>
  <si>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</si>
  <si>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</si>
  <si>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</si>
  <si>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</si>
  <si>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</si>
  <si>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</si>
  <si>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</si>
  <si>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</si>
  <si>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</si>
  <si>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</si>
  <si>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</si>
  <si>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</si>
  <si>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</si>
  <si>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</si>
  <si>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</si>
  <si>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</si>
  <si>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</si>
  <si>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</si>
  <si>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</si>
  <si>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</si>
  <si>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</si>
  <si>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</si>
  <si>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</si>
  <si>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</si>
  <si>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</si>
  <si>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</si>
  <si>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</si>
  <si>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</si>
  <si>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</si>
  <si>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</si>
  <si>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</si>
  <si>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</si>
  <si>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</si>
  <si>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</si>
  <si>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</si>
  <si>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</si>
  <si>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</si>
  <si>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</si>
  <si>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</si>
  <si>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</si>
  <si>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</si>
  <si>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</si>
  <si>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</si>
  <si>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</si>
  <si>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</si>
  <si>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</si>
  <si>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</si>
  <si>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</si>
  <si>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</si>
  <si>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</si>
  <si>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</si>
  <si>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</si>
  <si>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</si>
  <si>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</si>
  <si>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</si>
  <si>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</si>
  <si>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</si>
  <si>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</si>
  <si>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</si>
  <si>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</si>
  <si>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</si>
  <si>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</si>
  <si>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</si>
  <si>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</si>
  <si>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</si>
  <si>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</si>
  <si>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</si>
  <si>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</si>
  <si>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</si>
  <si>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</si>
  <si>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</si>
  <si>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</si>
  <si>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</si>
  <si>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</si>
  <si>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</si>
  <si>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</si>
  <si>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</si>
  <si>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</si>
  <si>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</si>
  <si>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</si>
  <si>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</si>
  <si>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</si>
  <si>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</si>
  <si>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</si>
  <si>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</si>
  <si>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</si>
  <si>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</si>
  <si>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</si>
  <si>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</si>
  <si>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</si>
  <si>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</si>
  <si>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</si>
  <si>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</si>
  <si>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</si>
  <si>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</si>
  <si>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</si>
  <si>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</si>
  <si>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</si>
  <si>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</si>
  <si>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</si>
  <si>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</si>
  <si>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</si>
  <si>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</si>
  <si>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</si>
  <si>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</si>
  <si>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</si>
  <si>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</si>
  <si>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</si>
  <si>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</si>
  <si>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</si>
  <si>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</si>
  <si>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</si>
  <si>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</si>
  <si>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</si>
  <si>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</si>
  <si>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</si>
  <si>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</si>
  <si>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</si>
  <si>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</si>
  <si>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</si>
  <si>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</si>
  <si>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</si>
  <si>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</si>
  <si>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</si>
  <si>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</si>
  <si>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</si>
  <si>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</si>
  <si>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</si>
  <si>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</si>
  <si>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</si>
  <si>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</si>
  <si>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</si>
  <si>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</si>
  <si>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</si>
  <si>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</si>
  <si>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</si>
  <si>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</si>
  <si>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</si>
  <si>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</si>
  <si>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</si>
  <si>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</si>
  <si>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</si>
  <si>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</si>
  <si>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</si>
  <si>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</si>
  <si>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</si>
  <si>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</si>
  <si>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</si>
  <si>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</si>
  <si>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</si>
  <si>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</si>
  <si>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</si>
  <si>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</si>
  <si>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</si>
  <si>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</si>
  <si>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</si>
  <si>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</si>
  <si>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</si>
  <si>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</si>
  <si>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</si>
  <si>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</si>
  <si>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</si>
  <si>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</si>
  <si>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</si>
  <si>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</si>
  <si>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</si>
  <si>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</si>
  <si>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</si>
  <si>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</si>
  <si>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</si>
  <si>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</si>
  <si>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</si>
  <si>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</si>
  <si>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</si>
  <si>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</si>
  <si>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</si>
  <si>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</si>
  <si>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</si>
  <si>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</si>
  <si>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</si>
  <si>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</si>
  <si>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</si>
  <si>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</si>
  <si>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</si>
  <si>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</si>
  <si>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</si>
  <si>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</si>
  <si>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</si>
  <si>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</si>
  <si>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</si>
  <si>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</si>
  <si>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</si>
  <si>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</si>
  <si>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</si>
  <si>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</si>
  <si>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</si>
  <si>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</si>
  <si>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</si>
  <si>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</si>
  <si>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</si>
  <si>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</si>
  <si>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</si>
  <si>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</si>
  <si>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</si>
  <si>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</si>
  <si>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</si>
  <si>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</si>
  <si>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</si>
  <si>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</si>
  <si>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</si>
  <si>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</si>
  <si>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</si>
  <si>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</si>
  <si>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</si>
  <si>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</si>
  <si>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</si>
  <si>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</si>
  <si>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</si>
  <si>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</si>
  <si>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</si>
  <si>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</si>
  <si>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</si>
  <si>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</si>
  <si>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</si>
  <si>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</si>
  <si>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</si>
  <si>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</si>
  <si>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</si>
  <si>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</si>
  <si>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</si>
  <si>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</si>
  <si>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</si>
  <si>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</si>
  <si>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</si>
  <si>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</si>
  <si>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</si>
  <si>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</si>
  <si>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</si>
  <si>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</si>
  <si>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</si>
  <si>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</si>
  <si>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</si>
  <si>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</si>
  <si>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</si>
  <si>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</si>
  <si>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</si>
  <si>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</si>
  <si>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</si>
  <si>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</si>
  <si>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</si>
  <si>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</si>
  <si>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</si>
  <si>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</si>
  <si>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</si>
  <si>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</si>
  <si>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</si>
  <si>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</si>
  <si>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</si>
  <si>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</si>
  <si>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</si>
  <si>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</si>
  <si>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</si>
  <si>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</si>
  <si>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</si>
  <si>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</si>
  <si>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</si>
  <si>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</si>
  <si>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</si>
  <si>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</si>
  <si>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</si>
  <si>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</si>
  <si>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</si>
  <si>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</si>
  <si>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</si>
  <si>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</si>
  <si>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</si>
  <si>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</si>
  <si>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</si>
  <si>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</si>
  <si>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</si>
  <si>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</si>
  <si>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</si>
  <si>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</si>
  <si>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</si>
  <si>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</si>
  <si>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</si>
  <si>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</si>
  <si>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</si>
  <si>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</si>
  <si>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</si>
  <si>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</si>
  <si>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</si>
  <si>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</si>
  <si>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</si>
  <si>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</si>
  <si>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</si>
  <si>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</si>
  <si>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</si>
  <si>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</si>
  <si>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</si>
  <si>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</si>
  <si>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</si>
  <si>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</si>
  <si>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</si>
  <si>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</si>
  <si>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</si>
  <si>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</si>
  <si>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</si>
  <si>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</si>
  <si>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</si>
  <si>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</si>
  <si>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</si>
  <si>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</si>
  <si>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</si>
  <si>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</si>
  <si>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</si>
  <si>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</si>
  <si>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</si>
  <si>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</si>
  <si>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</si>
  <si>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</si>
  <si>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</si>
  <si>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</si>
  <si>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</si>
  <si>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</si>
  <si>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</si>
  <si>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</si>
  <si>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</si>
  <si>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</si>
  <si>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</si>
  <si>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</si>
  <si>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</si>
  <si>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</si>
  <si>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</si>
  <si>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</si>
  <si>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</si>
  <si>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</si>
  <si>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</si>
  <si>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</si>
  <si>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</si>
  <si>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</si>
  <si>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</si>
  <si>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</si>
  <si>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</si>
  <si>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</si>
  <si>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</si>
  <si>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</si>
  <si>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</si>
  <si>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</si>
  <si>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</si>
  <si>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</si>
  <si>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</si>
  <si>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</si>
  <si>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</si>
  <si>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</si>
  <si>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</si>
  <si>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</si>
  <si>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</si>
  <si>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</si>
  <si>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</si>
  <si>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</si>
  <si>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</si>
  <si>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</si>
  <si>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</si>
  <si>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</si>
  <si>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</si>
  <si>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</si>
  <si>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</si>
  <si>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</si>
  <si>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</si>
  <si>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</si>
  <si>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</si>
  <si>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</si>
  <si>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</si>
  <si>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</si>
  <si>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</si>
  <si>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</si>
  <si>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</si>
  <si>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</si>
  <si>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</si>
  <si>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</si>
  <si>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</si>
  <si>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</si>
  <si>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</si>
  <si>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</si>
  <si>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</si>
  <si>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</si>
  <si>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</si>
  <si>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</si>
  <si>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</si>
  <si>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</si>
  <si>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</si>
  <si>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</si>
  <si>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</si>
  <si>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</si>
  <si>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</si>
  <si>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</si>
  <si>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</si>
  <si>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</si>
  <si>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</si>
  <si>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</si>
  <si>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</si>
  <si>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</si>
  <si>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</si>
  <si>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</si>
  <si>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</si>
  <si>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</si>
  <si>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</si>
  <si>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</si>
  <si>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</si>
  <si>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</si>
  <si>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</si>
  <si>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</si>
  <si>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</si>
  <si>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</si>
  <si>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</si>
  <si>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</si>
  <si>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</si>
  <si>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</si>
  <si>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</si>
  <si>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</si>
  <si>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</si>
  <si>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</si>
  <si>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</si>
  <si>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</si>
  <si>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</si>
  <si>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</si>
  <si>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</si>
  <si>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</si>
  <si>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</si>
  <si>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</si>
  <si>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</si>
  <si>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</si>
  <si>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</si>
  <si>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</si>
  <si>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</si>
  <si>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</si>
  <si>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</si>
  <si>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</si>
  <si>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</si>
  <si>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</si>
  <si>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</si>
  <si>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</si>
  <si>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</si>
  <si>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</si>
  <si>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</si>
  <si>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</si>
  <si>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</si>
  <si>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</si>
  <si>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</si>
  <si>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</si>
  <si>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</si>
  <si>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</si>
  <si>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</si>
  <si>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</si>
  <si>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</si>
  <si>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</si>
  <si>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</si>
  <si>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</si>
  <si>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</si>
  <si>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</si>
  <si>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</si>
  <si>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</si>
  <si>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</si>
  <si>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</si>
  <si>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</si>
  <si>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</si>
  <si>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</si>
  <si>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</si>
  <si>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</si>
  <si>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</si>
  <si>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</si>
  <si>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</si>
  <si>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</si>
  <si>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</si>
  <si>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</si>
  <si>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</si>
  <si>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</si>
  <si>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</si>
  <si>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</si>
  <si>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</si>
  <si>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</si>
  <si>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</si>
  <si>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</si>
  <si>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</si>
  <si>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</si>
  <si>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</si>
  <si>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</si>
  <si>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</si>
  <si>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</si>
  <si>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</si>
  <si>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</si>
  <si>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</si>
  <si>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</si>
  <si>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</si>
  <si>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</si>
  <si>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</si>
  <si>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</si>
  <si>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</si>
  <si>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</si>
  <si>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</si>
  <si>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</si>
  <si>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</si>
  <si>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</si>
  <si>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</si>
  <si>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</si>
  <si>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</si>
  <si>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</si>
  <si>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</si>
  <si>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</si>
  <si>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</si>
  <si>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</si>
  <si>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</si>
  <si>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</si>
  <si>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</si>
  <si>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</si>
  <si>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</si>
  <si>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</si>
  <si>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</si>
  <si>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</si>
  <si>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</si>
  <si>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</si>
  <si>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</si>
  <si>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</si>
  <si>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</si>
  <si>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</si>
  <si>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</si>
  <si>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</si>
  <si>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</si>
  <si>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</si>
  <si>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</si>
  <si>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</si>
  <si>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</si>
  <si>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</si>
  <si>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</si>
  <si>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</si>
  <si>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</si>
  <si>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</si>
  <si>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</si>
  <si>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</si>
  <si>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</si>
  <si>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</si>
  <si>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</si>
  <si>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</si>
  <si>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</si>
  <si>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</si>
  <si>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</si>
  <si>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</si>
  <si>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</si>
  <si>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</si>
  <si>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</si>
  <si>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</si>
  <si>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</si>
  <si>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</si>
  <si>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</si>
  <si>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</si>
  <si>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</si>
  <si>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</si>
  <si>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</si>
  <si>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</si>
  <si>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</si>
  <si>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</si>
  <si>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</si>
  <si>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</si>
  <si>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</si>
  <si>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</si>
  <si>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</si>
  <si>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</si>
  <si>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</si>
  <si>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</si>
  <si>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</si>
  <si>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</si>
  <si>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</si>
  <si>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</si>
  <si>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</si>
  <si>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</si>
  <si>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</si>
  <si>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</si>
  <si>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</si>
  <si>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</si>
  <si>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</si>
  <si>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</si>
  <si>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</si>
  <si>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</si>
  <si>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</si>
  <si>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</si>
  <si>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</si>
  <si>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</si>
  <si>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</si>
  <si>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</si>
  <si>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</si>
  <si>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</si>
  <si>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</si>
  <si>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</si>
  <si>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</si>
  <si>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</si>
  <si>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</si>
  <si>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</si>
  <si>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</si>
  <si>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</si>
  <si>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</si>
  <si>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</si>
  <si>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</si>
  <si>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</si>
  <si>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</si>
  <si>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</si>
  <si>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</si>
  <si>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</si>
  <si>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</si>
  <si>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</si>
  <si>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</si>
  <si>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</si>
  <si>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</si>
  <si>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</si>
  <si>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</si>
  <si>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</si>
  <si>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</si>
  <si>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</si>
  <si>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</si>
  <si>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</si>
  <si>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</si>
  <si>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</si>
  <si>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</si>
  <si>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</si>
  <si>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</si>
  <si>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</si>
  <si>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</si>
  <si>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</si>
  <si>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</si>
  <si>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</si>
  <si>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</si>
  <si>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</si>
  <si>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</si>
  <si>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</si>
  <si>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</si>
  <si>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</si>
  <si>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</si>
  <si>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</si>
  <si>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</si>
  <si>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</si>
  <si>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</si>
  <si>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</si>
  <si>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</si>
  <si>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</si>
  <si>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</si>
  <si>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</si>
  <si>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</si>
  <si>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</si>
  <si>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</si>
  <si>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</si>
  <si>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</si>
  <si>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</si>
  <si>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</si>
  <si>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</si>
  <si>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</si>
  <si>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</si>
  <si>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</si>
  <si>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</si>
  <si>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</si>
  <si>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</si>
  <si>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</si>
  <si>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</si>
  <si>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</si>
  <si>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</si>
  <si>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</si>
  <si>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</si>
  <si>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</si>
  <si>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</si>
  <si>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</si>
  <si>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</si>
  <si>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</si>
  <si>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</si>
  <si>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</si>
  <si>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</si>
  <si>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</si>
  <si>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</si>
  <si>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</si>
  <si>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</si>
  <si>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</si>
  <si>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</si>
  <si>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</si>
  <si>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</si>
  <si>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</si>
  <si>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</si>
  <si>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</si>
  <si>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</si>
  <si>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</si>
  <si>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</si>
  <si>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</si>
  <si>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</si>
  <si>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</si>
  <si>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</si>
  <si>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</si>
  <si>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</si>
  <si>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</si>
  <si>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</si>
  <si>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</si>
  <si>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</si>
  <si>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</si>
  <si>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</si>
  <si>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</si>
  <si>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</si>
  <si>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</si>
  <si>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</si>
  <si>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</si>
  <si>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</si>
  <si>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</si>
  <si>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</si>
  <si>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</si>
  <si>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</si>
  <si>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</si>
  <si>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</si>
  <si>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</si>
  <si>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</si>
  <si>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</si>
  <si>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</si>
  <si>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</si>
  <si>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</si>
  <si>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</si>
  <si>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</si>
  <si>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</si>
  <si>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</si>
  <si>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</si>
  <si>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</si>
  <si>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</si>
  <si>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</si>
  <si>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</si>
  <si>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</si>
  <si>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</si>
  <si>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</si>
  <si>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</si>
  <si>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</si>
  <si>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</si>
  <si>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</si>
  <si>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</si>
  <si>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</si>
  <si>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</si>
  <si>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</si>
  <si>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</si>
  <si>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</si>
  <si>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</si>
  <si>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</si>
  <si>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</si>
  <si>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</si>
  <si>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</si>
  <si>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</si>
  <si>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</si>
  <si>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</si>
  <si>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</si>
  <si>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</si>
  <si>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</si>
  <si>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</si>
  <si>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</si>
  <si>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</si>
  <si>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</si>
  <si>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</si>
  <si>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</si>
  <si>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</si>
  <si>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</si>
  <si>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</si>
  <si>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</si>
  <si>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</si>
  <si>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</si>
  <si>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</si>
  <si>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</si>
  <si>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</si>
  <si>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</si>
  <si>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</si>
  <si>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</si>
  <si>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</si>
  <si>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</si>
  <si>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</si>
  <si>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</si>
  <si>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</si>
  <si>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</si>
  <si>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</si>
  <si>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</si>
  <si>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</si>
  <si>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</si>
  <si>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</si>
  <si>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</si>
  <si>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</si>
  <si>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</si>
  <si>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</si>
  <si>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</si>
  <si>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</si>
  <si>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</si>
  <si>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</si>
  <si>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</si>
  <si>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</si>
  <si>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</si>
  <si>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</si>
  <si>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</si>
  <si>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</si>
  <si>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</si>
  <si>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</si>
  <si>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</si>
  <si>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</si>
  <si>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</si>
  <si>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</si>
  <si>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</si>
  <si>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</si>
  <si>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</si>
  <si>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</si>
  <si>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</si>
  <si>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</si>
  <si>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</si>
  <si>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</si>
  <si>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</si>
  <si>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</si>
  <si>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</si>
  <si>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</si>
  <si>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</si>
  <si>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</si>
  <si>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</si>
  <si>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</si>
  <si>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</si>
  <si>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</si>
  <si>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</si>
  <si>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</si>
  <si>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</si>
  <si>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</si>
  <si>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</si>
  <si>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</si>
  <si>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</si>
  <si>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</si>
  <si>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</si>
  <si>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</si>
  <si>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</si>
  <si>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</si>
  <si>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</si>
  <si>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</si>
  <si>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</si>
  <si>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</si>
  <si>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</si>
  <si>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</si>
  <si>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</si>
  <si>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</si>
  <si>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</si>
  <si>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</si>
  <si>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</si>
  <si>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</si>
  <si>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</si>
  <si>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</si>
  <si>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</si>
  <si>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</si>
  <si>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</si>
  <si>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</si>
  <si>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</si>
  <si>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</si>
  <si>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</si>
  <si>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</si>
  <si>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</si>
  <si>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</si>
  <si>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</si>
  <si>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</si>
  <si>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</si>
  <si>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</si>
  <si>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</si>
  <si>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</si>
  <si>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</si>
  <si>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</si>
  <si>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</si>
  <si>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</si>
  <si>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</si>
  <si>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</si>
  <si>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</si>
  <si>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</si>
  <si>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</si>
  <si>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</si>
  <si>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</si>
  <si>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</si>
  <si>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</si>
  <si>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</si>
  <si>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</si>
  <si>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</si>
  <si>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</si>
  <si>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</si>
  <si>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</si>
  <si>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</si>
  <si>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</si>
  <si>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</si>
  <si>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</si>
  <si>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</si>
  <si>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</si>
  <si>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</si>
  <si>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</si>
  <si>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</si>
  <si>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</si>
  <si>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</si>
  <si>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</si>
  <si>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</si>
  <si>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</si>
  <si>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</si>
  <si>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</si>
  <si>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</si>
  <si>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</si>
  <si>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</si>
  <si>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</si>
  <si>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</si>
  <si>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</si>
  <si>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</si>
  <si>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</si>
  <si>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</si>
  <si>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</si>
  <si>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</si>
  <si>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</si>
  <si>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</si>
  <si>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</si>
  <si>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</si>
  <si>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</si>
  <si>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</si>
  <si>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</si>
  <si>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</si>
  <si>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</si>
  <si>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</si>
  <si>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</si>
  <si>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</si>
  <si>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</si>
  <si>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</si>
  <si>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</si>
  <si>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</si>
  <si>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</si>
  <si>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</si>
  <si>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</si>
  <si>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</si>
  <si>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</si>
  <si>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</si>
  <si>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</si>
  <si>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</si>
  <si>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</si>
  <si>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</si>
  <si>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</si>
  <si>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</si>
  <si>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</si>
  <si>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</si>
  <si>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</si>
  <si>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</si>
  <si>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</si>
  <si>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</si>
  <si>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</si>
  <si>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</si>
  <si>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</si>
  <si>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</si>
  <si>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</si>
  <si>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</si>
  <si>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</si>
  <si>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</si>
  <si>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</si>
  <si>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</si>
  <si>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</si>
  <si>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</si>
  <si>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</si>
  <si>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</si>
  <si>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</si>
  <si>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</si>
  <si>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</si>
  <si>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</si>
  <si>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</si>
  <si>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</si>
  <si>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</si>
  <si>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</si>
  <si>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</si>
  <si>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</si>
  <si>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</si>
  <si>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</si>
  <si>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</si>
  <si>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</si>
  <si>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</si>
  <si>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</si>
  <si>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</si>
  <si>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</si>
  <si>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</si>
  <si>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</si>
  <si>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</si>
  <si>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</si>
  <si>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</si>
  <si>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</si>
  <si>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</si>
  <si>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</si>
  <si>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</si>
  <si>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</si>
  <si>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</si>
  <si>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</si>
  <si>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</si>
  <si>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</si>
  <si>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</si>
  <si>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</si>
  <si>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</si>
  <si>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</si>
  <si>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</si>
  <si>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</si>
  <si>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</si>
  <si>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</si>
  <si>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</si>
  <si>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</si>
  <si>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</si>
  <si>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</si>
  <si>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</si>
  <si>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</si>
  <si>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</si>
  <si>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</si>
  <si>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</si>
  <si>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</si>
  <si>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</si>
  <si>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</si>
  <si>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</si>
  <si>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</si>
  <si>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</si>
  <si>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</si>
  <si>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</si>
  <si>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</si>
  <si>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</si>
  <si>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</si>
  <si>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</si>
  <si>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</si>
  <si>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</si>
  <si>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</si>
  <si>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</si>
  <si>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</si>
  <si>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</si>
  <si>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</si>
  <si>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</si>
  <si>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</si>
  <si>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</si>
  <si>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</si>
  <si>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</si>
  <si>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</si>
  <si>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</si>
  <si>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</si>
  <si>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</si>
  <si>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</si>
  <si>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</si>
  <si>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</si>
  <si>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</si>
  <si>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</si>
  <si>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</si>
  <si>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</si>
  <si>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</si>
  <si>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</si>
  <si>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</si>
  <si>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</si>
  <si>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</si>
  <si>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</si>
  <si>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</si>
  <si>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</si>
  <si>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</si>
  <si>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</si>
  <si>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</si>
  <si>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</si>
  <si>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</si>
  <si>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</si>
  <si>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</si>
  <si>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</si>
  <si>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</si>
  <si>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</si>
  <si>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</si>
  <si>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</si>
  <si>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</si>
  <si>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</si>
  <si>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</si>
  <si>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</si>
  <si>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</si>
  <si>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</si>
  <si>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</si>
  <si>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</si>
  <si>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</si>
  <si>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</si>
  <si>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</si>
  <si>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</si>
  <si>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</si>
  <si>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</si>
  <si>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</si>
  <si>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</si>
  <si>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</si>
  <si>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</si>
  <si>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</si>
  <si>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</si>
  <si>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</si>
  <si>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</si>
  <si>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</si>
  <si>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</si>
  <si>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</si>
  <si>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</si>
  <si>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</si>
  <si>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</si>
  <si>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</si>
  <si>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</si>
  <si>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</si>
  <si>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</si>
  <si>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</si>
  <si>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</si>
  <si>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</si>
  <si>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</si>
  <si>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</si>
  <si>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</si>
  <si>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</si>
  <si>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</si>
  <si>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</si>
  <si>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</si>
  <si>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</si>
  <si>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</si>
  <si>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</si>
  <si>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</si>
  <si>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</si>
  <si>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</si>
  <si>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</si>
  <si>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</si>
  <si>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</si>
  <si>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</si>
  <si>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</si>
  <si>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</si>
  <si>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</si>
  <si>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</si>
  <si>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</si>
  <si>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</si>
  <si>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</si>
  <si>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</si>
  <si>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</si>
  <si>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</si>
  <si>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</si>
  <si>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</si>
  <si>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</si>
  <si>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</si>
  <si>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</si>
  <si>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</si>
  <si>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</si>
  <si>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</si>
  <si>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</si>
  <si>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</si>
  <si>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</si>
  <si>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</si>
  <si>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</si>
  <si>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</si>
  <si>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</si>
  <si>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</si>
  <si>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</si>
  <si>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</si>
  <si>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</si>
  <si>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</si>
  <si>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</si>
  <si>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</si>
  <si>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</si>
  <si>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</si>
  <si>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</si>
  <si>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</si>
  <si>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</si>
  <si>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</si>
  <si>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</si>
  <si>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</si>
  <si>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</si>
  <si>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</si>
  <si>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</si>
  <si>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</si>
  <si>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</si>
  <si>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</si>
  <si>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</si>
  <si>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</si>
  <si>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</si>
  <si>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</si>
  <si>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</si>
  <si>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</si>
  <si>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</si>
  <si>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</si>
  <si>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</si>
  <si>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</si>
  <si>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</si>
  <si>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</si>
  <si>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</si>
  <si>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</si>
  <si>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</si>
  <si>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</si>
  <si>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</si>
  <si>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</si>
  <si>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</si>
  <si>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</si>
  <si>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</si>
  <si>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</si>
  <si>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</si>
  <si>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</si>
  <si>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</si>
  <si>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</si>
  <si>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</si>
  <si>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</si>
  <si>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</si>
  <si>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</si>
  <si>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</si>
  <si>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</si>
  <si>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</si>
  <si>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</si>
  <si>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</si>
  <si>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</si>
  <si>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</si>
  <si>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</si>
  <si>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</si>
  <si>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</si>
  <si>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</si>
  <si>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</si>
  <si>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</si>
  <si>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</si>
  <si>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</si>
  <si>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</si>
  <si>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</si>
  <si>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</si>
  <si>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</si>
  <si>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</si>
  <si>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</si>
  <si>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</si>
  <si>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</si>
  <si>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</si>
  <si>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</si>
  <si>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</si>
  <si>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</si>
  <si>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</si>
  <si>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</si>
  <si>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</si>
  <si>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</si>
  <si>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</si>
  <si>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</si>
  <si>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</si>
  <si>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</si>
  <si>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</si>
  <si>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</si>
  <si>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</si>
  <si>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</si>
  <si>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</si>
  <si>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</si>
  <si>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</si>
  <si>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</si>
  <si>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</si>
  <si>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</si>
  <si>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</si>
  <si>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</si>
  <si>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</si>
  <si>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</si>
  <si>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</si>
  <si>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</si>
  <si>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</si>
  <si>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</si>
  <si>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</si>
  <si>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</si>
  <si>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</si>
  <si>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</si>
  <si>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</si>
  <si>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</si>
  <si>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</si>
  <si>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</si>
  <si>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</si>
  <si>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</si>
  <si>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</si>
  <si>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</si>
  <si>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</si>
  <si>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</si>
  <si>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</si>
  <si>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</si>
  <si>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</si>
  <si>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</si>
  <si>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</si>
  <si>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</si>
  <si>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</si>
  <si>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</si>
  <si>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</si>
  <si>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</si>
  <si>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</si>
  <si>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</si>
  <si>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</si>
  <si>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</si>
  <si>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</si>
  <si>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</si>
  <si>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</si>
  <si>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</si>
  <si>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</si>
  <si>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</si>
  <si>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</si>
  <si>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</si>
  <si>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</si>
  <si>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</si>
  <si>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</si>
  <si>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</si>
  <si>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</si>
  <si>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</si>
  <si>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</si>
  <si>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</si>
  <si>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</si>
  <si>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</si>
  <si>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</si>
  <si>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</si>
  <si>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</si>
  <si>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</si>
  <si>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</si>
  <si>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</si>
  <si>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</si>
  <si>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</si>
  <si>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</si>
  <si>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</si>
  <si>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</si>
  <si>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</si>
  <si>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</si>
  <si>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</si>
  <si>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</si>
  <si>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</si>
  <si>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</si>
  <si>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</si>
  <si>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</si>
  <si>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</si>
  <si>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</si>
  <si>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</si>
  <si>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</si>
  <si>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</si>
  <si>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</si>
  <si>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</si>
  <si>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</si>
  <si>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</si>
  <si>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</si>
  <si>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</si>
  <si>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</si>
  <si>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</si>
  <si>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</si>
  <si>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</si>
  <si>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</si>
  <si>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</si>
  <si>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</si>
  <si>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</si>
  <si>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</si>
  <si>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</si>
  <si>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</si>
  <si>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</si>
  <si>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</si>
  <si>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</si>
  <si>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</si>
  <si>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</si>
  <si>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</si>
  <si>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</si>
  <si>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</si>
  <si>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</si>
  <si>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</si>
  <si>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</si>
  <si>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</si>
  <si>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</si>
  <si>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</si>
  <si>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</si>
  <si>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</si>
  <si>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</si>
  <si>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</si>
  <si>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</si>
  <si>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</si>
  <si>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</si>
  <si>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</si>
  <si>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</si>
  <si>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</si>
  <si>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</si>
  <si>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</si>
  <si>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</si>
  <si>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</si>
  <si>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</si>
  <si>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</si>
  <si>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</si>
  <si>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</si>
  <si>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</si>
  <si>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</si>
  <si>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</si>
  <si>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</si>
  <si>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</si>
  <si>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</si>
  <si>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</si>
  <si>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</si>
  <si>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</si>
  <si>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</si>
  <si>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</si>
  <si>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</si>
  <si>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</si>
  <si>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</si>
  <si>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</si>
  <si>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</si>
  <si>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</si>
  <si>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</si>
  <si>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</si>
  <si>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</si>
  <si>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</si>
  <si>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</si>
  <si>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</si>
  <si>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</si>
  <si>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</si>
  <si>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</si>
  <si>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</si>
  <si>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</si>
  <si>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</si>
  <si>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</si>
  <si>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</si>
  <si>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</si>
  <si>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</si>
  <si>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</si>
  <si>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</si>
  <si>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</si>
  <si>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</si>
  <si>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</si>
  <si>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</si>
  <si>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</si>
  <si>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</si>
  <si>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</si>
  <si>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</si>
  <si>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</si>
  <si>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</si>
  <si>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</si>
  <si>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</si>
  <si>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</si>
  <si>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</si>
  <si>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</si>
  <si>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</si>
  <si>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</si>
  <si>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</si>
  <si>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</si>
  <si>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</si>
  <si>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</si>
  <si>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</si>
  <si>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</si>
  <si>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</si>
  <si>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</si>
  <si>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</si>
  <si>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</si>
  <si>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</si>
  <si>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</si>
  <si>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</si>
  <si>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</si>
  <si>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</si>
  <si>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</si>
  <si>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</si>
  <si>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</si>
  <si>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</si>
  <si>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</si>
  <si>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</si>
  <si>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</si>
  <si>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</si>
  <si>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</si>
  <si>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</si>
  <si>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</si>
  <si>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</si>
  <si>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</si>
  <si>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</si>
  <si>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</si>
  <si>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</si>
  <si>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</si>
  <si>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</si>
  <si>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</si>
  <si>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</si>
  <si>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</si>
  <si>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</si>
  <si>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</si>
  <si>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</si>
  <si>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</si>
  <si>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</si>
  <si>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</si>
  <si>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</si>
  <si>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</si>
  <si>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</si>
  <si>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</si>
  <si>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</si>
  <si>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</si>
  <si>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</si>
  <si>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</si>
  <si>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</si>
  <si>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</si>
  <si>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</si>
  <si>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</si>
  <si>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</si>
  <si>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</si>
  <si>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</si>
  <si>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</si>
  <si>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</si>
  <si>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</si>
  <si>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</si>
  <si>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</si>
  <si>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</si>
  <si>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</si>
  <si>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</si>
  <si>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</si>
  <si>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</si>
  <si>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</si>
  <si>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</si>
  <si>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</si>
  <si>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</si>
  <si>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</si>
  <si>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</si>
  <si>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</si>
  <si>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</si>
  <si>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</si>
  <si>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</si>
  <si>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</si>
  <si>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</si>
  <si>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</si>
  <si>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</si>
  <si>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</si>
  <si>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</si>
  <si>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</si>
  <si>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</si>
  <si>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</si>
  <si>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</si>
  <si>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</si>
  <si>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</si>
  <si>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</si>
  <si>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</si>
  <si>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</si>
  <si>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</si>
  <si>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</si>
  <si>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</si>
  <si>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</si>
  <si>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</si>
  <si>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</si>
  <si>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</si>
  <si>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</si>
  <si>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</si>
  <si>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</si>
  <si>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</si>
  <si>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</si>
  <si>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</si>
  <si>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</si>
  <si>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</si>
  <si>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</si>
  <si>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</si>
  <si>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</si>
  <si>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</si>
  <si>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</si>
  <si>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</si>
  <si>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</si>
  <si>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</si>
  <si>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</si>
  <si>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</si>
  <si>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</si>
  <si>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</si>
  <si>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</si>
  <si>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</si>
  <si>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</si>
  <si>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</si>
  <si>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</si>
  <si>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</si>
  <si>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</si>
  <si>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</si>
  <si>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</si>
  <si>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</si>
  <si>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</si>
  <si>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</si>
  <si>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</si>
  <si>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</si>
  <si>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</si>
  <si>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</si>
  <si>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</si>
  <si>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</si>
  <si>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</si>
  <si>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</si>
  <si>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</si>
  <si>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</si>
  <si>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</si>
  <si>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</si>
  <si>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</si>
  <si>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</si>
  <si>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</si>
  <si>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</si>
  <si>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</si>
  <si>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</si>
  <si>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</si>
  <si>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</si>
  <si>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</si>
  <si>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</si>
  <si>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</si>
  <si>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</si>
  <si>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</si>
  <si>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</si>
  <si>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</si>
  <si>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</si>
  <si>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</si>
  <si>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</si>
  <si>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</si>
  <si>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</si>
  <si>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</si>
  <si>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</si>
  <si>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</si>
  <si>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</si>
  <si>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</si>
  <si>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</si>
  <si>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</si>
  <si>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</si>
  <si>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</si>
  <si>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</si>
  <si>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</si>
  <si>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</si>
  <si>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</si>
  <si>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</si>
  <si>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</si>
  <si>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</si>
  <si>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</si>
  <si>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</si>
  <si>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</si>
  <si>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</si>
  <si>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</si>
  <si>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</si>
  <si>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</si>
  <si>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</si>
  <si>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</si>
  <si>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</si>
  <si>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</si>
  <si>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</si>
  <si>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</si>
  <si>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</si>
  <si>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</si>
  <si>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</si>
  <si>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</si>
  <si>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</si>
  <si>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</si>
  <si>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</si>
  <si>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</si>
  <si>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</si>
  <si>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</si>
  <si>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</si>
  <si>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</si>
  <si>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</si>
  <si>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</si>
  <si>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</si>
  <si>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</si>
  <si>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</si>
  <si>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</si>
  <si>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</si>
  <si>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</si>
  <si>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</si>
  <si>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</si>
  <si>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</si>
  <si>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</si>
  <si>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</si>
  <si>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</si>
  <si>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</si>
  <si>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</si>
  <si>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</si>
  <si>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</si>
  <si>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</si>
  <si>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</si>
  <si>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</si>
  <si>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</si>
  <si>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</si>
  <si>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</si>
  <si>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</si>
  <si>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</si>
  <si>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</si>
  <si>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</si>
  <si>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</si>
  <si>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</si>
  <si>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</si>
  <si>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</si>
  <si>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</si>
  <si>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</si>
  <si>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</si>
  <si>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</si>
  <si>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</si>
  <si>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</si>
  <si>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</si>
  <si>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</si>
  <si>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</si>
  <si>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</si>
  <si>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</si>
  <si>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</si>
  <si>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</si>
  <si>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</si>
  <si>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</si>
  <si>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</si>
  <si>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</si>
  <si>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</si>
  <si>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</si>
  <si>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</si>
  <si>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</si>
  <si>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</si>
  <si>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</si>
  <si>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</si>
  <si>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</si>
  <si>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</si>
  <si>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</si>
  <si>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</si>
  <si>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</si>
  <si>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</si>
  <si>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</si>
  <si>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</si>
  <si>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</si>
  <si>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</si>
  <si>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</si>
  <si>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</si>
  <si>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</si>
  <si>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</si>
  <si>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</si>
  <si>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</si>
  <si>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</si>
  <si>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</si>
  <si>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</si>
  <si>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</si>
  <si>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</si>
  <si>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</si>
  <si>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</si>
  <si>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</si>
  <si>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</si>
  <si>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</si>
  <si>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</si>
  <si>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</si>
  <si>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</si>
  <si>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</si>
  <si>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</si>
  <si>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</si>
  <si>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</si>
  <si>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</si>
  <si>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</si>
  <si>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</si>
  <si>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</si>
  <si>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</si>
  <si>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</si>
  <si>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</si>
  <si>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</si>
  <si>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</si>
  <si>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</si>
  <si>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</si>
  <si>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</si>
  <si>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</si>
  <si>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</si>
  <si>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</si>
  <si>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</si>
  <si>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</si>
  <si>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</si>
  <si>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</si>
  <si>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</si>
  <si>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</si>
  <si>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</si>
  <si>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</si>
  <si>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</si>
  <si>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</si>
  <si>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</si>
  <si>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</si>
  <si>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</si>
  <si>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</si>
  <si>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</si>
  <si>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</si>
  <si>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</si>
  <si>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</si>
  <si>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</si>
  <si>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</si>
  <si>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</si>
  <si>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</si>
  <si>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</si>
  <si>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</si>
  <si>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</si>
  <si>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</si>
  <si>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</si>
  <si>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</si>
  <si>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</si>
  <si>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</si>
  <si>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</si>
  <si>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</si>
  <si>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</si>
  <si>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</si>
  <si>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</si>
  <si>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</si>
  <si>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</si>
  <si>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</si>
  <si>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</si>
  <si>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</si>
  <si>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</si>
  <si>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</si>
  <si>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</si>
  <si>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</si>
  <si>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</si>
  <si>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</si>
  <si>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</si>
  <si>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</si>
  <si>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</si>
  <si>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</si>
  <si>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</si>
  <si>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</si>
  <si>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</si>
  <si>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</si>
  <si>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</si>
  <si>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</si>
  <si>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</si>
  <si>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</si>
  <si>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</si>
  <si>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</si>
  <si>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</si>
  <si>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</si>
  <si>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</si>
  <si>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</si>
  <si>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</si>
  <si>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</si>
  <si>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</si>
  <si>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</si>
  <si>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</si>
  <si>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</si>
  <si>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</si>
  <si>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</si>
  <si>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</si>
  <si>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</si>
  <si>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</si>
  <si>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</si>
  <si>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</si>
  <si>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</si>
  <si>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</si>
  <si>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</si>
  <si>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</si>
  <si>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</si>
  <si>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</si>
  <si>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</si>
  <si>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</si>
  <si>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</si>
  <si>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</si>
  <si>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</si>
  <si>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</si>
  <si>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</si>
  <si>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</si>
  <si>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</si>
  <si>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</si>
  <si>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</si>
  <si>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</si>
  <si>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</si>
  <si>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</si>
  <si>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</si>
  <si>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</si>
  <si>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</si>
  <si>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</si>
  <si>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</si>
  <si>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</si>
  <si>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</si>
  <si>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</si>
  <si>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</si>
  <si>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</si>
  <si>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</si>
  <si>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</si>
  <si>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</si>
  <si>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</si>
  <si>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</si>
  <si>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</si>
  <si>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</si>
  <si>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</si>
  <si>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</si>
  <si>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</si>
  <si>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</si>
  <si>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</si>
  <si>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</si>
  <si>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</si>
  <si>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</si>
  <si>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</si>
  <si>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</si>
  <si>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</si>
  <si>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</si>
  <si>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</si>
  <si>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</si>
  <si>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</si>
  <si>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</si>
  <si>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</si>
  <si>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</si>
  <si>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</si>
  <si>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</si>
  <si>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</si>
  <si>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</si>
  <si>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</si>
  <si>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</si>
  <si>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</si>
  <si>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</si>
  <si>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</si>
  <si>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</si>
  <si>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</si>
  <si>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</si>
  <si>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</si>
  <si>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</si>
  <si>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</si>
  <si>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</si>
  <si>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</si>
  <si>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</si>
  <si>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</si>
  <si>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</si>
  <si>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</si>
  <si>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</si>
  <si>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</si>
  <si>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</si>
  <si>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</si>
  <si>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</si>
  <si>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</si>
  <si>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</si>
  <si>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</si>
  <si>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</si>
  <si>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</si>
  <si>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</si>
  <si>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</si>
  <si>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</si>
  <si>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</si>
  <si>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</si>
  <si>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</si>
  <si>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</si>
  <si>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</si>
  <si>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</si>
  <si>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</si>
  <si>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</si>
  <si>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</si>
  <si>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</si>
  <si>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</si>
  <si>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</si>
  <si>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</si>
  <si>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</si>
  <si>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</si>
  <si>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</si>
  <si>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</si>
  <si>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</si>
  <si>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</si>
  <si>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</si>
  <si>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</si>
  <si>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</si>
  <si>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</si>
  <si>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</si>
  <si>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</si>
  <si>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</si>
  <si>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</si>
  <si>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</si>
  <si>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</si>
  <si>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</si>
  <si>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</si>
  <si>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</si>
  <si>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</si>
  <si>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</si>
  <si>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</si>
  <si>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</si>
  <si>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</si>
  <si>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</si>
  <si>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</si>
  <si>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</si>
  <si>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</si>
  <si>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</si>
  <si>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</si>
  <si>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</si>
  <si>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</si>
  <si>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</si>
  <si>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</si>
  <si>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</si>
  <si>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</si>
  <si>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</si>
  <si>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</si>
  <si>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</si>
  <si>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</si>
  <si>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</si>
  <si>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</si>
  <si>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</si>
  <si>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</si>
  <si>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</si>
  <si>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</si>
  <si>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</si>
  <si>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</si>
  <si>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</si>
  <si>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</si>
  <si>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</si>
  <si>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</si>
  <si>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</si>
  <si>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</si>
  <si>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</si>
  <si>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</si>
  <si>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</si>
  <si>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</si>
  <si>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</si>
  <si>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</si>
  <si>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</si>
  <si>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</si>
  <si>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</si>
  <si>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</si>
  <si>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</si>
  <si>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</si>
  <si>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</si>
  <si>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</si>
  <si>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</si>
  <si>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</si>
  <si>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</si>
  <si>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</si>
  <si>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</si>
  <si>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</si>
  <si>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</si>
  <si>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</si>
  <si>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</si>
  <si>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</si>
  <si>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</si>
  <si>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</si>
  <si>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</si>
  <si>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</si>
  <si>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</si>
  <si>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</si>
  <si>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</si>
  <si>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</si>
  <si>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</si>
  <si>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</si>
  <si>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</si>
  <si>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</si>
  <si>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</si>
  <si>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</si>
  <si>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</si>
  <si>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</si>
  <si>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</si>
  <si>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</si>
  <si>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</si>
  <si>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</si>
  <si>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</si>
  <si>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</si>
  <si>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</si>
  <si>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</si>
  <si>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</si>
  <si>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</si>
  <si>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</si>
  <si>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</si>
  <si>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</si>
  <si>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</si>
  <si>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</si>
  <si>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</si>
  <si>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</si>
  <si>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</si>
  <si>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</si>
  <si>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</si>
  <si>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</si>
  <si>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</si>
  <si>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</si>
  <si>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</si>
  <si>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</si>
  <si>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</si>
  <si>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</si>
  <si>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</si>
  <si>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</si>
  <si>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</si>
  <si>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</si>
  <si>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</si>
  <si>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</si>
  <si>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</si>
  <si>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</si>
  <si>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</si>
  <si>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</si>
  <si>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</si>
  <si>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</si>
  <si>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</si>
  <si>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</si>
  <si>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</si>
  <si>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</si>
  <si>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</si>
  <si>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</si>
  <si>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</si>
  <si>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</si>
  <si>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</si>
  <si>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</si>
  <si>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</si>
  <si>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</si>
  <si>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</si>
  <si>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</si>
  <si>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</si>
  <si>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</si>
  <si>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</si>
  <si>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</si>
  <si>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</si>
  <si>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</si>
  <si>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</si>
  <si>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</si>
  <si>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</si>
  <si>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</si>
  <si>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</si>
  <si>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</si>
  <si>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</si>
  <si>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</si>
  <si>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</si>
  <si>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</si>
  <si>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</si>
  <si>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</si>
  <si>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</si>
  <si>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</si>
  <si>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</si>
  <si>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</si>
  <si>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</si>
  <si>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</si>
  <si>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</si>
  <si>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</si>
  <si>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</si>
  <si>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</si>
  <si>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</si>
  <si>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</si>
  <si>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</si>
  <si>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</si>
  <si>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</si>
  <si>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</si>
  <si>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</si>
  <si>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</si>
  <si>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</si>
  <si>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</si>
  <si>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</si>
  <si>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</si>
  <si>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</si>
  <si>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</si>
  <si>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</si>
  <si>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</si>
  <si>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</si>
  <si>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</si>
  <si>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</si>
  <si>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</si>
  <si>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</si>
  <si>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</si>
  <si>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</si>
  <si>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</si>
  <si>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</si>
  <si>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</si>
  <si>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</si>
  <si>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</si>
  <si>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</si>
  <si>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</si>
  <si>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</si>
  <si>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</si>
  <si>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</si>
  <si>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</si>
  <si>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</si>
  <si>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</si>
  <si>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</si>
  <si>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</si>
  <si>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</si>
  <si>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</si>
  <si>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</si>
  <si>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</si>
  <si>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</si>
  <si>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</si>
  <si>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</si>
  <si>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</si>
  <si>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</si>
  <si>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</si>
  <si>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</si>
  <si>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</si>
  <si>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</si>
  <si>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</si>
  <si>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</si>
  <si>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</si>
  <si>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</si>
  <si>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</si>
  <si>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</si>
  <si>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</si>
  <si>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</si>
  <si>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</si>
  <si>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</si>
  <si>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</si>
  <si>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</si>
  <si>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</si>
  <si>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</si>
  <si>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</si>
  <si>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</si>
  <si>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</si>
  <si>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</si>
  <si>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</si>
  <si>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</si>
  <si>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</si>
  <si>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</si>
  <si>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</si>
  <si>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</si>
  <si>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</si>
  <si>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</si>
  <si>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</si>
  <si>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</si>
  <si>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</si>
  <si>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</si>
  <si>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</si>
  <si>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</si>
  <si>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</si>
  <si>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</si>
  <si>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</si>
  <si>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</si>
  <si>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</si>
  <si>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</si>
  <si>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</si>
  <si>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</si>
  <si>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</si>
  <si>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</si>
  <si>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</si>
  <si>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</si>
  <si>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</si>
  <si>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</si>
  <si>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</si>
  <si>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</si>
  <si>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</si>
  <si>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</si>
  <si>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</si>
  <si>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</si>
  <si>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</si>
  <si>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</si>
  <si>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</si>
  <si>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</si>
  <si>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</si>
  <si>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</si>
  <si>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</si>
  <si>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</si>
  <si>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</si>
  <si>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</si>
  <si>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</si>
  <si>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</si>
  <si>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</si>
  <si>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</si>
  <si>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</si>
  <si>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</si>
  <si>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</si>
  <si>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</si>
  <si>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</si>
  <si>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</si>
  <si>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</si>
  <si>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</si>
  <si>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</si>
  <si>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</si>
  <si>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</si>
  <si>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</si>
  <si>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</si>
  <si>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</si>
  <si>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</si>
  <si>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</si>
  <si>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</si>
  <si>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</si>
  <si>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</si>
  <si>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</si>
  <si>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</si>
  <si>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</si>
  <si>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</si>
  <si>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</si>
  <si>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</si>
  <si>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</si>
  <si>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</si>
  <si>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</si>
  <si>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</si>
  <si>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</si>
  <si>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</si>
  <si>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</si>
  <si>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</si>
  <si>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</si>
  <si>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</si>
  <si>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</si>
  <si>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</si>
  <si>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</si>
  <si>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</si>
  <si>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</si>
  <si>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</si>
  <si>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</si>
  <si>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</si>
  <si>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</si>
  <si>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</si>
  <si>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</si>
  <si>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</si>
  <si>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</si>
  <si>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</si>
  <si>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</si>
  <si>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</si>
  <si>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</si>
  <si>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</si>
  <si>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</si>
  <si>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</si>
  <si>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</si>
  <si>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</si>
  <si>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</si>
  <si>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</si>
  <si>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</si>
  <si>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</si>
  <si>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</si>
  <si>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</si>
  <si>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</si>
  <si>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</si>
  <si>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</si>
  <si>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</si>
  <si>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</si>
  <si>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</si>
  <si>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</si>
  <si>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</si>
  <si>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</si>
  <si>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</si>
  <si>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</si>
  <si>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</si>
  <si>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</si>
  <si>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</si>
  <si>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</si>
  <si>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</si>
  <si>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</si>
  <si>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</si>
  <si>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</si>
  <si>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</si>
  <si>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</si>
  <si>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</si>
  <si>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</si>
  <si>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</si>
  <si>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</si>
  <si>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</si>
  <si>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</si>
  <si>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</si>
  <si>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</si>
  <si>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</si>
  <si>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</si>
  <si>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</si>
  <si>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</si>
  <si>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</si>
  <si>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</si>
  <si>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</si>
  <si>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</si>
  <si>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</si>
  <si>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</si>
  <si>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</si>
  <si>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</si>
  <si>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</si>
  <si>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</si>
  <si>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</si>
  <si>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</si>
  <si>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</si>
  <si>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</si>
  <si>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</si>
  <si>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</si>
  <si>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</si>
  <si>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</si>
  <si>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</si>
  <si>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</si>
  <si>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</si>
  <si>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</si>
  <si>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</si>
  <si>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</si>
  <si>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</si>
  <si>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</si>
  <si>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</si>
  <si>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</si>
  <si>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</si>
  <si>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</si>
  <si>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</si>
  <si>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</si>
  <si>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</si>
  <si>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</si>
  <si>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</si>
  <si>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</si>
  <si>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</si>
  <si>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</si>
  <si>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</si>
  <si>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</si>
  <si>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</si>
  <si>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</si>
  <si>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</si>
  <si>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</si>
  <si>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</si>
  <si>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</si>
  <si>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</si>
  <si>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</si>
  <si>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</si>
  <si>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</si>
  <si>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</si>
  <si>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</si>
  <si>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</si>
  <si>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</si>
  <si>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</si>
  <si>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</si>
  <si>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</si>
  <si>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</si>
  <si>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</si>
  <si>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</si>
  <si>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</si>
  <si>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</si>
  <si>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</si>
  <si>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</si>
  <si>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</si>
  <si>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</si>
  <si>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</si>
  <si>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</si>
  <si>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</si>
  <si>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</si>
  <si>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</si>
  <si>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</si>
  <si>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</si>
  <si>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</si>
  <si>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</si>
  <si>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</si>
  <si>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</si>
  <si>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</si>
  <si>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</si>
  <si>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</si>
  <si>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</si>
  <si>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</si>
  <si>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</si>
  <si>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</si>
  <si>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</si>
  <si>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</si>
  <si>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</si>
  <si>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</si>
  <si>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</si>
  <si>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</si>
  <si>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</si>
  <si>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</si>
  <si>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</si>
  <si>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</si>
  <si>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</si>
  <si>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</si>
  <si>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</si>
  <si>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</si>
  <si>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</si>
  <si>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</si>
  <si>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</si>
  <si>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</si>
  <si>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</si>
  <si>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</si>
  <si>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</si>
  <si>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</si>
  <si>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</si>
  <si>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</si>
  <si>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</si>
  <si>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</si>
  <si>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</si>
  <si>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</si>
  <si>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</si>
  <si>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</si>
  <si>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</si>
  <si>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</si>
  <si>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</si>
  <si>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</si>
  <si>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</si>
  <si>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</si>
  <si>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</si>
  <si>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</si>
  <si>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</si>
  <si>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</si>
  <si>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</si>
  <si>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</si>
  <si>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</si>
  <si>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</si>
  <si>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</si>
  <si>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</si>
  <si>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</si>
  <si>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</si>
  <si>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</si>
  <si>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</si>
  <si>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</si>
  <si>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</si>
  <si>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</si>
  <si>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</si>
  <si>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</si>
  <si>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</si>
  <si>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</si>
  <si>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</si>
  <si>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</si>
  <si>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</si>
  <si>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</si>
  <si>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</si>
  <si>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</si>
  <si>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</si>
  <si>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</si>
  <si>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</si>
  <si>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</si>
  <si>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</si>
  <si>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</si>
  <si>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</si>
  <si>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</si>
  <si>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</si>
  <si>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</si>
  <si>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</si>
  <si>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</si>
  <si>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</si>
  <si>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</si>
  <si>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</si>
  <si>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</si>
  <si>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</si>
  <si>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</si>
  <si>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</si>
  <si>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</si>
  <si>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</si>
  <si>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</si>
  <si>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</si>
  <si>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</si>
  <si>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</si>
  <si>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</si>
  <si>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</si>
  <si>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</si>
  <si>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</si>
  <si>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</si>
  <si>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</si>
  <si>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</si>
  <si>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</si>
  <si>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</si>
  <si>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</si>
  <si>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</si>
  <si>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</si>
  <si>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</si>
  <si>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</si>
  <si>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</si>
  <si>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</si>
  <si>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</si>
  <si>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</si>
  <si>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</si>
  <si>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</si>
  <si>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</si>
  <si>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</si>
  <si>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</si>
  <si>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</si>
  <si>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</si>
  <si>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</si>
  <si>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</si>
  <si>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</si>
  <si>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</si>
  <si>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</si>
  <si>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</si>
  <si>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</si>
  <si>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</si>
  <si>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</si>
  <si>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</si>
  <si>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</si>
  <si>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</si>
  <si>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</si>
  <si>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</si>
  <si>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</si>
  <si>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</si>
  <si>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</si>
  <si>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</si>
  <si>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</si>
  <si>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</si>
  <si>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</si>
  <si>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</si>
  <si>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</si>
  <si>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</si>
  <si>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</si>
  <si>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</si>
  <si>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</si>
  <si>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</si>
  <si>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</si>
  <si>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</si>
  <si>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</si>
  <si>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</si>
  <si>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</si>
  <si>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</si>
  <si>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</si>
  <si>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</si>
  <si>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</si>
  <si>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</si>
  <si>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</si>
  <si>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</si>
  <si>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</si>
  <si>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</si>
  <si>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</si>
  <si>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</si>
  <si>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</si>
  <si>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</si>
  <si>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</si>
  <si>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</si>
  <si>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</si>
  <si>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</si>
  <si>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</si>
  <si>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</si>
  <si>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</si>
  <si>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</si>
  <si>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</si>
  <si>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</si>
  <si>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</si>
  <si>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</si>
  <si>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</si>
  <si>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</si>
  <si>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</si>
  <si>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</si>
  <si>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</si>
  <si>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</si>
  <si>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</si>
  <si>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</si>
  <si>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</si>
  <si>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</si>
  <si>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</si>
  <si>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</si>
  <si>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</si>
  <si>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</si>
  <si>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</si>
  <si>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</si>
  <si>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</si>
  <si>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</si>
  <si>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</si>
  <si>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</si>
  <si>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</si>
  <si>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</si>
  <si>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</si>
  <si>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</si>
  <si>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</si>
  <si>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</si>
  <si>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</si>
  <si>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</si>
  <si>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</si>
  <si>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</si>
  <si>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</si>
  <si>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</si>
  <si>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</si>
  <si>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</si>
  <si>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</si>
  <si>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</si>
  <si>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</si>
  <si>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</si>
  <si>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</si>
  <si>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</si>
  <si>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</si>
  <si>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</si>
  <si>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</si>
  <si>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</si>
  <si>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</si>
  <si>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</si>
  <si>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</si>
  <si>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</si>
  <si>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</si>
  <si>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</si>
  <si>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</si>
  <si>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</si>
  <si>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</si>
  <si>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</si>
  <si>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</si>
  <si>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</si>
  <si>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</si>
  <si>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</si>
  <si>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</si>
  <si>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</si>
  <si>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</si>
  <si>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</si>
  <si>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</si>
  <si>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</si>
  <si>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</si>
  <si>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</si>
  <si>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</si>
  <si>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</si>
  <si>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</si>
  <si>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</si>
  <si>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</si>
  <si>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</si>
  <si>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</si>
  <si>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</si>
  <si>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</si>
  <si>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</si>
  <si>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</si>
  <si>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</si>
  <si>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</si>
  <si>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</si>
  <si>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</si>
  <si>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</si>
  <si>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</si>
  <si>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</si>
  <si>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</si>
  <si>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</si>
  <si>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</si>
  <si>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</si>
  <si>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</si>
  <si>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</si>
  <si>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</si>
  <si>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</si>
  <si>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</si>
  <si>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</si>
  <si>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</si>
  <si>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</si>
  <si>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</si>
  <si>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</si>
  <si>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</si>
  <si>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</si>
  <si>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</si>
  <si>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</si>
  <si>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</si>
  <si>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</si>
  <si>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</si>
  <si>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</si>
  <si>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</si>
  <si>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</si>
  <si>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</si>
  <si>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</si>
  <si>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</si>
  <si>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</si>
  <si>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</si>
  <si>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</si>
  <si>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</si>
  <si>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</si>
  <si>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</si>
  <si>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</si>
  <si>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</si>
  <si>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</si>
  <si>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</si>
  <si>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</si>
  <si>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</si>
  <si>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</si>
  <si>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</si>
  <si>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</si>
  <si>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</si>
  <si>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</si>
  <si>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</si>
  <si>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</si>
  <si>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</si>
  <si>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</si>
  <si>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</si>
  <si>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</si>
  <si>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</si>
  <si>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</si>
  <si>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</si>
  <si>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</si>
  <si>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</si>
  <si>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</si>
  <si>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</si>
  <si>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</si>
  <si>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</si>
  <si>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</si>
  <si>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</si>
  <si>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</si>
  <si>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</si>
  <si>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</si>
  <si>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</si>
  <si>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</si>
  <si>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</si>
  <si>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</si>
  <si>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</si>
  <si>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</si>
  <si>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</si>
  <si>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</si>
  <si>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</si>
  <si>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</si>
  <si>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</si>
  <si>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</si>
  <si>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</si>
  <si>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</si>
  <si>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</si>
  <si>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</si>
  <si>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</si>
  <si>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</si>
  <si>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</si>
  <si>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</si>
  <si>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</si>
  <si>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</si>
  <si>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</si>
  <si>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</si>
  <si>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</si>
  <si>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</si>
  <si>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</si>
  <si>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</si>
  <si>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</si>
  <si>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</si>
  <si>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</si>
  <si>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</si>
  <si>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</si>
  <si>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</si>
  <si>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</si>
  <si>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</si>
  <si>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</si>
  <si>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</si>
  <si>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</si>
  <si>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</si>
  <si>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</si>
  <si>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</si>
  <si>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</si>
  <si>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</si>
  <si>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</si>
  <si>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</si>
  <si>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</si>
  <si>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</si>
  <si>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</si>
  <si>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</si>
  <si>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</si>
  <si>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</si>
  <si>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</si>
  <si>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</si>
  <si>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</si>
  <si>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</si>
  <si>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</si>
  <si>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</si>
  <si>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</si>
  <si>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</si>
  <si>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</si>
  <si>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</si>
  <si>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</si>
  <si>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</si>
  <si>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</si>
  <si>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</si>
  <si>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</si>
  <si>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</si>
  <si>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</si>
  <si>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</si>
  <si>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</si>
  <si>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</si>
  <si>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</si>
  <si>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</si>
  <si>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</si>
  <si>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</si>
  <si>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</si>
  <si>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</si>
  <si>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</si>
  <si>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</si>
  <si>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</si>
  <si>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</si>
  <si>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</si>
  <si>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</si>
  <si>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</si>
  <si>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</si>
  <si>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</si>
  <si>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</si>
  <si>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</si>
  <si>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</si>
  <si>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</si>
  <si>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</si>
  <si>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</si>
  <si>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</si>
  <si>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</si>
  <si>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</si>
  <si>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</si>
  <si>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</si>
  <si>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</si>
  <si>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</si>
  <si>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</si>
  <si>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</si>
  <si>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</si>
  <si>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</si>
  <si>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</si>
  <si>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</si>
  <si>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</si>
  <si>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</si>
  <si>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</si>
  <si>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</si>
  <si>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</si>
  <si>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</si>
  <si>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</si>
  <si>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</si>
  <si>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</si>
  <si>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</si>
  <si>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</si>
  <si>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</si>
  <si>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</si>
  <si>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</si>
  <si>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</si>
  <si>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</si>
  <si>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</si>
  <si>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</si>
  <si>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</si>
  <si>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</si>
  <si>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</si>
  <si>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</si>
  <si>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</si>
  <si>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</si>
  <si>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</si>
  <si>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</si>
  <si>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</si>
  <si>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</si>
  <si>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</si>
  <si>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</si>
  <si>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</si>
  <si>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</si>
  <si>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</si>
  <si>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</si>
  <si>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</si>
  <si>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</si>
  <si>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</si>
  <si>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</si>
  <si>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</si>
  <si>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</si>
  <si>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</si>
  <si>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</si>
  <si>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</si>
  <si>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</si>
  <si>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</si>
  <si>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</si>
  <si>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</si>
  <si>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</si>
  <si>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</si>
  <si>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</si>
  <si>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</si>
  <si>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</si>
  <si>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</si>
  <si>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</si>
  <si>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</si>
  <si>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</si>
  <si>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</si>
  <si>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</si>
  <si>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</si>
  <si>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</si>
  <si>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</si>
  <si>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</si>
  <si>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</si>
  <si>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</si>
  <si>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</si>
  <si>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</si>
  <si>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</si>
  <si>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</si>
  <si>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</si>
  <si>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</si>
  <si>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</si>
  <si>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</si>
  <si>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</si>
  <si>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</si>
  <si>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</si>
  <si>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</si>
  <si>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</si>
  <si>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</si>
  <si>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</si>
  <si>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</si>
  <si>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</si>
  <si>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</si>
  <si>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</si>
  <si>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</si>
  <si>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</si>
  <si>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</si>
  <si>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</si>
  <si>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</si>
  <si>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</si>
  <si>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</si>
  <si>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</si>
  <si>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</si>
  <si>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</si>
  <si>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</si>
  <si>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</si>
  <si>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</si>
  <si>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</si>
  <si>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</si>
  <si>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</si>
  <si>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</si>
  <si>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</si>
  <si>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</si>
  <si>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</si>
  <si>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</si>
  <si>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</si>
  <si>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</si>
  <si>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</si>
  <si>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</si>
  <si>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</si>
  <si>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</si>
  <si>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</si>
  <si>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</si>
  <si>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</si>
  <si>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</si>
  <si>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</si>
  <si>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</si>
  <si>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</si>
  <si>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</si>
  <si>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</si>
  <si>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</si>
  <si>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</si>
  <si>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</si>
  <si>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</si>
  <si>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</si>
  <si>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</si>
  <si>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</si>
  <si>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</si>
  <si>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</si>
  <si>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</si>
  <si>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</si>
  <si>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</si>
  <si>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</si>
  <si>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</si>
  <si>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</si>
  <si>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</si>
  <si>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</si>
  <si>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</si>
  <si>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</si>
  <si>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</si>
  <si>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</si>
  <si>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</si>
  <si>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</si>
  <si>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</si>
  <si>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</si>
  <si>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</si>
  <si>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</si>
  <si>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</si>
  <si>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</si>
  <si>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</si>
  <si>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</si>
  <si>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</si>
  <si>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</si>
  <si>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</si>
  <si>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</si>
  <si>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</si>
  <si>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</si>
  <si>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</si>
  <si>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</si>
  <si>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</si>
  <si>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</si>
  <si>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</si>
  <si>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</si>
  <si>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</si>
  <si>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</si>
  <si>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</si>
  <si>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</si>
  <si>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</si>
  <si>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</si>
  <si>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</si>
  <si>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</si>
  <si>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</si>
  <si>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</si>
  <si>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</si>
  <si>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</si>
  <si>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</si>
  <si>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</si>
  <si>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</si>
  <si>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</si>
  <si>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</si>
  <si>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</si>
  <si>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</si>
  <si>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</si>
  <si>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</si>
  <si>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</si>
  <si>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</si>
  <si>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</si>
  <si>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</si>
  <si>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</si>
  <si>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</si>
  <si>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</si>
  <si>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</si>
  <si>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</si>
  <si>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</si>
  <si>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</si>
  <si>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</si>
  <si>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</si>
  <si>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</si>
  <si>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</si>
  <si>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</si>
  <si>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</si>
  <si>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</si>
  <si>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</si>
  <si>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</si>
  <si>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</si>
  <si>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</si>
  <si>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</si>
  <si>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</si>
  <si>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</si>
  <si>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</si>
  <si>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</si>
  <si>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</si>
  <si>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</si>
  <si>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</si>
  <si>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</si>
  <si>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</si>
  <si>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</si>
  <si>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</si>
  <si>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</si>
  <si>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</si>
  <si>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</si>
  <si>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</si>
  <si>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</si>
  <si>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</si>
  <si>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</si>
  <si>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</si>
  <si>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</si>
  <si>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</si>
  <si>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</si>
  <si>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</si>
  <si>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</si>
  <si>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</si>
  <si>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</si>
  <si>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</si>
  <si>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</si>
  <si>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</si>
  <si>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</si>
  <si>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</si>
  <si>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</si>
  <si>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</si>
  <si>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</si>
  <si>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</si>
  <si>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</si>
  <si>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</si>
  <si>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</si>
  <si>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</si>
  <si>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</si>
  <si>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</si>
  <si>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</si>
  <si>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</si>
  <si>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</si>
  <si>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</si>
  <si>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</si>
  <si>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</si>
  <si>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</si>
  <si>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</si>
  <si>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</si>
  <si>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</si>
  <si>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</si>
  <si>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</si>
  <si>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</si>
  <si>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</si>
  <si>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</si>
  <si>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</si>
  <si>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</si>
  <si>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</si>
  <si>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</si>
  <si>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</si>
  <si>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</si>
  <si>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</si>
  <si>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</si>
  <si>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</si>
  <si>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</si>
  <si>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</si>
  <si>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</si>
  <si>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</si>
  <si>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</si>
  <si>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</si>
  <si>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</si>
  <si>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</si>
  <si>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</si>
  <si>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</si>
  <si>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</si>
  <si>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</si>
  <si>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</si>
  <si>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</si>
  <si>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</si>
  <si>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</si>
  <si>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</si>
  <si>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</si>
  <si>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</si>
  <si>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</si>
  <si>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</si>
  <si>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</si>
  <si>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</si>
  <si>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</si>
  <si>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</si>
  <si>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</si>
  <si>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</si>
  <si>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</si>
  <si>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</si>
  <si>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</si>
  <si>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</si>
  <si>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</si>
  <si>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</si>
  <si>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</si>
  <si>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</si>
  <si>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</si>
  <si>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</si>
  <si>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</si>
  <si>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</si>
  <si>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</si>
  <si>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</si>
  <si>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</si>
  <si>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</si>
  <si>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</si>
  <si>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</si>
  <si>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</si>
  <si>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</si>
  <si>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</si>
  <si>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</si>
  <si>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</si>
  <si>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</si>
  <si>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</si>
  <si>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</si>
  <si>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</si>
  <si>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</si>
  <si>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</si>
  <si>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</si>
  <si>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</si>
  <si>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</si>
  <si>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</si>
  <si>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</si>
  <si>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</si>
  <si>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</si>
  <si>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</si>
  <si>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</si>
  <si>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</si>
  <si>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</si>
  <si>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</si>
  <si>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</si>
  <si>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</si>
  <si>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</si>
  <si>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</si>
  <si>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</si>
  <si>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</si>
  <si>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</si>
  <si>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</si>
  <si>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</si>
  <si>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</si>
  <si>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</si>
  <si>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</si>
  <si>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</si>
  <si>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</si>
  <si>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</si>
  <si>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</si>
  <si>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</si>
  <si>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</si>
  <si>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</si>
  <si>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</si>
  <si>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</si>
  <si>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</si>
  <si>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</si>
  <si>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</si>
  <si>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</si>
  <si>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</si>
  <si>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</si>
  <si>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</si>
  <si>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</si>
  <si>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</si>
  <si>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</si>
  <si>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</si>
  <si>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</si>
  <si>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</si>
  <si>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</si>
  <si>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</si>
  <si>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</si>
  <si>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</si>
  <si>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</si>
  <si>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</si>
  <si>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</si>
  <si>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</si>
  <si>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</si>
  <si>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</si>
  <si>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</si>
  <si>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</si>
  <si>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</si>
  <si>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</si>
  <si>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</si>
  <si>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</si>
  <si>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</si>
  <si>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</si>
  <si>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</si>
  <si>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</si>
  <si>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</si>
  <si>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</si>
  <si>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</si>
  <si>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</si>
  <si>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</si>
  <si>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</si>
  <si>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</si>
  <si>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</si>
  <si>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</si>
  <si>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</si>
  <si>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</si>
  <si>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</si>
  <si>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</si>
  <si>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</si>
  <si>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</si>
  <si>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</si>
  <si>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</si>
  <si>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</si>
  <si>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</si>
  <si>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</si>
  <si>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</si>
  <si>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</si>
  <si>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</si>
  <si>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</si>
  <si>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</si>
  <si>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</si>
  <si>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</si>
  <si>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</si>
  <si>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</si>
  <si>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</si>
  <si>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</si>
  <si>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</si>
  <si>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</si>
  <si>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</si>
  <si>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</si>
  <si>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</si>
  <si>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</si>
  <si>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</si>
  <si>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</si>
  <si>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</si>
  <si>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</si>
  <si>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</si>
  <si>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</si>
  <si>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</si>
  <si>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</si>
  <si>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</si>
  <si>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</si>
  <si>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</si>
  <si>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</si>
  <si>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</si>
  <si>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</si>
  <si>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</si>
  <si>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</si>
  <si>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</si>
  <si>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</si>
  <si>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</si>
  <si>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</si>
  <si>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</si>
  <si>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</si>
  <si>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</si>
  <si>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</si>
  <si>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</si>
  <si>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</si>
  <si>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</si>
  <si>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</si>
  <si>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</si>
  <si>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</si>
  <si>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</si>
  <si>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</si>
  <si>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</si>
  <si>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</si>
  <si>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</si>
  <si>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</si>
  <si>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</si>
  <si>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</si>
  <si>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</si>
  <si>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</si>
  <si>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</si>
  <si>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</si>
  <si>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</si>
  <si>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</si>
  <si>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</si>
  <si>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</si>
  <si>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</si>
  <si>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</si>
  <si>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</si>
  <si>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</si>
  <si>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</si>
  <si>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</si>
  <si>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</si>
  <si>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</si>
  <si>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</si>
  <si>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</si>
  <si>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</si>
  <si>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</si>
  <si>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</si>
  <si>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</si>
  <si>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</si>
  <si>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</si>
  <si>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</si>
  <si>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</si>
  <si>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</si>
  <si>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</si>
  <si>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</si>
  <si>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</si>
  <si>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</si>
  <si>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</si>
  <si>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</si>
  <si>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</si>
  <si>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</si>
  <si>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</si>
  <si>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</si>
  <si>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</si>
  <si>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</si>
  <si>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</si>
  <si>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</si>
  <si>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</si>
  <si>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</si>
  <si>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</si>
  <si>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</si>
  <si>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</si>
  <si>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</si>
  <si>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</si>
  <si>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</si>
  <si>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</si>
  <si>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</si>
  <si>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</si>
  <si>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</si>
  <si>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</si>
  <si>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</si>
  <si>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</si>
  <si>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</si>
  <si>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</si>
  <si>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</si>
  <si>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</si>
  <si>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</si>
  <si>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</si>
  <si>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</si>
  <si>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</si>
  <si>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</si>
  <si>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</si>
  <si>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</si>
  <si>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</si>
  <si>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</si>
  <si>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</si>
  <si>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</si>
  <si>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</si>
  <si>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</si>
  <si>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</si>
  <si>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</si>
  <si>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</si>
  <si>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</si>
  <si>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</si>
  <si>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</si>
  <si>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</si>
  <si>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</si>
  <si>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</si>
  <si>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</si>
  <si>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</si>
  <si>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</si>
  <si>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</si>
  <si>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</si>
  <si>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</si>
  <si>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</si>
  <si>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</si>
  <si>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</si>
  <si>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</si>
  <si>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</si>
  <si>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</si>
  <si>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</si>
  <si>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</si>
  <si>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</si>
  <si>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</si>
  <si>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</si>
  <si>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</si>
  <si>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</si>
  <si>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</si>
  <si>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</si>
  <si>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</si>
  <si>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</si>
  <si>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</si>
  <si>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</si>
  <si>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</si>
  <si>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</si>
  <si>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</si>
  <si>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</si>
  <si>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</si>
  <si>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</si>
  <si>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</si>
  <si>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</si>
  <si>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</si>
  <si>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</si>
  <si>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</si>
  <si>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</si>
  <si>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</si>
  <si>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</si>
  <si>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</si>
  <si>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</si>
  <si>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</si>
  <si>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</si>
  <si>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</si>
  <si>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</si>
  <si>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</si>
  <si>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</si>
  <si>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</si>
  <si>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</si>
  <si>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</si>
  <si>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</si>
  <si>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</si>
  <si>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</si>
  <si>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</si>
  <si>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</si>
  <si>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</si>
  <si>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</si>
  <si>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</si>
  <si>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</si>
  <si>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</si>
  <si>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</si>
  <si>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</si>
  <si>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</si>
  <si>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</si>
  <si>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</si>
  <si>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</si>
  <si>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</si>
  <si>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</si>
  <si>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</si>
  <si>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</si>
  <si>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</si>
  <si>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</si>
  <si>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</si>
  <si>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</si>
  <si>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</si>
  <si>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</si>
  <si>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</si>
  <si>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</si>
  <si>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</si>
  <si>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</si>
  <si>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</si>
  <si>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</si>
  <si>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</si>
  <si>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</si>
  <si>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</si>
  <si>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</si>
  <si>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</si>
  <si>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</si>
  <si>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</si>
  <si>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</si>
  <si>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</si>
  <si>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</si>
  <si>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</si>
  <si>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</si>
  <si>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</si>
  <si>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</si>
  <si>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</si>
  <si>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</si>
  <si>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</si>
  <si>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</si>
  <si>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</si>
  <si>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</si>
  <si>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</si>
  <si>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</si>
  <si>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</si>
  <si>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</si>
  <si>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</si>
  <si>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</si>
  <si>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</si>
  <si>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</si>
  <si>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</si>
  <si>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</si>
  <si>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</si>
  <si>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</si>
  <si>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</si>
  <si>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</si>
  <si>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</si>
  <si>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</si>
  <si>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</si>
  <si>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</si>
  <si>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</si>
  <si>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</si>
  <si>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</si>
  <si>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</si>
  <si>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</si>
  <si>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</si>
  <si>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</si>
  <si>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</si>
  <si>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</si>
  <si>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</si>
  <si>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</si>
  <si>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</si>
  <si>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</si>
  <si>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</si>
  <si>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</si>
  <si>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</si>
  <si>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</si>
  <si>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</si>
  <si>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</si>
  <si>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</si>
  <si>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</si>
  <si>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</si>
  <si>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</si>
  <si>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</si>
  <si>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</si>
  <si>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</si>
  <si>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</si>
  <si>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</si>
  <si>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</si>
  <si>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</si>
  <si>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</si>
  <si>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</si>
  <si>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</si>
  <si>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</si>
  <si>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</si>
  <si>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</si>
  <si>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</si>
  <si>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</si>
  <si>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</si>
  <si>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</si>
  <si>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</si>
  <si>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</si>
  <si>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</si>
  <si>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</si>
  <si>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</si>
  <si>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</si>
  <si>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</si>
  <si>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</si>
  <si>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</si>
  <si>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</si>
  <si>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</si>
  <si>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</si>
  <si>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</si>
  <si>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</si>
  <si>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</si>
  <si>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</si>
  <si>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</si>
  <si>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</si>
  <si>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</si>
  <si>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</si>
  <si>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</si>
  <si>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</si>
  <si>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</si>
  <si>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</si>
  <si>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</si>
  <si>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</si>
  <si>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</si>
  <si>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</si>
  <si>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</si>
  <si>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</si>
  <si>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</si>
  <si>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</si>
  <si>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</si>
  <si>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</si>
  <si>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</si>
  <si>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</si>
  <si>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</si>
  <si>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</si>
  <si>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</si>
  <si>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</si>
  <si>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</si>
  <si>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</si>
  <si>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</si>
  <si>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</si>
  <si>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</si>
  <si>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</si>
  <si>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</si>
  <si>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</si>
  <si>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</si>
  <si>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</si>
  <si>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</si>
  <si>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</si>
  <si>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</si>
  <si>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</si>
  <si>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</si>
  <si>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</si>
  <si>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</si>
  <si>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</si>
  <si>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</si>
  <si>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</si>
  <si>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</si>
  <si>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</si>
  <si>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</si>
  <si>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</si>
  <si>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</si>
  <si>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</si>
  <si>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</si>
  <si>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</si>
  <si>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</si>
  <si>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</si>
  <si>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</si>
  <si>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</si>
  <si>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</si>
  <si>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</si>
  <si>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</si>
  <si>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</si>
  <si>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</si>
  <si>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</si>
  <si>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</si>
  <si>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</si>
  <si>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</si>
  <si>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</si>
  <si>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</si>
  <si>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</si>
  <si>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</si>
  <si>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</si>
  <si>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</si>
  <si>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</si>
  <si>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</si>
  <si>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</si>
  <si>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</si>
  <si>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</si>
  <si>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</si>
  <si>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</si>
  <si>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</si>
  <si>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</si>
  <si>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</si>
  <si>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</si>
  <si>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</si>
  <si>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</si>
  <si>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</si>
  <si>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</si>
  <si>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</si>
  <si>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</si>
  <si>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</si>
  <si>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</si>
  <si>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</si>
  <si>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</si>
  <si>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</si>
  <si>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</si>
  <si>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</si>
  <si>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</si>
  <si>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</si>
  <si>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</si>
  <si>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</si>
  <si>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</si>
  <si>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</si>
  <si>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</si>
  <si>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</si>
  <si>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</si>
  <si>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</si>
  <si>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</si>
  <si>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</si>
  <si>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</si>
  <si>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</si>
  <si>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</si>
  <si>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</si>
  <si>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</si>
  <si>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</si>
  <si>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</si>
  <si>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</si>
  <si>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</si>
  <si>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</si>
  <si>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</si>
  <si>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</si>
  <si>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</si>
  <si>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</si>
  <si>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</si>
  <si>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</si>
  <si>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</si>
  <si>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</si>
  <si>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</si>
  <si>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</si>
  <si>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</si>
  <si>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</si>
  <si>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</si>
  <si>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</si>
  <si>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</si>
  <si>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</si>
  <si>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</si>
  <si>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</si>
  <si>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</si>
  <si>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</si>
  <si>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</si>
  <si>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</si>
  <si>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</si>
  <si>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</si>
  <si>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</si>
  <si>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</si>
  <si>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</si>
  <si>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</si>
  <si>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</si>
  <si>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</si>
  <si>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</si>
  <si>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</si>
  <si>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</si>
  <si>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</si>
  <si>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</si>
  <si>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</si>
  <si>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</si>
  <si>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</si>
  <si>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</si>
  <si>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</si>
  <si>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</si>
  <si>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</si>
  <si>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</si>
  <si>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</si>
  <si>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</si>
  <si>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</si>
  <si>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</si>
  <si>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</si>
  <si>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</si>
  <si>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</si>
  <si>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</si>
  <si>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</si>
  <si>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</si>
  <si>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</si>
  <si>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</si>
  <si>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</si>
  <si>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</si>
  <si>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</si>
  <si>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</si>
  <si>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</si>
  <si>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</si>
  <si>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</si>
  <si>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</si>
  <si>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</si>
  <si>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</si>
  <si>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</si>
  <si>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</si>
  <si>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</si>
  <si>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</si>
  <si>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</si>
  <si>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</si>
  <si>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</si>
  <si>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</si>
  <si>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</si>
  <si>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</si>
  <si>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</si>
  <si>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</si>
  <si>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</si>
  <si>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</si>
  <si>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</si>
  <si>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</si>
  <si>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</si>
  <si>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</si>
  <si>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</si>
  <si>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</si>
  <si>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</si>
  <si>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</si>
  <si>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</si>
  <si>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</si>
  <si>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</si>
  <si>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</si>
  <si>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</si>
  <si>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</si>
  <si>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</si>
  <si>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</si>
  <si>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</si>
  <si>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</si>
  <si>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</si>
  <si>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</si>
  <si>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</si>
  <si>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</si>
  <si>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</si>
  <si>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</si>
  <si>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</si>
  <si>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</si>
  <si>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</si>
  <si>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</si>
  <si>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</si>
  <si>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</si>
  <si>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</si>
  <si>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</si>
  <si>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</si>
  <si>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</si>
  <si>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</si>
  <si>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</si>
  <si>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</si>
  <si>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</si>
  <si>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</si>
  <si>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</si>
  <si>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</si>
  <si>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</si>
  <si>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</si>
  <si>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</si>
  <si>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</si>
  <si>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</si>
  <si>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</si>
  <si>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</si>
  <si>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</si>
  <si>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</si>
  <si>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</si>
  <si>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</si>
  <si>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</si>
  <si>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</si>
  <si>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</si>
  <si>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</si>
  <si>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</si>
  <si>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</si>
  <si>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</si>
  <si>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</si>
  <si>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</si>
  <si>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</si>
  <si>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</si>
  <si>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</si>
  <si>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</si>
  <si>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</si>
  <si>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</si>
  <si>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</si>
  <si>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</si>
  <si>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</si>
  <si>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</si>
  <si>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</si>
  <si>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</si>
  <si>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</si>
  <si>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</si>
  <si>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</si>
  <si>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</si>
  <si>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</si>
  <si>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</si>
  <si>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</si>
  <si>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</si>
  <si>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</si>
  <si>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</si>
  <si>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</si>
  <si>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</si>
  <si>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</si>
  <si>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</si>
  <si>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</si>
  <si>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</si>
  <si>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</si>
  <si>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</si>
  <si>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</si>
  <si>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</si>
  <si>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</si>
  <si>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</si>
  <si>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</si>
  <si>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</si>
  <si>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</si>
  <si>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</si>
  <si>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</si>
  <si>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</si>
  <si>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</si>
  <si>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</si>
  <si>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</si>
  <si>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</si>
  <si>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</si>
  <si>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</si>
  <si>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</si>
  <si>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</si>
  <si>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</si>
  <si>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</si>
  <si>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</si>
  <si>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</si>
  <si>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</si>
  <si>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</si>
  <si>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</si>
  <si>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</si>
  <si>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</si>
  <si>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</si>
  <si>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</si>
  <si>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</si>
  <si>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</si>
  <si>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</si>
  <si>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</si>
  <si>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</si>
  <si>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</si>
  <si>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</si>
  <si>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</si>
  <si>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</si>
  <si>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</si>
  <si>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</si>
  <si>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</si>
  <si>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</si>
  <si>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</si>
  <si>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</si>
  <si>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</si>
  <si>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</si>
  <si>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</si>
  <si>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</si>
  <si>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</si>
  <si>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</si>
  <si>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</si>
  <si>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</si>
  <si>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</si>
  <si>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</si>
  <si>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</si>
  <si>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</si>
  <si>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</si>
  <si>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</si>
  <si>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</si>
  <si>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</si>
  <si>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</si>
  <si>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</si>
  <si>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</si>
  <si>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</si>
  <si>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</si>
  <si>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</si>
  <si>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</si>
  <si>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</si>
  <si>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</si>
  <si>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</si>
  <si>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</si>
  <si>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</si>
  <si>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</si>
  <si>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</si>
  <si>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</si>
  <si>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</si>
  <si>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</si>
  <si>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</si>
  <si>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</si>
  <si>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</si>
  <si>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</si>
  <si>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</si>
  <si>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</si>
  <si>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</si>
  <si>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</si>
  <si>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</si>
  <si>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</si>
  <si>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</si>
  <si>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</si>
  <si>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</si>
  <si>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</si>
  <si>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</si>
  <si>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</si>
  <si>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</si>
  <si>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</si>
  <si>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</si>
  <si>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</si>
  <si>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</si>
  <si>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</si>
  <si>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</si>
  <si>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</si>
  <si>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</si>
  <si>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</si>
  <si>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</si>
  <si>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</si>
  <si>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</si>
  <si>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</si>
  <si>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</si>
  <si>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</si>
  <si>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</si>
  <si>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</si>
  <si>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</si>
  <si>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</si>
  <si>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</si>
  <si>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</si>
  <si>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</si>
  <si>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</si>
  <si>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</si>
  <si>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</si>
  <si>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</si>
  <si>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</si>
  <si>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</si>
  <si>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</si>
  <si>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</si>
  <si>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</si>
  <si>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</si>
  <si>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</si>
  <si>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</si>
  <si>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</si>
  <si>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</si>
  <si>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</si>
  <si>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</si>
  <si>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</si>
  <si>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</si>
  <si>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</si>
  <si>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</si>
  <si>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</si>
  <si>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</si>
  <si>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</si>
  <si>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</si>
  <si>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</si>
  <si>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</si>
  <si>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</si>
  <si>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</si>
  <si>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</si>
  <si>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</si>
  <si>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</si>
  <si>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</si>
  <si>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</si>
  <si>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</si>
  <si>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</si>
  <si>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</si>
  <si>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</si>
  <si>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</si>
  <si>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</si>
  <si>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</si>
  <si>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</si>
  <si>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</si>
  <si>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</si>
  <si>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</si>
  <si>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</si>
  <si>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</si>
  <si>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</si>
  <si>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</si>
  <si>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</si>
  <si>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</si>
  <si>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</si>
  <si>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</si>
  <si>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</si>
  <si>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</si>
  <si>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</si>
  <si>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</si>
  <si>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</si>
  <si>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</si>
  <si>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</si>
  <si>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</si>
  <si>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</si>
  <si>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</si>
  <si>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</si>
  <si>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</si>
  <si>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</si>
  <si>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</si>
  <si>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</si>
  <si>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</si>
  <si>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</si>
  <si>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</si>
  <si>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</si>
  <si>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</si>
  <si>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</si>
  <si>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</si>
  <si>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</si>
  <si>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</si>
  <si>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</si>
  <si>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</si>
  <si>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</si>
  <si>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</si>
  <si>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</si>
  <si>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</si>
  <si>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</si>
  <si>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</si>
  <si>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</si>
  <si>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</si>
  <si>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</si>
  <si>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</si>
  <si>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</si>
  <si>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</si>
  <si>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</si>
  <si>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</si>
  <si>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</si>
  <si>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</si>
  <si>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</si>
  <si>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</si>
  <si>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</si>
  <si>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</si>
  <si>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</si>
  <si>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</si>
  <si>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</si>
  <si>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</si>
  <si>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</si>
  <si>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</si>
  <si>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</si>
  <si>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</si>
  <si>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</si>
  <si>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</si>
  <si>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</si>
  <si>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</si>
  <si>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</si>
  <si>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</si>
  <si>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</si>
  <si>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</si>
  <si>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</si>
  <si>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</si>
  <si>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</si>
  <si>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</si>
  <si>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</si>
  <si>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</si>
  <si>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</si>
  <si>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</si>
  <si>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</si>
  <si>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</si>
  <si>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</si>
  <si>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</si>
  <si>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</si>
  <si>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</si>
  <si>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</si>
  <si>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</si>
  <si>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</si>
  <si>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</si>
  <si>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</si>
  <si>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</si>
  <si>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</si>
  <si>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</si>
  <si>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</si>
  <si>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</si>
  <si>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</si>
  <si>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</si>
  <si>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</si>
  <si>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</si>
  <si>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</si>
  <si>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</si>
  <si>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</si>
  <si>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</si>
  <si>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</si>
  <si>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</si>
  <si>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</si>
  <si>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</si>
  <si>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</si>
  <si>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</si>
  <si>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</si>
  <si>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</si>
  <si>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</si>
  <si>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</si>
  <si>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</si>
  <si>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</si>
  <si>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</si>
  <si>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</si>
  <si>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</si>
  <si>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</si>
  <si>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</si>
  <si>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</si>
  <si>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</si>
  <si>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</si>
  <si>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</si>
  <si>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</si>
  <si>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Grand Total</t>
  </si>
  <si>
    <t>Count of state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</si>
  <si>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</si>
  <si>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</si>
  <si>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</si>
  <si>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</si>
  <si>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</si>
  <si>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</si>
  <si>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</si>
  <si>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</si>
  <si>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</si>
  <si>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</si>
  <si>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</si>
  <si>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</si>
  <si>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</si>
  <si>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</si>
  <si>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</si>
  <si>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</si>
  <si>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</si>
  <si>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</si>
  <si>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</si>
  <si>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</si>
  <si>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</si>
  <si>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</si>
  <si>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</si>
  <si>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</si>
  <si>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Goal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</si>
  <si>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</si>
  <si>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</si>
  <si>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</si>
  <si>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</si>
  <si>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</si>
  <si>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</si>
  <si>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</si>
  <si>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</si>
  <si>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</si>
  <si>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</si>
  <si>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</si>
  <si>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</si>
  <si>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</si>
  <si>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</si>
  <si>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</si>
  <si>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</si>
  <si>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theater Total</t>
  </si>
  <si>
    <t>Successful</t>
  </si>
  <si>
    <t>Failed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</si>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</sst>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222222"/>
      <name val="Roboto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164" fontId="3" fillId="0" borderId="0" xfId="0" applyNumberFormat="1" applyFont="1"/>
    <xf numFmtId="0" fontId="1" fillId="0" borderId="1" xfId="0" applyFont="1" applyBorder="1"/>
    <xf numFmtId="0" fontId="0" fillId="0" borderId="1" xfId="0" applyBorder="1"/>
    <xf numFmtId="9" fontId="0" fillId="0" borderId="1" xfId="1" applyFont="1" applyBorder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[StarterBook.xlsx]Analysis (Category)!PivotTable2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based on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(Category)'!$B$3:$B$4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(Category)'!$B$5:$B$14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82-4D07-9A05-35F06749792A}"/>
            </c:ext>
          </c:extLst>
        </c:ser>
        <c:ser>
          <c:idx val="1"/>
          <c:order val="1"/>
          <c:tx>
            <c:strRef>
              <c:f>'Analysis (Category)'!$C$3:$C$4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(Category)'!$C$5:$C$14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82-4D07-9A05-35F06749792A}"/>
            </c:ext>
          </c:extLst>
        </c:ser>
        <c:ser>
          <c:idx val="2"/>
          <c:order val="2"/>
          <c:tx>
            <c:strRef>
              <c:f>'Analysis (Category)'!$D$3:$D$4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(Category)'!$D$5:$D$14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82-4D07-9A05-35F06749792A}"/>
            </c:ext>
          </c:extLst>
        </c:ser>
        <c:ser>
          <c:idx val="3"/>
          <c:order val="3"/>
          <c:tx>
            <c:strRef>
              <c:f>'Analysis (Category)'!$E$3:$E$4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'Analysis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(Category)'!$E$5:$E$14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82-4D07-9A05-35F067497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4973183"/>
        <c:axId val="2001177727"/>
      </c:barChart>
      <c:dateAx>
        <c:axId val="200497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177727"/>
        <c:crosses val="autoZero"/>
        <c:auto val="0"/>
        <c:lblOffset val="100"/>
        <c:baseTimeUnit val="days"/>
      </c:dateAx>
      <c:valAx>
        <c:axId val="200117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97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[StarterBook.xlsx]Analysis (Sub-Category)!PivotTable3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based on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(Sub-Category)'!$B$4:$B$5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(Sub-Category)'!$B$6:$B$47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CF-4EA2-A977-F7F34C86FC92}"/>
            </c:ext>
          </c:extLst>
        </c:ser>
        <c:ser>
          <c:idx val="1"/>
          <c:order val="1"/>
          <c:tx>
            <c:strRef>
              <c:f>'Analysis (Sub-Category)'!$C$4:$C$5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(Sub-Category)'!$C$6:$C$47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CF-4EA2-A977-F7F34C86FC92}"/>
            </c:ext>
          </c:extLst>
        </c:ser>
        <c:ser>
          <c:idx val="2"/>
          <c:order val="2"/>
          <c:tx>
            <c:strRef>
              <c:f>'Analysis (Sub-Category)'!$D$4:$D$5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(Sub-Category)'!$D$6:$D$47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CF-4EA2-A977-F7F34C86FC92}"/>
            </c:ext>
          </c:extLst>
        </c:ser>
        <c:ser>
          <c:idx val="3"/>
          <c:order val="3"/>
          <c:tx>
            <c:strRef>
              <c:f>'Analysis (Sub-Category)'!$E$4:$E$5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'Analysis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(Sub-Category)'!$E$6:$E$47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CF-4EA2-A977-F7F34C86F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9024719"/>
        <c:axId val="2008897583"/>
      </c:barChart>
      <c:catAx>
        <c:axId val="200902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897583"/>
        <c:crosses val="autoZero"/>
        <c:auto val="1"/>
        <c:lblAlgn val="ctr"/>
        <c:lblOffset val="100"/>
        <c:noMultiLvlLbl val="0"/>
      </c:catAx>
      <c:valAx>
        <c:axId val="200889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02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[StarterBook.xlsx]Analysis (Years)!PivotTable4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based on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'Analysis (Years)'!$B$4:$B$5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'Analysis (Years)'!$A$6:$A$18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(Years)'!$B$6:$B$18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11-4BEF-87FB-8D205B89E861}"/>
            </c:ext>
          </c:extLst>
        </c:ser>
        <c:ser>
          <c:idx val="1"/>
          <c:order val="1"/>
          <c:tx>
            <c:strRef>
              <c:f>'Analysis (Years)'!$C$4:$C$5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'Analysis (Years)'!$A$6:$A$18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(Years)'!$C$6:$C$18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11-4BEF-87FB-8D205B89E861}"/>
            </c:ext>
          </c:extLst>
        </c:ser>
        <c:ser>
          <c:idx val="2"/>
          <c:order val="2"/>
          <c:tx>
            <c:strRef>
              <c:f>'Analysis (Years)'!$D$4:$D$5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'Analysis (Years)'!$A$6:$A$18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(Years)'!$D$6:$D$18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11-4BEF-87FB-8D205B89E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173535"/>
        <c:axId val="2000795743"/>
      </c:lineChart>
      <c:catAx>
        <c:axId val="201017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795743"/>
        <c:crosses val="autoZero"/>
        <c:auto val="1"/>
        <c:lblAlgn val="ctr"/>
        <c:lblOffset val="100"/>
        <c:noMultiLvlLbl val="0"/>
      </c:catAx>
      <c:valAx>
        <c:axId val="200079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17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0E9-4460-9E45-B3DEFB24904A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0E9-4460-9E45-B3DEFB24904A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0E9-4460-9E45-B3DEFB249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9650063"/>
        <c:axId val="20079855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0E9-4460-9E45-B3DEFB24904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0E9-4460-9E45-B3DEFB24904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0E9-4460-9E45-B3DEFB24904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0E9-4460-9E45-B3DEFB24904A}"/>
                  </c:ext>
                </c:extLst>
              </c15:ser>
            </c15:filteredLineSeries>
          </c:ext>
        </c:extLst>
      </c:lineChart>
      <c:catAx>
        <c:axId val="2029650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985567"/>
        <c:crosses val="autoZero"/>
        <c:auto val="1"/>
        <c:lblAlgn val="ctr"/>
        <c:lblOffset val="100"/>
        <c:noMultiLvlLbl val="0"/>
      </c:catAx>
      <c:valAx>
        <c:axId val="200798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65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[StarterBook.xlsx]Question 3!PivotTable3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vs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3'!$C$4:$C$5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'Question 3'!$A$6:$B$10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'Question 3'!$C$6:$C$10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A-48EF-9C04-11BA048EB8DE}"/>
            </c:ext>
          </c:extLst>
        </c:ser>
        <c:ser>
          <c:idx val="1"/>
          <c:order val="1"/>
          <c:tx>
            <c:strRef>
              <c:f>'Question 3'!$D$4:$D$5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'Question 3'!$A$6:$B$10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'Question 3'!$D$6:$D$10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A-48EF-9C04-11BA048EB8DE}"/>
            </c:ext>
          </c:extLst>
        </c:ser>
        <c:ser>
          <c:idx val="2"/>
          <c:order val="2"/>
          <c:tx>
            <c:strRef>
              <c:f>'Question 3'!$E$4:$E$5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'Question 3'!$A$6:$B$10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'Question 3'!$E$6:$E$10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5A-48EF-9C04-11BA048EB8DE}"/>
            </c:ext>
          </c:extLst>
        </c:ser>
        <c:ser>
          <c:idx val="3"/>
          <c:order val="3"/>
          <c:tx>
            <c:strRef>
              <c:f>'Question 3'!$F$4:$F$5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'Question 3'!$A$6:$B$10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'Question 3'!$F$6:$F$10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5A-48EF-9C04-11BA048EB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09024719"/>
        <c:axId val="2008897583"/>
      </c:barChart>
      <c:catAx>
        <c:axId val="200902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897583"/>
        <c:crosses val="autoZero"/>
        <c:auto val="1"/>
        <c:lblAlgn val="ctr"/>
        <c:lblOffset val="100"/>
        <c:noMultiLvlLbl val="0"/>
      </c:catAx>
      <c:valAx>
        <c:axId val="200889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02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[StarterBook.xlsx]Question 3-1!PivotTable4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vs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'Question 3-1'!$C$4:$C$5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'Question 3-1'!$A$6:$B$15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'Question 3-1'!$C$6:$C$15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2-4F7D-9A38-58597F3749A2}"/>
            </c:ext>
          </c:extLst>
        </c:ser>
        <c:ser>
          <c:idx val="1"/>
          <c:order val="1"/>
          <c:tx>
            <c:strRef>
              <c:f>'Question 3-1'!$D$4:$D$5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'Question 3-1'!$A$6:$B$15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'Question 3-1'!$D$6:$D$15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2-4F7D-9A38-58597F3749A2}"/>
            </c:ext>
          </c:extLst>
        </c:ser>
        <c:ser>
          <c:idx val="2"/>
          <c:order val="2"/>
          <c:tx>
            <c:strRef>
              <c:f>'Question 3-1'!$E$4:$E$5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'Question 3-1'!$A$6:$B$15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'Question 3-1'!$E$6:$E$15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2-4F7D-9A38-58597F3749A2}"/>
            </c:ext>
          </c:extLst>
        </c:ser>
        <c:ser>
          <c:idx val="3"/>
          <c:order val="3"/>
          <c:tx>
            <c:strRef>
              <c:f>'Question 3-1'!$F$4:$F$5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'Question 3-1'!$A$6:$B$15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'Question 3-1'!$F$6:$F$15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2-4F7D-9A38-58597F374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173535"/>
        <c:axId val="2000795743"/>
      </c:lineChart>
      <c:catAx>
        <c:axId val="201017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795743"/>
        <c:crosses val="autoZero"/>
        <c:auto val="1"/>
        <c:lblAlgn val="ctr"/>
        <c:lblOffset val="100"/>
        <c:noMultiLvlLbl val="0"/>
      </c:catAx>
      <c:valAx>
        <c:axId val="200079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17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[StarterBook.xlsx]Question 3-2!PivotTable4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based</a:t>
            </a:r>
            <a:r>
              <a:rPr lang="en-US" baseline="0"/>
              <a:t> on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'Question 3-2'!$B$4:$B$5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3-2'!$A$6:$A$27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'Question 3-2'!$B$6:$B$27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68-404E-BCC6-A9B085805233}"/>
            </c:ext>
          </c:extLst>
        </c:ser>
        <c:ser>
          <c:idx val="1"/>
          <c:order val="1"/>
          <c:tx>
            <c:strRef>
              <c:f>'Question 3-2'!$C$4:$C$5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'Question 3-2'!$A$6:$A$27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'Question 3-2'!$C$6:$C$27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68-404E-BCC6-A9B085805233}"/>
            </c:ext>
          </c:extLst>
        </c:ser>
        <c:ser>
          <c:idx val="2"/>
          <c:order val="2"/>
          <c:tx>
            <c:strRef>
              <c:f>'Question 3-2'!$D$4:$D$5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'Question 3-2'!$A$6:$A$27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'Question 3-2'!$D$6:$D$27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68-404E-BCC6-A9B085805233}"/>
            </c:ext>
          </c:extLst>
        </c:ser>
        <c:ser>
          <c:idx val="3"/>
          <c:order val="3"/>
          <c:tx>
            <c:strRef>
              <c:f>'Question 3-2'!$E$4:$E$5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'Question 3-2'!$A$6:$A$27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'Question 3-2'!$E$6:$E$27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68-404E-BCC6-A9B085805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0173535"/>
        <c:axId val="2000795743"/>
      </c:barChart>
      <c:catAx>
        <c:axId val="201017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795743"/>
        <c:crosses val="autoZero"/>
        <c:auto val="1"/>
        <c:lblAlgn val="ctr"/>
        <c:lblOffset val="100"/>
        <c:noMultiLvlLbl val="0"/>
      </c:catAx>
      <c:valAx>
        <c:axId val="200079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17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139698</xdr:colOff>
      <xdr:row>1</xdr:row>
      <xdr:rowOff>152400</xdr:rowOff>
    </xdr:from>
    <xdr:to>
      <xdr:col>14</xdr:col>
      <xdr:colOff>485774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2DEDAE-3AE5-469F-84BE-F3B6617F8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3</xdr:row>
      <xdr:rowOff>19050</xdr:rowOff>
    </xdr:from>
    <xdr:to>
      <xdr:col>14</xdr:col>
      <xdr:colOff>571500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9CBF6D-E4F3-480A-A915-18DBFB50F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3</xdr:row>
      <xdr:rowOff>19050</xdr:rowOff>
    </xdr:from>
    <xdr:to>
      <xdr:col>13</xdr:col>
      <xdr:colOff>339725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EB19E-A588-448F-A341-6DDEF92E7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1431584</xdr:colOff>
      <xdr:row>13</xdr:row>
      <xdr:rowOff>84931</xdr:rowOff>
    </xdr:from>
    <xdr:to>
      <xdr:col>7</xdr:col>
      <xdr:colOff>1269999</xdr:colOff>
      <xdr:row>30</xdr:row>
      <xdr:rowOff>172357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094EC0-9C81-4F15-84F9-338C1B8A5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63500</xdr:rowOff>
    </xdr:from>
    <xdr:to>
      <xdr:col>7</xdr:col>
      <xdr:colOff>3175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80D86D-B246-48EF-9E9E-E03227DED5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31750</xdr:rowOff>
    </xdr:from>
    <xdr:to>
      <xdr:col>7</xdr:col>
      <xdr:colOff>6350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2015FC-844E-47DE-8083-314258AAF2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3</xdr:row>
      <xdr:rowOff>76200</xdr:rowOff>
    </xdr:from>
    <xdr:to>
      <xdr:col>13</xdr:col>
      <xdr:colOff>301625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12A034-14CF-4C1F-9260-71F3DDC69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teja" refreshedDate="43688.599939120373" createdVersion="6" refreshedVersion="6" minRefreshableVersion="3" recordCount="4115" xr:uid="{0CCE5D7F-2E8F-489E-B656-3B31FB23F9C9}">
  <cacheSource type="worksheet">
    <worksheetSource ref="A1:R1048576" sheet="Kickstart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teja" refreshedDate="43688.61802858796" createdVersion="6" refreshedVersion="6" minRefreshableVersion="3" recordCount="4115" xr:uid="{2F59D8E6-F912-4EAD-830D-32620B9A5EA9}">
  <cacheSource type="worksheet">
    <worksheetSource ref="A1:T1048576" sheet="Kickstart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x v="7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x v="10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x v="11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x v="12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x v="7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x v="13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x v="8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x v="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x v="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x v="14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x v="8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x v="15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x v="16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x v="17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x v="15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x v="18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x v="1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x v="20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x v="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x v="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x v="7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x v="8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x v="8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x v="2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x v="22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x v="23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x v="24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x v="25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x v="5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x v="26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x v="7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x v="8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x v="24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x v="2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x v="8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x v="28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x v="3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x v="29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x v="2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x v="8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x v="8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x v="30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x v="3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x v="5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x v="7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x v="3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x v="13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x v="21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x v="3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x v="8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x v="3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x v="34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x v="19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x v="3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x v="36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x v="29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x v="17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x v="3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x v="3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x v="38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x v="3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x v="39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x v="2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x v="8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x v="40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x v="41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x v="42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x v="4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x v="44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x v="3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x v="13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x v="45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x v="8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x v="3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x v="8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x v="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x v="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x v="2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x v="3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x v="41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x v="8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x v="28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x v="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x v="38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x v="3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x v="26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x v="41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x v="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x v="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x v="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x v="8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x v="8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x v="30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x v="2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x v="28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x v="13"/>
    <n v="39.383333333333333"/>
    <x v="0"/>
    <s v="shorts"/>
    <x v="105"/>
    <d v="2016-05-14T00:00:00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x v="7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x v="21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x v="4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x v="4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x v="26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x v="1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x v="3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x v="48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x v="33"/>
    <n v="88.571428571428569"/>
    <x v="0"/>
    <s v="shorts"/>
    <x v="114"/>
    <d v="2012-01-13T06:34:48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x v="49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x v="35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x v="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x v="40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x v="2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x v="5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x v="5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x v="5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x v="5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x v="5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x v="5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x v="5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x v="53"/>
    <n v="47.5"/>
    <x v="0"/>
    <s v="science fiction"/>
    <x v="127"/>
    <d v="2015-04-03T13:59:01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x v="53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x v="5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x v="50"/>
    <e v="#DIV/0!"/>
    <x v="0"/>
    <s v="science fiction"/>
    <x v="130"/>
    <d v="2014-06-16T20:16:00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x v="5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x v="54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x v="5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x v="5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x v="55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x v="5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x v="5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x v="56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x v="8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x v="5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x v="57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x v="5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x v="5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x v="5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x v="59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x v="60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x v="5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x v="5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x v="60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x v="61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x v="50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x v="5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x v="6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x v="56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x v="5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x v="6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x v="5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x v="5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x v="5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x v="5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x v="5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x v="63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x v="5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x v="60"/>
    <n v="91.428571428571431"/>
    <x v="0"/>
    <s v="drama"/>
    <x v="164"/>
    <d v="2014-09-19T18:18:21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x v="5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x v="64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x v="5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x v="6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x v="66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x v="56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x v="5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x v="5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x v="5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x v="5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x v="5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x v="5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x v="67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x v="5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x v="68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x v="69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x v="70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x v="50"/>
    <e v="#DIV/0!"/>
    <x v="0"/>
    <s v="drama"/>
    <x v="182"/>
    <d v="2017-01-07T00:17:12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x v="71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x v="56"/>
    <n v="25.5"/>
    <x v="0"/>
    <s v="drama"/>
    <x v="184"/>
    <d v="2014-09-01T03:59:00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x v="5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x v="5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x v="6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x v="5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x v="50"/>
    <n v="69"/>
    <x v="0"/>
    <s v="drama"/>
    <x v="189"/>
    <d v="2016-09-03T16:34:37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x v="5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x v="6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x v="5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x v="5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x v="5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x v="5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x v="7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x v="54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x v="6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x v="5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x v="7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x v="74"/>
    <n v="54.285714285714285"/>
    <x v="0"/>
    <s v="drama"/>
    <x v="201"/>
    <d v="2015-02-08T19:38:49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x v="5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x v="75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x v="76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x v="63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x v="5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x v="77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x v="5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x v="5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x v="78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x v="79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x v="5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x v="5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x v="5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x v="5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x v="80"/>
    <n v="331.53833333333336"/>
    <x v="0"/>
    <s v="drama"/>
    <x v="216"/>
    <d v="2015-04-22T22:00:37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x v="81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x v="53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x v="82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x v="60"/>
    <n v="120"/>
    <x v="0"/>
    <s v="drama"/>
    <x v="220"/>
    <d v="2015-08-20T20:06:00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x v="5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x v="5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x v="5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x v="5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x v="5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x v="6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x v="5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x v="5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x v="5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x v="5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x v="5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x v="56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x v="5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x v="67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x v="5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x v="50"/>
    <e v="#DIV/0!"/>
    <x v="0"/>
    <s v="drama"/>
    <x v="236"/>
    <d v="2016-01-05T00:00:00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x v="5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x v="5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x v="78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x v="29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x v="40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x v="40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x v="3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x v="3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x v="3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x v="83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x v="8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x v="7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x v="4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x v="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x v="9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x v="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x v="7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x v="16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x v="13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x v="86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x v="13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x v="87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x v="88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x v="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x v="13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x v="89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x v="90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x v="90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x v="38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x v="9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x v="8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x v="38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x v="92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x v="4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x v="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x v="9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x v="29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x v="94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x v="29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x v="34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x v="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x v="95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x v="9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x v="94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x v="10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x v="7"/>
    <n v="254.38547486033519"/>
    <x v="0"/>
    <s v="documentary"/>
    <x v="282"/>
    <d v="2010-02-22T22:00:00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x v="3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x v="2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x v="97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x v="15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x v="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x v="3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x v="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x v="13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x v="28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x v="21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x v="7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x v="8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x v="18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x v="17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x v="7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x v="15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x v="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x v="21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x v="17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x v="8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x v="0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x v="100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x v="2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x v="101"/>
    <n v="36.612499999999997"/>
    <x v="0"/>
    <s v="documentary"/>
    <x v="306"/>
    <d v="2013-03-20T19:05:33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x v="38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x v="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x v="17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x v="3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x v="3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x v="20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x v="2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x v="102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x v="7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x v="35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x v="7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x v="10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x v="40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x v="13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x v="3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x v="29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x v="4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x v="21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x v="3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x v="40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x v="10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x v="3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x v="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x v="21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x v="13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x v="40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x v="10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x v="7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x v="3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x v="1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x v="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x v="5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x v="2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x v="10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x v="13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x v="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x v="21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x v="21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x v="4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x v="106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x v="20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x v="3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x v="13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x v="41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x v="3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x v="1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x v="15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x v="3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x v="31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x v="3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x v="107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x v="3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x v="2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x v="7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x v="3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x v="39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x v="7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x v="5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x v="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x v="7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x v="3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x v="3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x v="5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x v="108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x v="35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x v="10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x v="13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x v="26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x v="28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x v="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x v="35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x v="20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x v="3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x v="24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x v="2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x v="109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x v="110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x v="20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x v="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x v="8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x v="11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x v="9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x v="11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x v="8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x v="7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x v="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x v="5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x v="20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x v="29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x v="13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x v="3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x v="10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x v="13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x v="20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x v="3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x v="24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x v="2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x v="3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x v="29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x v="29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x v="2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x v="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x v="0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x v="30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x v="7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x v="3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x v="2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x v="3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x v="21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x v="28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x v="8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x v="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x v="8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x v="5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x v="53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x v="60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x v="6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x v="113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x v="5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x v="60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x v="5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x v="5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x v="5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x v="5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x v="51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x v="54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x v="5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x v="6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x v="5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x v="5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x v="5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x v="114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x v="5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x v="5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x v="50"/>
    <e v="#DIV/0!"/>
    <x v="0"/>
    <s v="animation"/>
    <x v="441"/>
    <d v="2013-11-02T19:03:16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x v="11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x v="5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x v="6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x v="5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x v="11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x v="5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x v="56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x v="5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x v="60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x v="5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x v="116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x v="5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x v="6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x v="5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x v="60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x v="5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x v="5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x v="50"/>
    <n v="25"/>
    <x v="0"/>
    <s v="animation"/>
    <x v="459"/>
    <d v="2011-11-13T16:22:07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x v="5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x v="5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x v="5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x v="53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x v="50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x v="11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x v="60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x v="66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x v="5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x v="5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x v="6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x v="81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x v="82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x v="56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x v="5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x v="50"/>
    <e v="#DIV/0!"/>
    <x v="0"/>
    <s v="animation"/>
    <x v="475"/>
    <d v="2015-05-06T02:04:03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x v="53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x v="5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x v="5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x v="69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x v="11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x v="5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x v="5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x v="119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x v="5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x v="66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x v="5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x v="5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x v="5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x v="50"/>
    <n v="71.666666666666671"/>
    <x v="0"/>
    <s v="animation"/>
    <x v="489"/>
    <d v="2012-01-05T11:33:00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x v="5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x v="5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x v="5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x v="5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x v="5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x v="5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x v="50"/>
    <n v="1"/>
    <x v="0"/>
    <s v="animation"/>
    <x v="496"/>
    <d v="2014-02-10T22:21:14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x v="6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x v="6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x v="54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x v="56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x v="5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x v="60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x v="53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x v="60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x v="5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x v="5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x v="5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x v="60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x v="5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x v="5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x v="56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x v="5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x v="5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x v="56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x v="78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x v="5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x v="60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x v="5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x v="61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x v="2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x v="2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x v="41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x v="10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x v="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x v="8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x v="35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x v="7"/>
    <n v="63.829113924050631"/>
    <x v="1"/>
    <s v="plays"/>
    <x v="527"/>
    <d v="2017-02-17T16:05:00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x v="31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x v="22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x v="2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x v="8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x v="4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x v="8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x v="2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x v="3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x v="90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x v="10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x v="120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x v="7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x v="5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x v="6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x v="5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x v="5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x v="6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x v="11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x v="5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x v="5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x v="5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x v="56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x v="6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x v="6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x v="5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x v="5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x v="121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x v="50"/>
    <e v="#DIV/0!"/>
    <x v="2"/>
    <s v="web"/>
    <x v="555"/>
    <d v="2016-06-12T08:29:03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x v="56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x v="60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x v="5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x v="5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x v="5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x v="5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x v="5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x v="5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x v="5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x v="5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x v="5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x v="5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x v="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x v="60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x v="5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x v="5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x v="5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x v="5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x v="6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x v="5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x v="5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x v="50"/>
    <n v="10"/>
    <x v="2"/>
    <s v="web"/>
    <x v="577"/>
    <d v="2016-05-20T14:08:22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x v="5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x v="60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x v="5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x v="5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x v="5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x v="5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x v="60"/>
    <n v="5"/>
    <x v="2"/>
    <s v="web"/>
    <x v="584"/>
    <d v="2015-03-16T16:11:56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x v="5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x v="6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x v="114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x v="56"/>
    <n v="150.5"/>
    <x v="2"/>
    <s v="web"/>
    <x v="588"/>
    <d v="2016-11-17T19:28:06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x v="5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x v="65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x v="5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x v="56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x v="61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x v="5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x v="5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x v="5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x v="50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x v="122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x v="5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x v="53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x v="60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x v="5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x v="65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x v="50"/>
    <e v="#DIV/0!"/>
    <x v="2"/>
    <s v="web"/>
    <x v="604"/>
    <d v="2014-08-28T00:50:56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x v="56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x v="5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x v="5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x v="6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x v="6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x v="5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x v="5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x v="5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x v="70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x v="5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x v="5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x v="5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x v="56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x v="5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x v="5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x v="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x v="6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x v="5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x v="5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x v="5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x v="5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x v="12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x v="5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x v="5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x v="5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x v="5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x v="60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x v="5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x v="81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x v="50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x v="5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x v="5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x v="50"/>
    <e v="#DIV/0!"/>
    <x v="2"/>
    <s v="web"/>
    <x v="637"/>
    <d v="2017-02-25T23:04:00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x v="50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x v="5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x v="12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x v="17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x v="125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x v="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x v="126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x v="12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x v="88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x v="13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x v="3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x v="49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x v="20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x v="7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x v="8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x v="48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x v="128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x v="92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x v="111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x v="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x v="3"/>
    <n v="109.33695652173913"/>
    <x v="2"/>
    <s v="wearables"/>
    <x v="658"/>
    <d v="2015-07-26T18:00:00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x v="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x v="56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x v="6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x v="5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x v="5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x v="59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x v="118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x v="5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x v="54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x v="6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x v="66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x v="1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x v="11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x v="66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x v="5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x v="5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x v="77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x v="60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x v="73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x v="6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x v="77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x v="7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x v="5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x v="5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x v="60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x v="113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x v="5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x v="5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x v="6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x v="130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x v="7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x v="81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x v="6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x v="11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x v="13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x v="5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x v="60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x v="5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x v="13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x v="77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x v="133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x v="56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x v="11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x v="134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x v="5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x v="60"/>
    <n v="120.25"/>
    <x v="2"/>
    <s v="wearables"/>
    <x v="704"/>
    <d v="2017-02-20T04:37:4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x v="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x v="5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x v="13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x v="66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x v="5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x v="5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x v="122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x v="5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x v="60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x v="7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x v="6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x v="54"/>
    <n v="44.6875"/>
    <x v="2"/>
    <s v="wearables"/>
    <x v="716"/>
    <d v="2014-12-01T00:00:00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x v="5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x v="6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x v="60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x v="12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x v="10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x v="88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x v="15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x v="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x v="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x v="7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x v="94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x v="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x v="26"/>
    <n v="43.55"/>
    <x v="3"/>
    <s v="nonfiction"/>
    <x v="729"/>
    <d v="2012-09-19T04:27:41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x v="88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x v="9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x v="12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x v="2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x v="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x v="35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x v="136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x v="108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x v="1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x v="137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x v="13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x v="2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x v="38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x v="34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x v="2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x v="99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x v="3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x v="8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x v="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x v="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x v="3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x v="17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x v="20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x v="30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x v="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x v="2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x v="90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x v="1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x v="21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x v="2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x v="5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x v="6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x v="5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x v="5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x v="5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x v="7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x v="5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x v="65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x v="5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x v="139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x v="5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x v="5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x v="56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x v="6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x v="14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x v="5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x v="76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x v="6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x v="5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x v="56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x v="3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x v="18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x v="8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x v="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x v="3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x v="14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x v="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x v="35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x v="142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x v="1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x v="12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x v="3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x v="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x v="3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x v="2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x v="20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x v="7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x v="29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x v="41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x v="8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x v="14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x v="20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x v="7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x v="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x v="8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x v="3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x v="2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x v="8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x v="3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x v="3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x v="14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x v="1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x v="3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x v="13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x v="4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x v="0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x v="94"/>
    <n v="28.684210526315791"/>
    <x v="4"/>
    <s v="rock"/>
    <x v="818"/>
    <d v="2012-08-07T17:01:00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x v="1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x v="8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x v="8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x v="1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x v="144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x v="8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x v="8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x v="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x v="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x v="13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x v="3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x v="29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x v="14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x v="7"/>
    <n v="97.993896103896105"/>
    <x v="4"/>
    <s v="rock"/>
    <x v="832"/>
    <d v="2012-01-21T08:13:00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x v="21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x v="2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x v="16"/>
    <n v="58.625"/>
    <x v="4"/>
    <s v="rock"/>
    <x v="835"/>
    <d v="2012-05-19T03:00:00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x v="7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x v="10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x v="1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x v="1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x v="28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x v="7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x v="3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x v="12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x v="146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x v="28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x v="108"/>
    <n v="28.553404255319148"/>
    <x v="4"/>
    <s v="metal"/>
    <x v="846"/>
    <d v="2014-03-10T14:00:00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x v="8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x v="8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x v="28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x v="19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x v="22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x v="2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x v="8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x v="90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x v="3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x v="147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x v="8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x v="12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x v="2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x v="8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x v="5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x v="5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x v="6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x v="7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x v="5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x v="82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x v="14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x v="5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x v="81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x v="5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x v="6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x v="6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x v="6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x v="148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x v="50"/>
    <e v="#DIV/0!"/>
    <x v="4"/>
    <s v="jazz"/>
    <x v="875"/>
    <d v="2015-09-21T17:22:11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x v="13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x v="14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x v="6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x v="13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x v="56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x v="6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x v="68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x v="67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x v="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x v="150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x v="139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x v="5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x v="11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x v="11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x v="6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x v="56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x v="139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x v="54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x v="115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x v="53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x v="67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x v="5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x v="56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x v="121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x v="5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x v="5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x v="5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x v="5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x v="5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x v="56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x v="5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x v="5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x v="5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x v="56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x v="6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x v="5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x v="6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x v="113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x v="5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x v="5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x v="5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x v="6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x v="62"/>
    <n v="19.600000000000001"/>
    <x v="4"/>
    <s v="jazz"/>
    <x v="918"/>
    <d v="2014-12-01T22:59:21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x v="6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x v="5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x v="134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x v="70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x v="5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x v="57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x v="56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x v="5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x v="5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x v="57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x v="5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x v="15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x v="113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x v="77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x v="52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x v="75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x v="6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x v="5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x v="6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x v="5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x v="6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x v="123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x v="53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x v="114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x v="54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x v="55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x v="5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x v="53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x v="5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x v="81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x v="60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x v="58"/>
    <n v="58.416666666666664"/>
    <x v="2"/>
    <s v="wearables"/>
    <x v="950"/>
    <d v="2016-01-17T18:01:01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x v="151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x v="67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x v="60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x v="152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x v="5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x v="53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x v="53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x v="5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x v="115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x v="132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x v="7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x v="5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x v="60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x v="60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x v="60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x v="77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x v="8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x v="60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x v="153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x v="13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x v="5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x v="131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x v="53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x v="6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x v="56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x v="5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x v="12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x v="80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x v="15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x v="7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x v="5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x v="5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x v="75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x v="6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x v="5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x v="5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x v="55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x v="50"/>
    <e v="#DIV/0!"/>
    <x v="2"/>
    <s v="wearables"/>
    <x v="988"/>
    <d v="2016-10-01T08:33:45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x v="123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x v="5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x v="6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x v="5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x v="7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x v="53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x v="113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x v="53"/>
    <n v="13"/>
    <x v="2"/>
    <s v="wearables"/>
    <x v="996"/>
    <d v="2014-07-27T15:27:00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x v="60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x v="155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x v="59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x v="5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x v="3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x v="75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x v="63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x v="13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x v="150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x v="5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x v="156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x v="5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x v="5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x v="5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x v="5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x v="157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x v="131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x v="134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x v="56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x v="56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x v="61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x v="56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x v="15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x v="158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x v="15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x v="41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x v="160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x v="17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x v="5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x v="8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x v="3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x v="16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x v="2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x v="16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x v="13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x v="29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x v="3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x v="22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x v="29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x v="20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x v="2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x v="1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x v="30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x v="5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x v="5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x v="53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x v="114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x v="5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x v="5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x v="5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x v="5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x v="60"/>
    <n v="53"/>
    <x v="5"/>
    <s v="audio"/>
    <x v="1048"/>
    <d v="2016-09-25T01:16:29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x v="5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x v="5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x v="5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x v="5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x v="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x v="5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x v="5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x v="5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x v="5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x v="50"/>
    <e v="#DIV/0!"/>
    <x v="5"/>
    <s v="audio"/>
    <x v="1058"/>
    <d v="2015-03-26T00:00:00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x v="5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x v="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x v="50"/>
    <e v="#DIV/0!"/>
    <x v="5"/>
    <s v="audio"/>
    <x v="1061"/>
    <d v="2016-05-02T01:00:00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x v="1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x v="5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x v="11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x v="56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x v="56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x v="7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x v="5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x v="11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x v="6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x v="5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x v="5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x v="6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x v="5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x v="6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x v="1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x v="1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x v="59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x v="56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x v="11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x v="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x v="6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x v="60"/>
    <n v="410"/>
    <x v="6"/>
    <s v="video games"/>
    <x v="1083"/>
    <d v="2014-08-02T15:49:43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x v="5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x v="56"/>
    <n v="114"/>
    <x v="6"/>
    <s v="video games"/>
    <x v="1085"/>
    <d v="2016-03-14T15:06:15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x v="5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x v="5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x v="51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x v="59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x v="5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x v="5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x v="6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x v="51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x v="82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x v="6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x v="82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x v="5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x v="11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x v="6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x v="56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x v="5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x v="6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x v="53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x v="6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x v="5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x v="139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x v="5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x v="56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x v="5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x v="60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x v="5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x v="71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x v="6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x v="5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x v="5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x v="5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x v="59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x v="53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x v="5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x v="5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x v="5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x v="5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x v="5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x v="5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x v="5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x v="6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x v="53"/>
    <n v="25.434782608695652"/>
    <x v="6"/>
    <s v="mobile games"/>
    <x v="1127"/>
    <d v="2014-11-14T21:30:00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x v="5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x v="5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x v="5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x v="5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x v="5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x v="6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x v="5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x v="6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x v="5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x v="67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x v="5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x v="5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x v="50"/>
    <e v="#DIV/0!"/>
    <x v="6"/>
    <s v="mobile games"/>
    <x v="1140"/>
    <d v="2015-08-06T11:05:21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x v="5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x v="5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x v="5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x v="5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x v="5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x v="114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x v="5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x v="50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x v="50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x v="54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x v="50"/>
    <e v="#DIV/0!"/>
    <x v="7"/>
    <s v="food trucks"/>
    <x v="1151"/>
    <d v="2015-09-07T02:27:43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x v="5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x v="6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x v="113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x v="60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x v="5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x v="53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x v="5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x v="5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x v="6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x v="5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x v="5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x v="5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x v="5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x v="70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x v="118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x v="53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x v="5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x v="5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x v="5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x v="50"/>
    <n v="25"/>
    <x v="7"/>
    <s v="food trucks"/>
    <x v="1171"/>
    <d v="2014-11-13T20:18:47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x v="5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x v="5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x v="5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x v="56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x v="5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x v="5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x v="5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x v="6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x v="81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x v="5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x v="6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x v="65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x v="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x v="2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x v="1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x v="3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x v="164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x v="2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x v="16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x v="15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x v="166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x v="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x v="167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x v="16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x v="168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x v="16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x v="170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x v="7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x v="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x v="21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x v="17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x v="21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x v="3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x v="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x v="41"/>
    <n v="32.34375"/>
    <x v="8"/>
    <s v="photobooks"/>
    <x v="1206"/>
    <d v="2017-03-11T13:29:0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x v="3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x v="1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x v="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x v="172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x v="7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x v="32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x v="21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x v="88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x v="173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x v="9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x v="3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x v="174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x v="175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x v="3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x v="38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x v="176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x v="20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x v="11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x v="6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x v="6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x v="5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x v="1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x v="6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x v="5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x v="5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x v="6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x v="8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x v="5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x v="56"/>
    <n v="35"/>
    <x v="4"/>
    <s v="world music"/>
    <x v="1235"/>
    <d v="2013-12-15T03:14:59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x v="5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x v="5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x v="82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x v="5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x v="56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x v="7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x v="6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x v="5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x v="3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x v="28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x v="16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x v="10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x v="143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x v="3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x v="177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x v="21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x v="17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x v="17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x v="1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x v="180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x v="90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x v="181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x v="182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x v="3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x v="35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x v="7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x v="10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x v="17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x v="183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x v="17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x v="8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x v="21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x v="16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x v="15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x v="41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x v="21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x v="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x v="3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x v="1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x v="184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x v="3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x v="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x v="19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x v="38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x v="3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x v="38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x v="39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x v="18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x v="7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x v="2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x v="29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x v="186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x v="8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x v="105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x v="15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x v="9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x v="5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x v="21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x v="108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x v="2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x v="48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x v="5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x v="2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x v="39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x v="16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x v="3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x v="8"/>
    <n v="50"/>
    <x v="1"/>
    <s v="plays"/>
    <x v="1302"/>
    <d v="2016-12-01T02:23:31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x v="22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x v="67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x v="7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x v="187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x v="8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x v="57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x v="20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x v="6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x v="188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x v="6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x v="134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x v="60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x v="67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x v="5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x v="5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x v="77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x v="77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x v="60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x v="60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x v="5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x v="114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x v="5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x v="5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x v="60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x v="6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x v="53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x v="60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x v="6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x v="60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x v="5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x v="5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x v="57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x v="6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x v="1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x v="190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x v="56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x v="11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x v="5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x v="14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x v="5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x v="21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x v="191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x v="10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x v="92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x v="21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x v="21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x v="14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x v="3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x v="7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x v="104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x v="8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x v="22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x v="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x v="2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x v="10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x v="20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x v="31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x v="36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x v="9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x v="15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x v="8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x v="17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x v="8"/>
    <n v="81.739130434782609"/>
    <x v="4"/>
    <s v="rock"/>
    <x v="1365"/>
    <d v="2015-03-16T16:35:52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x v="9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x v="3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x v="38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x v="2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x v="3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x v="1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x v="39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x v="2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x v="192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x v="193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x v="194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x v="31"/>
    <n v="48.70967741935484"/>
    <x v="4"/>
    <s v="rock"/>
    <x v="1377"/>
    <d v="2017-02-03T04:11:00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x v="195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x v="20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x v="196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x v="13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x v="3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x v="197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x v="3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x v="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x v="198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x v="0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x v="16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x v="1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x v="1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x v="5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x v="35"/>
    <n v="27.317307692307693"/>
    <x v="4"/>
    <s v="rock"/>
    <x v="1392"/>
    <d v="2016-03-03T03:43:06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x v="2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x v="108"/>
    <n v="53.882352941176471"/>
    <x v="4"/>
    <s v="rock"/>
    <x v="1394"/>
    <d v="2017-03-01T03:00:00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x v="20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x v="1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x v="3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x v="5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x v="9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x v="23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x v="199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x v="15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x v="3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x v="53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x v="50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x v="5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x v="6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x v="11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x v="5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x v="5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x v="5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x v="6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x v="6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x v="5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x v="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x v="5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x v="6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x v="5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x v="113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x v="5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x v="5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x v="5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x v="5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x v="68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x v="5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x v="5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x v="5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x v="6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x v="5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x v="5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x v="188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x v="5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x v="11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x v="54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x v="5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x v="60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x v="11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x v="5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x v="113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x v="5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x v="60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x v="5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x v="5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x v="5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x v="5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x v="50"/>
    <e v="#DIV/0!"/>
    <x v="3"/>
    <s v="translations"/>
    <x v="1446"/>
    <d v="2016-04-21T10:44:38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x v="5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x v="5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x v="5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x v="5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x v="5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x v="5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x v="5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x v="6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x v="57"/>
    <n v="225"/>
    <x v="3"/>
    <s v="translations"/>
    <x v="1455"/>
    <d v="2014-09-05T13:39:00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x v="56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x v="5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x v="5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x v="5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x v="5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x v="7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x v="1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x v="34"/>
    <n v="35.44"/>
    <x v="3"/>
    <s v="radio &amp; podcasts"/>
    <x v="1463"/>
    <d v="2013-04-07T20:52:18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x v="200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x v="201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x v="2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x v="41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x v="21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x v="29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x v="10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x v="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x v="86"/>
    <n v="103.20238095238095"/>
    <x v="3"/>
    <s v="radio &amp; podcasts"/>
    <x v="1472"/>
    <d v="2013-10-16T13:01:4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x v="10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x v="20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x v="192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x v="20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x v="38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x v="203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x v="0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x v="16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x v="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x v="5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x v="60"/>
    <n v="25"/>
    <x v="3"/>
    <s v="fiction"/>
    <x v="1483"/>
    <d v="2016-07-22T04:37:55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x v="5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x v="5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x v="5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x v="5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x v="5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x v="5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x v="134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x v="5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x v="6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x v="5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x v="114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x v="5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x v="5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x v="5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x v="53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x v="5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x v="78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x v="18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x v="7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x v="29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x v="204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x v="3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x v="38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x v="20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x v="38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x v="39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x v="7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x v="20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x v="20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x v="9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x v="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x v="96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x v="15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x v="184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x v="20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x v="3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x v="3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x v="1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x v="86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x v="10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x v="110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x v="107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x v="28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x v="5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x v="208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x v="7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x v="16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x v="98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x v="209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x v="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x v="210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x v="8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x v="211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x v="144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x v="3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x v="104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x v="90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x v="5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x v="65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x v="5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x v="5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x v="5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x v="1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x v="5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x v="11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x v="122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x v="5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x v="5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x v="190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x v="5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x v="5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x v="5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x v="79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x v="65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x v="6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x v="5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x v="65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x v="6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x v="5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x v="60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x v="5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x v="56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x v="70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x v="65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x v="51"/>
    <n v="155"/>
    <x v="3"/>
    <s v="art books"/>
    <x v="1568"/>
    <d v="2014-12-24T01:29:4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x v="5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x v="139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x v="6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x v="6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x v="53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x v="6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x v="6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x v="5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x v="60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x v="57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x v="6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x v="5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x v="60"/>
    <n v="5"/>
    <x v="8"/>
    <s v="places"/>
    <x v="1581"/>
    <d v="2015-12-19T10:46:3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x v="114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x v="5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x v="5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x v="135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x v="5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x v="50"/>
    <n v="1"/>
    <x v="8"/>
    <s v="places"/>
    <x v="1587"/>
    <d v="2014-12-13T22:49:25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x v="5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x v="50"/>
    <e v="#DIV/0!"/>
    <x v="8"/>
    <s v="places"/>
    <x v="1589"/>
    <d v="2015-10-09T23:38:0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x v="5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x v="1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x v="5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x v="5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x v="70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x v="5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x v="5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x v="5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x v="5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x v="5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x v="113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x v="29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x v="8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x v="8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x v="108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x v="7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x v="7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x v="14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x v="7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x v="90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x v="212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x v="10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x v="5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x v="21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x v="3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x v="3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x v="3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x v="91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x v="2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x v="18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x v="40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x v="10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x v="21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x v="7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x v="9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x v="19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x v="7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x v="16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x v="7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x v="3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x v="213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x v="94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x v="2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x v="8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x v="7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x v="10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x v="3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x v="3"/>
    <n v="34.6"/>
    <x v="4"/>
    <s v="rock"/>
    <x v="1637"/>
    <d v="2009-12-31T23:39:00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x v="8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x v="10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x v="7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x v="8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x v="10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x v="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x v="3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x v="5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x v="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x v="10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x v="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x v="24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x v="7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x v="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x v="10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x v="2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x v="1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x v="8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x v="2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x v="88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x v="40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x v="21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x v="3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x v="3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x v="29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x v="10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x v="17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x v="164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x v="3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x v="3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x v="49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x v="3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x v="7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x v="40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x v="30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x v="180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x v="0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x v="41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x v="20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x v="90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x v="21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x v="90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x v="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x v="5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x v="66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x v="1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x v="3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x v="5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x v="134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x v="156"/>
    <n v="253.14285714285714"/>
    <x v="4"/>
    <s v="faith"/>
    <x v="1688"/>
    <d v="2017-04-09T11:49:54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x v="8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x v="78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x v="6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x v="216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x v="11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x v="5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x v="81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x v="5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x v="6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x v="5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x v="6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x v="73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x v="50"/>
    <n v="5"/>
    <x v="4"/>
    <s v="faith"/>
    <x v="1701"/>
    <d v="2015-01-15T15:56:4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x v="5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x v="60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x v="187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x v="5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x v="5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x v="5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x v="5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x v="6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x v="6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x v="57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x v="5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x v="53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x v="59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x v="5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x v="59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x v="152"/>
    <n v="34.024390243902438"/>
    <x v="4"/>
    <s v="faith"/>
    <x v="1717"/>
    <d v="2016-04-21T04:00:00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x v="5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x v="60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x v="5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x v="5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x v="5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x v="113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x v="60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x v="54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x v="122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x v="5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x v="149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x v="5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x v="5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x v="5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x v="5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x v="5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x v="5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x v="57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x v="6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x v="70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x v="5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x v="5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x v="5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x v="38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x v="1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x v="8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x v="90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x v="35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x v="34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x v="2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x v="2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x v="4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x v="180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x v="3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x v="217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x v="29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x v="3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x v="28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x v="3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x v="31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x v="41"/>
    <n v="42.481481481481481"/>
    <x v="8"/>
    <s v="photobooks"/>
    <x v="1758"/>
    <d v="2016-07-14T22:56:32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x v="13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x v="1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x v="19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x v="218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x v="21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x v="68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x v="15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x v="5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x v="13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x v="65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x v="56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x v="219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x v="70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x v="63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x v="5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x v="13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x v="187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x v="113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x v="5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x v="53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x v="71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x v="67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x v="73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x v="77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x v="148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x v="67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x v="68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x v="216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x v="77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x v="60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x v="6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x v="6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x v="65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x v="22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x v="6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x v="57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x v="115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x v="66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x v="14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x v="51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x v="53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x v="68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x v="51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x v="216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x v="134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x v="131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x v="7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x v="56"/>
    <n v="73.875"/>
    <x v="8"/>
    <s v="photobooks"/>
    <x v="1806"/>
    <d v="2014-09-30T15:19:09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x v="57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x v="13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x v="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x v="56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x v="5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x v="55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x v="5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x v="190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x v="5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x v="53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x v="221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x v="5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x v="5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x v="113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x v="16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x v="8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x v="31"/>
    <n v="24.575757575757574"/>
    <x v="4"/>
    <s v="rock"/>
    <x v="1823"/>
    <d v="2012-10-24T16:26:16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x v="8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x v="2"/>
    <n v="42.02"/>
    <x v="4"/>
    <s v="rock"/>
    <x v="1825"/>
    <d v="2013-07-11T20:01:4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x v="7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x v="7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x v="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x v="23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x v="21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x v="3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x v="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x v="222"/>
    <n v="42"/>
    <x v="4"/>
    <s v="rock"/>
    <x v="1833"/>
    <d v="2013-03-02T07:59:00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x v="90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x v="3"/>
    <n v="47.272727272727273"/>
    <x v="4"/>
    <s v="rock"/>
    <x v="1835"/>
    <d v="2016-03-31T15:51: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x v="177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x v="223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x v="8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x v="20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x v="15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x v="2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x v="10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x v="39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x v="7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x v="8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x v="17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x v="10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x v="13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x v="8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x v="21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x v="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x v="1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x v="21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x v="21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x v="22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x v="7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x v="8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x v="15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x v="88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x v="18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x v="5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x v="5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x v="5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x v="152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x v="5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x v="6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x v="5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x v="6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x v="5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x v="54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x v="225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x v="6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x v="5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x v="5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x v="60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x v="5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x v="5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x v="5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x v="50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x v="6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x v="36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x v="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x v="2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x v="16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x v="31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x v="21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x v="38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x v="183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x v="13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x v="14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x v="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x v="0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x v="3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x v="41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x v="21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x v="39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x v="21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x v="14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x v="18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x v="15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x v="56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x v="6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x v="15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x v="5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x v="5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x v="152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x v="5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x v="5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x v="51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x v="11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x v="5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x v="155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x v="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x v="11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x v="53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x v="60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x v="22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x v="60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x v="153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x v="15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x v="0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x v="31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x v="227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x v="3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x v="5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x v="228"/>
    <n v="27.3896261682243"/>
    <x v="4"/>
    <s v="indie rock"/>
    <x v="1926"/>
    <d v="2010-11-02T00:26:00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x v="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x v="3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x v="8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x v="3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x v="10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x v="13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x v="17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x v="3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x v="29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x v="16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x v="22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x v="31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x v="38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x v="1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x v="9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x v="17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x v="230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x v="231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x v="232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x v="95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x v="7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x v="233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x v="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x v="234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x v="197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x v="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x v="23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x v="236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x v="237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x v="238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x v="239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x v="240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x v="96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x v="90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x v="241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x v="242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x v="3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x v="217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x v="243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x v="110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x v="244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x v="24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x v="246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x v="247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x v="22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x v="2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x v="249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x v="250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x v="251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x v="25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x v="25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x v="25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x v="41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x v="2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x v="6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x v="5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x v="65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x v="70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x v="56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x v="50"/>
    <n v="1"/>
    <x v="8"/>
    <s v="people"/>
    <x v="1986"/>
    <d v="2016-03-14T09:24:43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x v="72"/>
    <n v="83.428571428571431"/>
    <x v="8"/>
    <s v="people"/>
    <x v="1987"/>
    <d v="2015-03-01T15:21:16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x v="5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x v="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x v="123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x v="113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x v="5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x v="5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x v="5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x v="59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x v="5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x v="5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x v="7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x v="60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x v="5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x v="256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x v="25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x v="258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x v="259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x v="39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x v="260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x v="31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x v="16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x v="83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x v="261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x v="262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x v="26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x v="264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x v="265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x v="40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x v="266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x v="10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x v="21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x v="26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x v="268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x v="26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x v="10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x v="164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x v="270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x v="234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x v="1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x v="28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x v="9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x v="27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x v="23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x v="28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x v="272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x v="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x v="273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x v="185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x v="8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x v="12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x v="274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x v="104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x v="260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x v="11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x v="39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x v="27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x v="29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x v="276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x v="10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x v="3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x v="34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x v="28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x v="27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x v="22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x v="27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x v="7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x v="35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x v="23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x v="4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x v="180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x v="239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x v="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x v="279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x v="2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x v="41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x v="34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x v="87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x v="171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x v="1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x v="3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x v="2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x v="30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x v="280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x v="269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x v="38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x v="4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x v="3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x v="281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x v="282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x v="3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x v="26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x v="283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x v="284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x v="41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x v="38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x v="40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x v="29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x v="39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x v="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x v="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x v="31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x v="28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x v="41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x v="2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x v="7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x v="21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x v="10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x v="8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x v="21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x v="8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x v="8"/>
    <n v="188.125"/>
    <x v="4"/>
    <s v="indie rock"/>
    <x v="2098"/>
    <d v="2012-03-08T02:43:55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x v="8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x v="0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x v="40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x v="104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x v="91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x v="22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x v="172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x v="13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x v="2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x v="13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x v="13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x v="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x v="13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x v="8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x v="2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x v="2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x v="235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x v="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x v="34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x v="16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x v="7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x v="7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x v="60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x v="5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x v="54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x v="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x v="60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x v="50"/>
    <n v="5"/>
    <x v="6"/>
    <s v="video games"/>
    <x v="2126"/>
    <d v="2014-12-08T23:21:2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x v="1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x v="5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x v="81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x v="5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x v="6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x v="53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x v="53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x v="53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x v="54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x v="5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x v="5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x v="5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x v="6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x v="5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x v="5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x v="5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x v="57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x v="53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x v="75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x v="50"/>
    <n v="1"/>
    <x v="6"/>
    <s v="video games"/>
    <x v="2146"/>
    <d v="2016-02-11T16:18:30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x v="60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x v="53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x v="50"/>
    <e v="#DIV/0!"/>
    <x v="6"/>
    <s v="video games"/>
    <x v="2149"/>
    <d v="2010-07-31T00:00:00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x v="6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x v="5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x v="5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x v="5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x v="6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x v="5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x v="56"/>
    <n v="17.987951807228917"/>
    <x v="6"/>
    <s v="video games"/>
    <x v="2156"/>
    <d v="2013-09-16T20:30:06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x v="5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x v="11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x v="6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x v="60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x v="31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x v="20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x v="88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x v="3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x v="86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x v="92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x v="28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x v="108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x v="8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x v="14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x v="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x v="8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x v="3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x v="3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x v="211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x v="9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x v="8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x v="86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x v="16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x v="13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x v="42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x v="285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x v="286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x v="24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x v="28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x v="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x v="288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x v="289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x v="290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x v="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x v="2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x v="29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x v="29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x v="293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x v="28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x v="35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x v="29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x v="18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x v="92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x v="29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x v="296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x v="297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x v="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x v="18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x v="143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x v="3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x v="8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x v="21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x v="29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x v="38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x v="279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x v="3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x v="177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x v="101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x v="94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x v="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x v="7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x v="4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x v="21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x v="7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x v="2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x v="200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x v="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x v="299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x v="300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x v="29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x v="96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x v="301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x v="193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x v="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x v="3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x v="303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x v="3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x v="30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x v="42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x v="293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x v="278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x v="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x v="30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x v="306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x v="307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x v="308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x v="309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x v="310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x v="31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x v="8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x v="3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x v="13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x v="312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x v="313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x v="8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x v="21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x v="40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x v="314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x v="315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x v="316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x v="31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x v="92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x v="318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x v="319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x v="32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x v="22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x v="31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x v="144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x v="321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x v="261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x v="322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x v="3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x v="323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x v="32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x v="1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x v="325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x v="47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x v="28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x v="326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x v="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x v="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x v="306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x v="22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x v="327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x v="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x v="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x v="7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x v="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x v="10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x v="8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x v="28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x v="8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x v="13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x v="3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x v="36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x v="13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x v="29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x v="9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x v="10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x v="32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x v="7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x v="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x v="32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x v="7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x v="8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x v="193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x v="15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x v="7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x v="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x v="1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x v="1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x v="7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x v="13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x v="330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x v="3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x v="29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x v="98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x v="96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x v="3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x v="3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x v="3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x v="10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x v="2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x v="15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x v="1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x v="5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x v="216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x v="70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x v="59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x v="60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x v="331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x v="17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x v="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x v="21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x v="12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x v="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x v="197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x v="2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x v="2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x v="332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x v="38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x v="7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x v="23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x v="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x v="5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x v="5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x v="56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x v="5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x v="5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x v="5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x v="53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x v="5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x v="5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x v="5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x v="60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x v="5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x v="5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x v="5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x v="60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x v="5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x v="5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x v="5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x v="77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x v="5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x v="5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x v="1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x v="5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x v="5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x v="5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x v="57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x v="60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x v="5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x v="5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x v="5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x v="5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x v="56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x v="5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x v="5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x v="5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x v="57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x v="5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x v="5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x v="5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x v="5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x v="53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x v="56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x v="6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x v="6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x v="60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x v="5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x v="6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x v="60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x v="5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x v="5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x v="5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x v="5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x v="5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x v="5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x v="5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x v="5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x v="5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x v="5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x v="5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x v="5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x v="60"/>
    <n v="22.333333333333332"/>
    <x v="7"/>
    <s v="food trucks"/>
    <x v="2401"/>
    <d v="2016-03-05T19:44:56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x v="5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x v="12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x v="5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x v="6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x v="139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x v="7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x v="5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x v="53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x v="5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x v="60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x v="5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x v="60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x v="56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x v="60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x v="5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x v="50"/>
    <e v="#DIV/0!"/>
    <x v="7"/>
    <s v="food trucks"/>
    <x v="2417"/>
    <d v="2014-08-10T21:13:07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x v="5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x v="5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x v="77"/>
    <n v="69.472222222222229"/>
    <x v="7"/>
    <s v="food trucks"/>
    <x v="2420"/>
    <d v="2014-11-10T01:41:35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x v="50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x v="5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x v="50"/>
    <n v="8"/>
    <x v="7"/>
    <s v="food trucks"/>
    <x v="2423"/>
    <d v="2014-12-31T16:54:50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x v="60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x v="5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x v="5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x v="50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x v="5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x v="60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x v="60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x v="5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x v="5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x v="5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x v="5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x v="5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x v="5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x v="5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x v="5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x v="5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x v="50"/>
    <n v="5"/>
    <x v="7"/>
    <s v="food trucks"/>
    <x v="2440"/>
    <d v="2016-02-13T21:35:13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x v="29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x v="9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x v="1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x v="15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x v="36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x v="23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x v="333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x v="29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x v="29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x v="21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x v="4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x v="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x v="1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x v="7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x v="11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x v="14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x v="21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x v="5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x v="2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x v="7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x v="3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x v="38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x v="3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x v="38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x v="14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x v="8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x v="17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x v="13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x v="35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x v="3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x v="30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x v="104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x v="8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x v="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x v="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x v="2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x v="193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x v="30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x v="18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x v="8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x v="40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x v="8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x v="35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x v="17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x v="3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x v="334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x v="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x v="13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x v="8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x v="10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x v="33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x v="10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x v="32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x v="7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x v="30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x v="8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x v="40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x v="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x v="19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x v="40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x v="56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x v="5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x v="5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x v="5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x v="5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x v="60"/>
    <n v="15"/>
    <x v="7"/>
    <s v="restaurants"/>
    <x v="2506"/>
    <d v="2015-10-03T21:00:00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x v="5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x v="5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x v="60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x v="5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x v="5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x v="5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x v="5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x v="53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x v="118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x v="5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x v="5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x v="5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x v="5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x v="5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x v="15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x v="8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x v="94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x v="21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x v="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x v="40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x v="21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x v="13"/>
    <n v="52.962839506172834"/>
    <x v="4"/>
    <s v="classical music"/>
    <x v="2528"/>
    <d v="2015-08-20T11:00:00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x v="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x v="8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x v="8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x v="9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x v="38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x v="3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x v="31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x v="5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x v="40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x v="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x v="3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x v="1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x v="3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x v="9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x v="7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x v="228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x v="20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x v="28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x v="21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x v="3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x v="7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x v="3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x v="13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x v="94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x v="4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x v="13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x v="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x v="90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x v="15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x v="38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x v="8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x v="5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x v="60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x v="5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x v="5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x v="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x v="5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x v="5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x v="6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x v="5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x v="60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x v="5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x v="5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x v="5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x v="5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x v="5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x v="5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x v="5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x v="5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x v="5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x v="60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x v="57"/>
    <n v="48.18181818181818"/>
    <x v="7"/>
    <s v="food trucks"/>
    <x v="2581"/>
    <d v="2015-11-16T16:04:5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x v="5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x v="6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x v="5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x v="5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x v="5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x v="53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x v="65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x v="5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x v="5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x v="5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x v="5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x v="5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x v="50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x v="81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x v="14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x v="5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x v="115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x v="60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x v="113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x v="335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x v="33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x v="7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x v="3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x v="13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x v="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x v="326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x v="337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x v="272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x v="48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x v="338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x v="174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x v="7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x v="2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x v="10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x v="4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x v="339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x v="2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x v="340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x v="12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x v="9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x v="26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x v="35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x v="341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x v="342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x v="2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x v="34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x v="5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x v="30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x v="137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x v="4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x v="0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x v="2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x v="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x v="8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x v="22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x v="183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x v="2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x v="34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x v="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x v="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x v="5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x v="122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x v="53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x v="57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x v="59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x v="60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x v="60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x v="5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x v="60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x v="53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x v="60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x v="81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x v="50"/>
    <n v="8.5"/>
    <x v="2"/>
    <s v="space exploration"/>
    <x v="2654"/>
    <d v="2015-04-21T13:25:2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x v="70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x v="5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x v="118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x v="50"/>
    <n v="22.75"/>
    <x v="2"/>
    <s v="space exploration"/>
    <x v="2658"/>
    <d v="2016-07-30T21:13:14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x v="56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x v="5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x v="3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x v="13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x v="2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x v="3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x v="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x v="175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x v="38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x v="193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x v="10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x v="5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x v="5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x v="6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x v="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x v="1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x v="59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x v="119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x v="8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x v="5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x v="50"/>
    <n v="44"/>
    <x v="2"/>
    <s v="makerspaces"/>
    <x v="2679"/>
    <d v="2015-02-28T00:01:34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x v="6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x v="60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x v="5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x v="5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x v="6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x v="5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x v="5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x v="50"/>
    <e v="#DIV/0!"/>
    <x v="7"/>
    <s v="food trucks"/>
    <x v="2687"/>
    <d v="2015-06-29T15:21:58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x v="5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x v="5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x v="57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x v="5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x v="6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x v="60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x v="5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x v="5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x v="5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x v="73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x v="5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x v="5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x v="60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x v="132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x v="12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x v="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x v="5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x v="57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x v="2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x v="34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x v="14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x v="21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x v="22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x v="7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x v="2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x v="21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x v="31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x v="213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x v="28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x v="28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x v="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x v="15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x v="90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x v="346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x v="16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x v="49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x v="34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x v="14"/>
    <n v="511.65486725663715"/>
    <x v="2"/>
    <s v="hardware"/>
    <x v="2725"/>
    <d v="2017-03-01T17:52:15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x v="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x v="348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x v="180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x v="3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x v="106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x v="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x v="90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x v="29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x v="349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x v="350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x v="4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x v="35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x v="3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x v="35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x v="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x v="5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x v="1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x v="5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x v="6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x v="6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x v="11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x v="5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x v="60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x v="6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x v="5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x v="5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x v="57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x v="118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x v="5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x v="221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x v="54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x v="6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x v="8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x v="57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x v="5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x v="60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x v="60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x v="5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x v="60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x v="5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x v="53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x v="60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x v="51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x v="5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x v="54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x v="5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x v="5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x v="5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x v="51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x v="5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x v="59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x v="5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x v="7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x v="5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x v="5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x v="2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x v="28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x v="41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x v="17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x v="2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x v="90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x v="28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x v="33"/>
    <n v="102.5"/>
    <x v="1"/>
    <s v="plays"/>
    <x v="2788"/>
    <d v="2016-07-29T16:50:43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x v="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x v="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x v="3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x v="29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x v="38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x v="9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x v="3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x v="31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x v="3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x v="7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x v="16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x v="18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x v="18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x v="21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x v="30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x v="41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x v="5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x v="20"/>
    <n v="44.25"/>
    <x v="1"/>
    <s v="plays"/>
    <x v="2806"/>
    <d v="2015-08-05T11:00:00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x v="9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x v="8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x v="21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x v="29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x v="8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x v="40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x v="30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x v="29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x v="186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x v="24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x v="22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x v="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x v="2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x v="104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x v="8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x v="8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x v="39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x v="16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x v="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x v="2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x v="28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x v="8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x v="13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x v="8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x v="38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x v="41"/>
    <n v="30.189368421052631"/>
    <x v="1"/>
    <s v="plays"/>
    <x v="2832"/>
    <d v="2014-11-23T22:00:00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x v="29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x v="106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x v="22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x v="2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x v="8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x v="28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x v="38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x v="3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x v="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x v="5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x v="5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x v="6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x v="188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x v="5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x v="5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x v="5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x v="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x v="65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x v="5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x v="53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x v="5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x v="7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x v="119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x v="6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x v="6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x v="5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x v="53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x v="113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x v="188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x v="5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x v="50"/>
    <n v="20"/>
    <x v="1"/>
    <s v="plays"/>
    <x v="2863"/>
    <d v="2014-09-09T16:12:03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x v="53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x v="5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x v="60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x v="68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x v="7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x v="60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x v="77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x v="6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x v="5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x v="151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x v="6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x v="5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x v="5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x v="57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x v="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x v="5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x v="61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x v="5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x v="12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x v="11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x v="50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x v="69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x v="6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x v="5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x v="5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x v="151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x v="60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x v="5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x v="114"/>
    <n v="29.411764705882351"/>
    <x v="1"/>
    <s v="plays"/>
    <x v="2892"/>
    <d v="2014-08-25T21:00:00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x v="60"/>
    <n v="12.5"/>
    <x v="1"/>
    <s v="plays"/>
    <x v="2893"/>
    <d v="2015-01-09T02:00:00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x v="5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x v="6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x v="70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x v="6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x v="65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x v="5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x v="353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x v="6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x v="5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x v="60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x v="6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x v="8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x v="114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x v="5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x v="56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x v="5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x v="5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x v="121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x v="51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x v="50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x v="5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x v="220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x v="59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x v="66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x v="11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x v="114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x v="11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x v="32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x v="8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x v="8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x v="3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x v="21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x v="10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x v="2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x v="8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x v="21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x v="7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x v="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x v="2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x v="3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x v="29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x v="7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x v="30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x v="18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x v="7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x v="3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x v="13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x v="5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x v="68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x v="5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x v="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x v="5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x v="5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x v="6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x v="5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x v="56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x v="5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x v="53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x v="59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x v="5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x v="5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x v="64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x v="12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x v="53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x v="5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x v="5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x v="5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x v="5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x v="10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x v="13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x v="7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x v="15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x v="35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x v="35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x v="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x v="200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x v="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x v="8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x v="2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x v="21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x v="21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x v="8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x v="193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x v="3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x v="32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x v="7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x v="15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x v="32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x v="21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x v="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x v="8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x v="108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x v="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x v="5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x v="8"/>
    <n v="35.714285714285715"/>
    <x v="1"/>
    <s v="spaces"/>
    <x v="2988"/>
    <d v="2016-06-20T08:41:21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x v="93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x v="8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x v="3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x v="2"/>
    <n v="48.984375"/>
    <x v="1"/>
    <s v="spaces"/>
    <x v="2992"/>
    <d v="2016-10-09T18:25:10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x v="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x v="354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x v="2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x v="174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x v="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x v="3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x v="17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x v="8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x v="35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x v="1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x v="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x v="40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x v="28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x v="29"/>
    <n v="88.865979381443296"/>
    <x v="1"/>
    <s v="spaces"/>
    <x v="3006"/>
    <d v="2014-12-14T18:09:51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x v="14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x v="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x v="28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x v="137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x v="39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x v="16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x v="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x v="40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x v="3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x v="3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x v="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x v="7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x v="10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x v="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x v="3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x v="7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x v="3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x v="351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x v="120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x v="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x v="2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x v="23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x v="5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x v="1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x v="8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x v="3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x v="92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x v="40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x v="15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x v="3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x v="18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x v="7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x v="1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x v="29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x v="5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x v="30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x v="5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x v="15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x v="18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x v="87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x v="328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x v="183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x v="13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x v="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x v="148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x v="5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x v="5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x v="5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x v="5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x v="5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x v="5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x v="5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x v="56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x v="50"/>
    <n v="55.833333333333336"/>
    <x v="1"/>
    <s v="spaces"/>
    <x v="3060"/>
    <d v="2015-09-28T06:35:34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x v="5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x v="356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x v="68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x v="5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x v="5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x v="81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x v="56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x v="5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x v="5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x v="56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x v="6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x v="5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x v="5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x v="5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x v="114"/>
    <n v="64.8"/>
    <x v="1"/>
    <s v="spaces"/>
    <x v="3075"/>
    <d v="2016-08-19T02:27:20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x v="77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x v="5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x v="5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x v="60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x v="5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x v="5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x v="5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x v="5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x v="8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x v="53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x v="5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x v="6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x v="5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x v="6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x v="6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x v="63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x v="6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x v="6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x v="5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x v="5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x v="65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x v="123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x v="65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x v="5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x v="7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x v="81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x v="11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x v="5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x v="7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x v="7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x v="6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x v="68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x v="5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x v="78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x v="5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x v="11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x v="6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x v="65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x v="5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x v="56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x v="2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x v="5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x v="5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x v="5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x v="5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x v="60"/>
    <n v="10"/>
    <x v="1"/>
    <s v="spaces"/>
    <x v="3121"/>
    <d v="2014-09-26T16:18:55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x v="74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x v="149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x v="50"/>
    <n v="6.5"/>
    <x v="1"/>
    <s v="spaces"/>
    <x v="3124"/>
    <d v="2015-02-02T18:43:21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x v="5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x v="65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x v="5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x v="1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x v="6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x v="65"/>
    <n v="93.75"/>
    <x v="1"/>
    <s v="plays"/>
    <x v="3130"/>
    <d v="2017-04-14T04:59:00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x v="63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x v="5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x v="29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x v="6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x v="70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x v="3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x v="56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x v="5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x v="6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x v="60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x v="22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x v="53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x v="5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x v="150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x v="5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x v="57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x v="90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x v="2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x v="3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x v="7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x v="8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x v="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x v="35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x v="4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x v="192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x v="21"/>
    <n v="62.921348314606739"/>
    <x v="1"/>
    <s v="plays"/>
    <x v="3156"/>
    <d v="2012-06-01T22:52:24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x v="7"/>
    <n v="98.536585365853654"/>
    <x v="1"/>
    <s v="plays"/>
    <x v="3157"/>
    <d v="2014-07-19T05:00:00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x v="35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x v="18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x v="21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x v="2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x v="3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x v="38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x v="13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x v="200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x v="12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x v="31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x v="39"/>
    <n v="50.901639344262293"/>
    <x v="1"/>
    <s v="plays"/>
    <x v="3168"/>
    <d v="2014-06-13T22:00:00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x v="3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x v="20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x v="15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x v="41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x v="3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x v="7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x v="5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x v="41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x v="16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x v="17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x v="35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x v="28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x v="15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x v="7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x v="15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x v="13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x v="8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x v="2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x v="31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x v="187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x v="81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x v="5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x v="6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x v="60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x v="81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x v="5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x v="155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x v="5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x v="57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x v="5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x v="221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x v="5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x v="6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x v="358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x v="78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x v="5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x v="56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x v="5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x v="13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x v="3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x v="17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x v="9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x v="28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x v="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x v="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x v="2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x v="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x v="8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x v="3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x v="2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x v="8"/>
    <n v="168.25210084033614"/>
    <x v="1"/>
    <s v="plays"/>
    <x v="3219"/>
    <d v="2015-03-22T22:35:47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x v="7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x v="3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x v="10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x v="5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x v="21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x v="2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x v="3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x v="105"/>
    <n v="50"/>
    <x v="1"/>
    <s v="plays"/>
    <x v="3227"/>
    <d v="2017-01-17T21:10:3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x v="21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x v="2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x v="5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x v="164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x v="26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x v="17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x v="8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x v="3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x v="7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x v="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x v="20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x v="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x v="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x v="4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x v="3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x v="3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x v="3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x v="3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x v="38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x v="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x v="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x v="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x v="2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x v="38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x v="30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x v="2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x v="7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x v="21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x v="30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x v="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x v="2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x v="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x v="15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x v="8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x v="3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x v="20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x v="3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x v="34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x v="26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x v="2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x v="30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x v="2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x v="21"/>
    <n v="61"/>
    <x v="1"/>
    <s v="plays"/>
    <x v="3270"/>
    <d v="2015-07-12T12:47:45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x v="22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x v="22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x v="13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x v="7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x v="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x v="1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x v="15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x v="3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x v="35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x v="3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x v="10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x v="3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x v="2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x v="21"/>
    <n v="203.2"/>
    <x v="1"/>
    <s v="plays"/>
    <x v="3284"/>
    <d v="2016-01-29T05:59:00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x v="20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x v="21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x v="8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x v="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x v="18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x v="10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x v="35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x v="359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x v="10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x v="90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x v="3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x v="12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x v="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x v="2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x v="3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x v="104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x v="18"/>
    <n v="57.2"/>
    <x v="1"/>
    <s v="plays"/>
    <x v="3301"/>
    <d v="2016-08-01T06:59:00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x v="3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x v="31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x v="2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x v="2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x v="21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x v="13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x v="108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x v="175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x v="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x v="5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x v="8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x v="3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x v="18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x v="5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x v="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x v="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x v="9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x v="29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x v="7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x v="13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x v="2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x v="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x v="21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x v="4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x v="7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x v="7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x v="9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x v="16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x v="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x v="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x v="8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x v="2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x v="8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x v="8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x v="8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x v="5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x v="21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x v="3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x v="17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x v="8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x v="21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x v="193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x v="7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x v="22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x v="5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x v="17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x v="8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x v="42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x v="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x v="7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x v="2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x v="136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x v="21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x v="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x v="7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x v="7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x v="3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x v="6"/>
    <n v="184.78260869565219"/>
    <x v="1"/>
    <s v="plays"/>
    <x v="3359"/>
    <d v="2017-02-25T01:22:14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x v="7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x v="40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x v="147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x v="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x v="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x v="3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x v="360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x v="1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x v="2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x v="90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x v="86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x v="3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x v="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x v="13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x v="8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x v="8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x v="7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x v="29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x v="3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x v="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x v="2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x v="7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x v="20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x v="8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x v="8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x v="1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x v="3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x v="41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x v="21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x v="31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x v="8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x v="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x v="24"/>
    <n v="29"/>
    <x v="1"/>
    <s v="plays"/>
    <x v="3394"/>
    <d v="2014-07-27T14:17:25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x v="361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x v="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x v="2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x v="38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x v="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x v="8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x v="21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x v="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x v="8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x v="108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x v="17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x v="8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x v="13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x v="185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x v="39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x v="1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x v="3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x v="8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x v="22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x v="3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x v="8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x v="28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x v="8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x v="7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x v="13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x v="17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x v="7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x v="15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x v="49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x v="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x v="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x v="29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x v="8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x v="3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x v="22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x v="15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x v="8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x v="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x v="8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x v="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x v="2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x v="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x v="7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x v="3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x v="16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x v="2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x v="3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x v="8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x v="362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x v="363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x v="8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x v="29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x v="29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x v="5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x v="19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x v="143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x v="7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x v="4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x v="30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x v="7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x v="7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x v="87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x v="4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x v="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x v="9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x v="364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x v="86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x v="180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x v="3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x v="2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x v="3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x v="37"/>
    <n v="72.950819672131146"/>
    <x v="1"/>
    <s v="plays"/>
    <x v="3466"/>
    <d v="2016-04-19T23:27:30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x v="7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x v="10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x v="40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x v="9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x v="20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x v="21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x v="8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x v="7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x v="4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x v="3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x v="41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x v="40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x v="30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x v="1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x v="17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x v="17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x v="12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x v="35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x v="7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x v="1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x v="30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x v="10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x v="40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x v="30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x v="137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x v="2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x v="8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x v="8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x v="13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x v="39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x v="15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x v="21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x v="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x v="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x v="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x v="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x v="2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x v="8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x v="3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x v="21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x v="3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x v="144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x v="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x v="7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x v="7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x v="8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x v="90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x v="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x v="3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x v="8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x v="8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x v="5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x v="7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x v="7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x v="31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x v="8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x v="3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x v="2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x v="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x v="21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x v="16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x v="7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x v="88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x v="8"/>
    <n v="125"/>
    <x v="1"/>
    <s v="plays"/>
    <x v="3530"/>
    <d v="2016-04-10T20:00:00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x v="30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x v="17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x v="9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x v="94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x v="3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x v="42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x v="1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x v="30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x v="2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x v="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x v="21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x v="2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x v="8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x v="8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x v="21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x v="35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x v="21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x v="21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x v="2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x v="2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x v="8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x v="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x v="4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x v="8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x v="8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x v="8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x v="12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x v="3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x v="29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x v="21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x v="328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x v="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x v="7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x v="2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x v="2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x v="15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x v="38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x v="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x v="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x v="108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x v="8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x v="3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x v="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x v="7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x v="8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x v="22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x v="8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x v="8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x v="35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x v="8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x v="315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x v="1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x v="31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x v="17"/>
    <n v="176.08695652173913"/>
    <x v="1"/>
    <s v="plays"/>
    <x v="3585"/>
    <d v="2014-12-21T17:11:30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x v="15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x v="3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x v="7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x v="30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x v="8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x v="21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x v="3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x v="38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x v="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x v="17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x v="2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x v="3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x v="5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x v="180"/>
    <n v="59.411764705882355"/>
    <x v="1"/>
    <s v="plays"/>
    <x v="3599"/>
    <d v="2015-08-30T00:00:00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x v="22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x v="3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x v="8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x v="193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x v="40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x v="361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x v="22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x v="2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x v="8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x v="42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x v="184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x v="104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x v="12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x v="8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x v="7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x v="13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x v="10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x v="17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x v="7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x v="40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x v="2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x v="5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x v="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x v="28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x v="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x v="3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x v="2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x v="8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x v="5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x v="5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x v="5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x v="76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x v="68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x v="131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x v="65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x v="71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x v="5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x v="13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x v="113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x v="5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x v="5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x v="5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x v="5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x v="5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x v="63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x v="5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x v="6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x v="52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x v="8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x v="3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x v="8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x v="3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x v="365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x v="7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x v="107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x v="3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x v="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x v="38"/>
    <n v="110.75"/>
    <x v="1"/>
    <s v="plays"/>
    <x v="3657"/>
    <d v="2016-06-01T21:42:00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x v="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x v="21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x v="8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x v="3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x v="7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x v="3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x v="1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x v="41"/>
    <n v="51"/>
    <x v="1"/>
    <s v="plays"/>
    <x v="3665"/>
    <d v="2015-10-28T19:54:0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x v="8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x v="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x v="3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x v="17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x v="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x v="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x v="21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x v="3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x v="8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x v="49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x v="32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x v="3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x v="3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x v="5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x v="40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x v="20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x v="86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x v="38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x v="8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x v="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x v="7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x v="8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x v="15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x v="90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x v="28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x v="30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x v="9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x v="32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x v="1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x v="8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x v="19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x v="29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x v="38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x v="7"/>
    <n v="63"/>
    <x v="1"/>
    <s v="plays"/>
    <x v="3699"/>
    <d v="2014-10-15T14:26:5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x v="10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x v="8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x v="15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x v="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x v="104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x v="3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x v="10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x v="362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x v="126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x v="29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x v="48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x v="35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x v="22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x v="21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x v="2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x v="3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x v="94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x v="7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x v="366"/>
    <n v="26.021739130434781"/>
    <x v="1"/>
    <s v="plays"/>
    <x v="3718"/>
    <d v="2015-02-27T17:11:15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x v="367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x v="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x v="7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x v="38"/>
    <n v="47.657142857142858"/>
    <x v="1"/>
    <s v="plays"/>
    <x v="3722"/>
    <d v="2016-02-11T22:59:00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x v="21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x v="3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x v="3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x v="368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x v="7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x v="114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x v="113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x v="54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x v="57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x v="77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x v="5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x v="5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x v="55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x v="6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x v="7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x v="82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x v="68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x v="82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x v="5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x v="53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x v="5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x v="5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x v="54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x v="53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x v="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x v="3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x v="8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x v="18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x v="40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x v="3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x v="28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x v="22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x v="7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x v="15"/>
    <n v="75.959999999999994"/>
    <x v="1"/>
    <s v="musical"/>
    <x v="3757"/>
    <d v="2014-12-01T20:25:15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x v="21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x v="5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x v="7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x v="8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x v="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x v="8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x v="8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x v="40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x v="3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x v="16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x v="2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x v="8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x v="8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x v="9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x v="5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x v="29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x v="8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x v="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x v="13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x v="1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x v="2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x v="3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x v="28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x v="5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x v="2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x v="32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x v="41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x v="29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x v="38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x v="8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x v="6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x v="56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x v="5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x v="5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x v="5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x v="6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x v="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x v="53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x v="5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x v="369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x v="60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x v="6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x v="65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x v="11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x v="5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x v="68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x v="5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x v="5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x v="5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x v="75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x v="8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x v="7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x v="108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x v="37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x v="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x v="7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x v="49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x v="8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x v="1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x v="13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x v="371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x v="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x v="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x v="2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x v="5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x v="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x v="29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x v="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x v="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x v="4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x v="8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x v="8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x v="372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x v="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x v="2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x v="16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x v="1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x v="12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x v="4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x v="2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x v="7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x v="7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x v="373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x v="114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x v="66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x v="7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x v="13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x v="53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x v="56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x v="6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x v="63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x v="11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x v="65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x v="122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x v="5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x v="50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x v="63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x v="56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x v="5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x v="6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x v="53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x v="5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x v="82"/>
    <n v="81.538461538461533"/>
    <x v="1"/>
    <s v="plays"/>
    <x v="3860"/>
    <d v="2014-08-12T15:51:50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x v="62"/>
    <n v="100"/>
    <x v="1"/>
    <s v="plays"/>
    <x v="3861"/>
    <d v="2014-11-12T21:47:00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x v="5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x v="5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x v="6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x v="11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x v="60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x v="55"/>
    <n v="50.2"/>
    <x v="1"/>
    <s v="plays"/>
    <x v="3867"/>
    <d v="2016-06-18T19:32:19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x v="5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x v="56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x v="77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x v="56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x v="5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x v="5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x v="5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x v="5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x v="22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x v="6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x v="5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x v="5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x v="5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x v="6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x v="5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x v="5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x v="5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x v="50"/>
    <e v="#DIV/0!"/>
    <x v="1"/>
    <s v="musical"/>
    <x v="3885"/>
    <d v="2016-05-09T22:49:51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x v="5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x v="53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x v="11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x v="6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x v="123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x v="69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x v="5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x v="66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x v="56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x v="6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x v="57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x v="82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x v="69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x v="6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x v="6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x v="6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x v="190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x v="50"/>
    <e v="#DIV/0!"/>
    <x v="1"/>
    <s v="plays"/>
    <x v="3903"/>
    <d v="2015-08-14T19:38:0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x v="5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x v="81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x v="356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x v="77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x v="114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x v="5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x v="56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x v="12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x v="5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x v="54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x v="71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x v="5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x v="5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x v="5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x v="5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x v="53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x v="6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x v="5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x v="5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x v="81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x v="7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x v="54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x v="5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x v="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x v="55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x v="53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x v="5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x v="5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x v="5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x v="6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x v="57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x v="15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x v="5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x v="37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x v="81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x v="5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x v="5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x v="6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x v="5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x v="71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x v="5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x v="5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x v="56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x v="56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x v="5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x v="63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x v="6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x v="5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x v="5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x v="5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x v="5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x v="148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x v="5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x v="5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x v="188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x v="148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x v="53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x v="5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x v="56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x v="5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x v="5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x v="5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x v="60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x v="148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x v="5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x v="113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x v="5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x v="6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x v="70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x v="375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x v="188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x v="5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x v="216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x v="60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x v="5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x v="5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x v="82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x v="6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x v="68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x v="131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x v="5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x v="188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x v="54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x v="151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x v="5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x v="5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x v="6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x v="68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x v="6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x v="5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x v="5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x v="131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x v="123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x v="5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x v="219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x v="123"/>
    <n v="82.571428571428569"/>
    <x v="1"/>
    <s v="plays"/>
    <x v="3999"/>
    <d v="2014-08-31T19:51:49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x v="5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x v="151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x v="53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x v="54"/>
    <n v="100.5"/>
    <x v="1"/>
    <s v="plays"/>
    <x v="4003"/>
    <d v="2015-02-15T14:05:47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x v="5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x v="6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x v="5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x v="5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x v="52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x v="6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x v="148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x v="59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x v="5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x v="60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x v="5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x v="5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x v="5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x v="60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x v="114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x v="6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x v="123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x v="6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x v="14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x v="5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x v="6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x v="6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x v="5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x v="113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x v="5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x v="5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x v="63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x v="5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x v="11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x v="7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x v="60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x v="12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x v="153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x v="57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x v="81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x v="64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x v="134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x v="5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x v="5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x v="5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x v="151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x v="5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x v="59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x v="5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x v="82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x v="5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x v="5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x v="5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x v="15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x v="66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x v="5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x v="8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x v="226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x v="66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x v="56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x v="56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x v="56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x v="5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x v="53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x v="60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x v="11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x v="60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x v="5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x v="22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x v="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x v="122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x v="123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x v="5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x v="5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x v="60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x v="11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x v="1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x v="5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x v="114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x v="5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x v="5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x v="5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x v="63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x v="53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x v="6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x v="5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x v="5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x v="62"/>
    <n v="9.4"/>
    <x v="1"/>
    <s v="plays"/>
    <x v="4086"/>
    <d v="2015-11-21T04:00:00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x v="5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x v="57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x v="6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x v="56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x v="5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x v="5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x v="5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x v="121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x v="56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x v="57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x v="5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x v="5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x v="6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x v="5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x v="5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x v="11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x v="54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x v="70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x v="113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x v="37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x v="5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x v="53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x v="5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x v="1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x v="56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x v="5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x v="50"/>
    <n v="1"/>
    <x v="1"/>
    <s v="plays"/>
    <x v="4113"/>
    <d v="2016-01-08T06:34:00"/>
  </r>
  <r>
    <m/>
    <m/>
    <m/>
    <x v="445"/>
    <x v="2548"/>
    <x v="4"/>
    <x v="21"/>
    <m/>
    <m/>
    <m/>
    <m/>
    <m/>
    <m/>
    <m/>
    <x v="377"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385BBE-7792-428D-BA6F-20322450A17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205845-67BC-4233-89B1-976CE1D30E9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4:F4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compact="0" outline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6DA1A7-A177-479A-9200-6D5CAC84D5D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4:E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015FA8-F141-4863-9CAF-ACDFDF60918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">
  <location ref="A4:G10" firstHeaderRow="1" firstDataRow="2" firstDataCol="2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compact="0" outline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17"/>
  </rowFields>
  <rowItems count="5">
    <i>
      <x v="8"/>
      <x v="18"/>
    </i>
    <i r="1">
      <x v="24"/>
    </i>
    <i r="1">
      <x v="33"/>
    </i>
    <i t="default"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811200-EEF7-44F9-BA00-6531D7A06C2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">
  <location ref="A4:G15" firstHeaderRow="1" firstDataRow="2" firstDataCol="2" rowPageCount="1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0F2362-1A7E-4FCC-AE38-7F16EDD56DC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3">
  <location ref="A4:F27" firstHeaderRow="1" firstDataRow="2" firstDataCol="1" rowPageCount="1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90" zoomScaleNormal="90" workbookViewId="0">
      <selection activeCell="I12" sqref="I12"/>
    </sheetView>
  </sheetViews>
  <sheetFormatPr defaultRowHeight="15" x14ac:dyDescent="0.25"/>
  <cols>
    <col min="1" max="1" width="12.85546875" bestFit="1" customWidth="1"/>
    <col min="2" max="2" width="43" style="3" bestFit="1" customWidth="1"/>
    <col min="3" max="3" width="49.28515625" style="3" bestFit="1" customWidth="1"/>
    <col min="4" max="4" width="10" bestFit="1" customWidth="1"/>
    <col min="5" max="5" width="11" bestFit="1" customWidth="1"/>
    <col min="6" max="6" width="10.5703125" bestFit="1" customWidth="1"/>
    <col min="7" max="7" width="7.28515625" bestFit="1" customWidth="1"/>
    <col min="8" max="8" width="8" bestFit="1" customWidth="1"/>
    <col min="9" max="9" width="13.5703125" bestFit="1" customWidth="1"/>
    <col min="10" max="10" width="11.140625" bestFit="1" customWidth="1"/>
    <col min="11" max="11" width="9.140625" bestFit="1" customWidth="1"/>
    <col min="12" max="12" width="13.140625" bestFit="1" customWidth="1"/>
    <col min="13" max="13" width="8.140625" bestFit="1" customWidth="1"/>
    <col min="14" max="14" width="28.5703125" bestFit="1" customWidth="1"/>
    <col min="15" max="15" width="14.140625" bestFit="1" customWidth="1"/>
    <col min="16" max="16" width="16" bestFit="1" customWidth="1"/>
    <col min="17" max="17" width="28.5703125" bestFit="1" customWidth="1"/>
    <col min="18" max="18" width="12" bestFit="1" customWidth="1"/>
    <col min="19" max="19" width="22" bestFit="1" customWidth="1"/>
    <col min="20" max="20" width="20.5703125" customWidth="1"/>
  </cols>
  <sheetData>
    <row r="1" spans="1:20" s="5" customForma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5" t="s">
        <v>8308</v>
      </c>
      <c r="R1" s="5" t="s">
        <v>8309</v>
      </c>
      <c r="S1" s="5" t="s">
        <v>8363</v>
      </c>
      <c r="T1" s="5" t="s">
        <v>8364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s="6">
        <f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 s="6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6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6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6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6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6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6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6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6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6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6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6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6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6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6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6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6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6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6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6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6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6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6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6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6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6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6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6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6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6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6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6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6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6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6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6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6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6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6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6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6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6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6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6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6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6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6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6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6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6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6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ROUND((E67/D67)*100,0)</f>
        <v>108</v>
      </c>
      <c r="P67" s="6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6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6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6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6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6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6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6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6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6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6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6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6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6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6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6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6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6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6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6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6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6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6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6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6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6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6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6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6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6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6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6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6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6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6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6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6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6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6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6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6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6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6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6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6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6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6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6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6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6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6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ROUND((E131/D131)*100,0)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6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6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6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6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6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6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6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6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6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6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6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6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6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6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6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6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6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6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6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6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6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6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6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6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6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6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6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6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6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6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6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6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6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6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6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ROUND((E195/D195)*100,0)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6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6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6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6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6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6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6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6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6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6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6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6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6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6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6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6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6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6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6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6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6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6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6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6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6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6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6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6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6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6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6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6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6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6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6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6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6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6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6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ROUND((E259/D259)*100,0)</f>
        <v>107</v>
      </c>
      <c r="P259" s="6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6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6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6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6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6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6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6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6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6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6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6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6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6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6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6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6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6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6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6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6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6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6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6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6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6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6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6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6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6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6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6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6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6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6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6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6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6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6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6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6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6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6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6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6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6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6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6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6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6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6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6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6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6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6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6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6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6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6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6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6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ROUND((E323/D323)*100,0)</f>
        <v>103</v>
      </c>
      <c r="P323" s="6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6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6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6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6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6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6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6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6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6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6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6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6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6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6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6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6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6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6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6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6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6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6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6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6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6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6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6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6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6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6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6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6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6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6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6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6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6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6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6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6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6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6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6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6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6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6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6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6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6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6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6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6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6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6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6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6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6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6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6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6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ROUND((E387/D387)*100,0)</f>
        <v>106</v>
      </c>
      <c r="P387" s="6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6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6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6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6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6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6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6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6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6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6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6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6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6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6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6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6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6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6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6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6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6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6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6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6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6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6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6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6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6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6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6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6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6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6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6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6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6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6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6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6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6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6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6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6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6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6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6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6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6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6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6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ROUND((E451/D451)*100,0)</f>
        <v>2</v>
      </c>
      <c r="P451" s="6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6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6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6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6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6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6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6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6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6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6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6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6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6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6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6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6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6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6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6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6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6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6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6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6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6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6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6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6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6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6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6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6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6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6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6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6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6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6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6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ROUND((E515/D515)*100,0)</f>
        <v>14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6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6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6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6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6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6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6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6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6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6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6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6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6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6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6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6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6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6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6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6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6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6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6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6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6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6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6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6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6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6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6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6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6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6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6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6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6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6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6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6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6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6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6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6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6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6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6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ROUND((E579/D579)*100,0)</f>
        <v>0</v>
      </c>
      <c r="P579" s="6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6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6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6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6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6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6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6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6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6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6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6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6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6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6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6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6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6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6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6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6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6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6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6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6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6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6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6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6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6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6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6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6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6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6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6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6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ROUND((E643/D643)*100,0)</f>
        <v>119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6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6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6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6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6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6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6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6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6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6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6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6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6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6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6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6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6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6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6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6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6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6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6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6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6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6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6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6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6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6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6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6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6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6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6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6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6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6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6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6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6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6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6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6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6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6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6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6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6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6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6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6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6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6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6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6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6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6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6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6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ROUND((E707/D707)*100,0)</f>
        <v>1</v>
      </c>
      <c r="P707" s="6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6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6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6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6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6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6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6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6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6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6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6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6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6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6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6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6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6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6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6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6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6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6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6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6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6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6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6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6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6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6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6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6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6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6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6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6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6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6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6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6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6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6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6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6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6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6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6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6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6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6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ROUND((E771/D771)*100,0)</f>
        <v>41</v>
      </c>
      <c r="P771" s="6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6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6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6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6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6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6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6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6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6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6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6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6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6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6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6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6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6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6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6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6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6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6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6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6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6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6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6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6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6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6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6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6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6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6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6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6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6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6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6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6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6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6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6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6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6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6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6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6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6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ROUND((E835/D835)*100,0)</f>
        <v>102</v>
      </c>
      <c r="P835" s="6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6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6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6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6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6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6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6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6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6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6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6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6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6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6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6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6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6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6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6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6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6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6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6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6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6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6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6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6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6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6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6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6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6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6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6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6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6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6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6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6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6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6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6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6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6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6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6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6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6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6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6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ROUND((E899/D899)*100,0)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6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6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6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6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6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6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6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6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6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6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6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6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6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6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6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6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6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6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6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6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6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6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6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6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6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6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6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6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6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6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6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6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6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6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6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6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6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6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6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6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6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6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6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6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6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6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6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ROUND((E963/D963)*100,0)</f>
        <v>42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6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6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6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6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6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6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6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6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6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6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6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6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6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6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6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6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6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6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6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6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6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6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6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6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6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6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6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6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6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6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6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6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6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6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6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6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6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6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6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6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6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6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6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6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6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6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6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6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6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6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6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6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6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6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6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6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6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6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6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6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ROUND((E1027/D1027)*100,0)</f>
        <v>110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6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6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6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6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6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6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6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6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6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6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6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6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6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6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6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6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6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6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6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6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6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6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6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6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6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6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6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6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6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6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6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6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6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6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6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6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6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6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6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6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6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6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ROUND((E1091/D1091)*100,0)</f>
        <v>8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6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6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6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6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6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6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6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6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6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6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6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6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6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6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6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6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6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6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6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6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6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6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6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6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6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6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6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6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6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6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6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6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6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6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6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6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6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6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6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6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6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6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6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6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6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6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6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6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6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6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ROUND((E1155/D1155)*100,0)</f>
        <v>1</v>
      </c>
      <c r="P1155" s="6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6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6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6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6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6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6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6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6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6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6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6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6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6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6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6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6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6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6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6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6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6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6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6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6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6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6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6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6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6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6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6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6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6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6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6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6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6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6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6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6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6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6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6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6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6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6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6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6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6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6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ROUND((E1219/D1219)*100,0)</f>
        <v>103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6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6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6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6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6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6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6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6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6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6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6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6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6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6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6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6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6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6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6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6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6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6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6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6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6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6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6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6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6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6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6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6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6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6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6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6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6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6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6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6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6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6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6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6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6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6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6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6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6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6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6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6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6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ROUND((E1283/D1283)*100,0)</f>
        <v>111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6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6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6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6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6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6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6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6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6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6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6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6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6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6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6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6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6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6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6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6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6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6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6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6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6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6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6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6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6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6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6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6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6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6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6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6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6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6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6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6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6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6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6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6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6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6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6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6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6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6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6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6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6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6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ROUND((E1347/D1347)*100,0)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6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6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6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6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6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6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6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6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6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6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6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6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6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6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6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6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6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6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6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6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6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6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6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6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6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6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6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6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6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6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6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6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6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6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6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6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6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6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6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6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6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6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6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6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6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6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6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6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6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6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6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6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6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6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6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6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6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6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6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ROUND((E1411/D1411)*100,0)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6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6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6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6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6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6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6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6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6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6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6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6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6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6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6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6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6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6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6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6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6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6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6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6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6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6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6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6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6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6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6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6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6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6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6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6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6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6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6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6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6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ROUND((E1475/D1475)*100,0)</f>
        <v>121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6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6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6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6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6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6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6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6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6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6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6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6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6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6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6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6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6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6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6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6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6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6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6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6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6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6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6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6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6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6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6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6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6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6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6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6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6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6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6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6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6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6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6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6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6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6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6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6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6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6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6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6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6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6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6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6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ROUND((E1539/D1539)*100,0)</f>
        <v>180</v>
      </c>
      <c r="P1539" s="6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6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6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6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6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6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6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6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6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6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6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6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6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6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6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6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6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6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6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6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6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6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6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6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6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6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6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6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6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6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6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6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6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6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6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6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6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6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6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6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ROUND((E1603/D1603)*100,0)</f>
        <v>108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6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6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6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6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6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6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6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6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6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6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6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6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6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6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6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6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6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6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6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6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6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6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6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6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6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6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6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6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6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6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6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6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6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6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6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6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6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6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6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6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6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6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6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6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6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6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6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6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6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6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6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6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6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6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6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6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ROUND((E1667/D1667)*100,0)</f>
        <v>119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6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6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6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6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6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6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6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6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6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6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6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6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6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6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6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6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6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6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6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6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6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6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6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6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6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6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6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6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6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6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6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6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6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6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6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6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6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6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6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6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6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6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6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6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6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6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6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6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6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6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6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ROUND((E1731/D1731)*100,0)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6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6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6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6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6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6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6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6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6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6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6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6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6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6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6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6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6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6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6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6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6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6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6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6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6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6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6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6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6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6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6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6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6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6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6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6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6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6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6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6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6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6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6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6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6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6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6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6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6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6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6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ROUND((E1795/D1795)*100,0)</f>
        <v>1</v>
      </c>
      <c r="P1795" s="6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6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6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6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6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6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6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6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6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6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6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6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6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6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6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6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6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6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6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6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6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6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6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6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6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6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6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6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6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6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6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6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6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6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6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6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6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6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6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6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6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6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6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6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6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6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6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6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6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6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6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6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6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6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ROUND((E1859/D1859)*100,0)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6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6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6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6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6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6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6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6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6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6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6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6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6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6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6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6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6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6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6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6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6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6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6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6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6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6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6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6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6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6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6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6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6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6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6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6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6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6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6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6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6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6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6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6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6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6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6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6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6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6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6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6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6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ROUND((E1923/D1923)*100,0)</f>
        <v>137</v>
      </c>
      <c r="P1923" s="6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6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6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6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6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6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6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6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6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6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6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6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6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6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6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6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6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6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6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6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6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6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6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6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6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6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6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6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6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6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6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6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6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6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6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6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6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6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6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6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6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6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6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6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6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6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6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6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6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6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6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6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6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6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6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6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6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6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6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6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6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ROUND((E1987/D1987)*100,0)</f>
        <v>3</v>
      </c>
      <c r="P1987" s="6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6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6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6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6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6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6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6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6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6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6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6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6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6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6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6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6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6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6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6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6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6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6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6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6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6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6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6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6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6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6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6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6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6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6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6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6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6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6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6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6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6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6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6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6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6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6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6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6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6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6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6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6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6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6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6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6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6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ROUND((E2051/D2051)*100,0)</f>
        <v>120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6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6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6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6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6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6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6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6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6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6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6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6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6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6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6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6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6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6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6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6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6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6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6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6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6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6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6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6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6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6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6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6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6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6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6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6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6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6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6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6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6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6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6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6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6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6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6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6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6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6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6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6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6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6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6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6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ROUND((E2115/D2115)*100,0)</f>
        <v>105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6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6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6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6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6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6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6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6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6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6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6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6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6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6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6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6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6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6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6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6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6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6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6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6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6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6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6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6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6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6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6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6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6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6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6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6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6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6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6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6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6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6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6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6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6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6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6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6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6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6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6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6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ROUND((E2179/D2179)*100,0)</f>
        <v>100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6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6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6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6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6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6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6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6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6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6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6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6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6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6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6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6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6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6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6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6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6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6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6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6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6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6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6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6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6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6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6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6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6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6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6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6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6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6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6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6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6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6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6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6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6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6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6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6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6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6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6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6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6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6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6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6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6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6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6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ROUND((E2243/D2243)*100,0)</f>
        <v>806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6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6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6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6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6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6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6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6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6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6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6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6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6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6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6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6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6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6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6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6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6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6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6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6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6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6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6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6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6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6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6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6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6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6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6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6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6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6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6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6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6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6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6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6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6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6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6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6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6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6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6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6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6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6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6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6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6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6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6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6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6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ROUND((E2307/D2307)*100,0)</f>
        <v>101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6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6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6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6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6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6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6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6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6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6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6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6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6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6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6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6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6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6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6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6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6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6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6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6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6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6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6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6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6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6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6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6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6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6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6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6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6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6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6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6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6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6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6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ROUND((E2371/D2371)*100,0)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6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6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6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6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6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6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6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6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6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6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6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6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6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6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6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6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6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6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6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6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6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6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6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6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6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6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6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6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6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6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6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6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6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6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6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6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6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6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6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6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6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ROUND((E2435/D2435)*100,0)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6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6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6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6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6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6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6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6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6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6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6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6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6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6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6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6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6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6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6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6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6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6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6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6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6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6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6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6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6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6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6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6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6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6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6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6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6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6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6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6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6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6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6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6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6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6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6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6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6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6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6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6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ROUND((E2499/D2499)*100,0)</f>
        <v>113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6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6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6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6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6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6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6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6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6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6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6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6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6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6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6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6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6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6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6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6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6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6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6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6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6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6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6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6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6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6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6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6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6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6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6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6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6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6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6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6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6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6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6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6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6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6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6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6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ROUND((E2563/D2563)*100,0)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6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6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6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6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6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6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6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6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6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6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6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6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6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6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6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6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6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6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6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6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6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6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6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6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6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6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6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6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6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6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6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6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6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6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6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6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6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6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6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6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6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6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6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6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6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6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ROUND((E2627/D2627)*100,0)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6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6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6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6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6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6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6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6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6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6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6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6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6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6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6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6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6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6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6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6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6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6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6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6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6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6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6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6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6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6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6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6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6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6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6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6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6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6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6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6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6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6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6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6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6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6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6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6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6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6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6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6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6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6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ROUND((E2691/D2691)*100,0)</f>
        <v>0</v>
      </c>
      <c r="P2691" s="6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6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6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6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6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6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6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6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6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6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6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6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6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6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6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6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6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6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6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6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6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6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6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6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6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6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6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6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6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6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6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6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6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6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6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6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6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6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6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6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6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6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6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6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6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6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6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6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6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6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6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6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6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6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6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6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6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ROUND((E2755/D2755)*100,0)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6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6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6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6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6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6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6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6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6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6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6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6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6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6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6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6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6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6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6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6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6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6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6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6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6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6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6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6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6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6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6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6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6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6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6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6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6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6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6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6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6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6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6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6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6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ROUND((E2819/D2819)*100,0)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6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6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6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6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6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6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6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6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6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6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6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6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6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6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6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6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6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6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6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6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6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6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6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6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6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6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6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6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6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6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6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6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6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6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6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6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6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6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6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ROUND((E2883/D2883)*100,0)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6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6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6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6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6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6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6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6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6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6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6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6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6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6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6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6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6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6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6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6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6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6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6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6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6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6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6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6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6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6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6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6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6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6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6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6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6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6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6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6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6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6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6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6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6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6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ROUND((E2947/D2947)*100,0)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6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6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6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6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6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6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6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6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6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6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6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6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6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6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6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6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6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6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6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6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6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6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6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6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6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6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6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6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6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6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6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6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6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6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6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6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6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6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6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6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6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6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6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6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6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6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6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6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6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6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6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ROUND((E3011/D3011)*100,0)</f>
        <v>120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6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6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6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6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6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6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6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6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6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6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6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6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6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6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6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6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6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6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6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6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6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6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6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6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6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6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6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6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6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6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6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6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6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6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6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6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6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6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6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6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6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6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6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6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6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6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6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6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6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6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6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6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6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ROUND((E3075/D3075)*100,0)</f>
        <v>0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6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6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6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6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6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6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6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6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6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6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6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6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6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6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6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6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6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6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6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6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6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6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6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6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6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6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6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6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6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6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6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6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6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6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6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6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6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6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6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6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6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6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6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6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6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6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6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6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6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6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6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6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ROUND((E3139/D3139)*100,0)</f>
        <v>3</v>
      </c>
      <c r="P3139" s="6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6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6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6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6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6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6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6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6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6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6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6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6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6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6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6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6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6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6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6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6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6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6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6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6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6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6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6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6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6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6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6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6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6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6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6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6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6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6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6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6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6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6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6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6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6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6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6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6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6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6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6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6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ROUND((E3203/D3203)*100,0)</f>
        <v>1</v>
      </c>
      <c r="P3203" s="6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6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6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6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6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6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6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6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6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6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6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6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6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6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6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6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6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6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6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6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6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6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6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6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6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6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6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6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6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6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6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6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6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6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6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6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6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6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6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6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6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6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6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6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6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6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6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6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6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6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6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6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6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6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6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6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6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ROUND((E3267/D3267)*100,0)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6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6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6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6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6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6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6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6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6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6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6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6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6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6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6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6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6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6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6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6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6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6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6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6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6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6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6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6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6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6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6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6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6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6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6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6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6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6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6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6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6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6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6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6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6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6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6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6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6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6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6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6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6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6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6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ROUND((E3331/D3331)*100,0)</f>
        <v>117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6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6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6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6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6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6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6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6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6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6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6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6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6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6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6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6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6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6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6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6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6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6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6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6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6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6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6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6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6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6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6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6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6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6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6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6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6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6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6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6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6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6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6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6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6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6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6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6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6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ROUND((E3395/D3395)*100,0)</f>
        <v>106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6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6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6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6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6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6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6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6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6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6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6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6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6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6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6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6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6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6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6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6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6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6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6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6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6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6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6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6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6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6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6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6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6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6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6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6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6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6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6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6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6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6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6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6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6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ROUND((E3459/D3459)*100,0)</f>
        <v>140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6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6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6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6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6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6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6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6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6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6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6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6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6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6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6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6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6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6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6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6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6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6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6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6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6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6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6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6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6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6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6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6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6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6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6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6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6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6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6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6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6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6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6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6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6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6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ROUND((E3523/D3523)*100,0)</f>
        <v>169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6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6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6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6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6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6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6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6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6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6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6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6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6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6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6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6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6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6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6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6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6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6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6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6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6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6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6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6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6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6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6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6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6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6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6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6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6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6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6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6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6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6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6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6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ROUND((E3587/D3587)*100,0)</f>
        <v>119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6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6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6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6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6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6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6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6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6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6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6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6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6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6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6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6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6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6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6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6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6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6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6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6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6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6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6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6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6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6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6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6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6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6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6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6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6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6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6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6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6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6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6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6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6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6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6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ROUND((E3651/D3651)*100,0)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6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6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6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6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6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6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6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6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6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6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6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6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6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6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6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6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6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6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6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6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6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6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6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6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6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6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6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6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6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6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6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6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6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6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6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6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6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6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6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6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6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6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6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6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6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6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6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6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6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6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ROUND((E3715/D3715)*100,0)</f>
        <v>102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6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6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6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6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6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6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6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6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6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6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6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6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6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6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6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6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6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6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6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6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6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6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6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6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6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6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6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6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6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6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6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6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6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6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6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6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6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6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6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6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6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6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ROUND((E3779/D3779)*100,0)</f>
        <v>143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6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6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6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6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6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6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6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6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6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6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6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6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6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6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6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6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6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6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6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6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6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6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6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6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6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6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6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6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6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6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6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6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6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6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6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6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6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6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6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6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6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6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6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6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6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6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6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6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ROUND((E3843/D3843)*100,0)</f>
        <v>9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6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6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6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6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6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6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6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6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6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6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6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6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6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6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6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6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6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6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6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6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6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6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6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6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6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6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6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6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6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6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6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6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6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6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6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6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6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6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6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6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6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ROUND((E3907/D3907)*100,0)</f>
        <v>12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6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6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6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6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6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6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6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6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6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6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6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6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6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6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6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6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6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6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6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6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6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6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6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6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6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6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6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6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6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6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6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6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6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6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6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6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6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6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6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6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6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6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6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6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6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ROUND((E3971/D3971)*100,0)</f>
        <v>7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6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6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6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6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6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6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6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6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6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6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6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6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6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6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6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6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6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6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6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6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6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6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6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6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6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6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6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6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6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6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6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6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6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6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6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6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6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6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6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6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6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6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ROUND((E4035/D4035)*100,0)</f>
        <v>26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6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6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6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6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6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6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6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6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6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6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6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6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6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6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6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6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6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6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6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6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6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6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6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6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6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6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6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6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6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6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6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6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6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6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6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6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6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6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6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6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6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6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6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6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ROUND((E4099/D4099)*100,0)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6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6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6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6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6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6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6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6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6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6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6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65A45A08-A97C-464C-9D07-C51207B5076F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"live"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/>
        <color rgb="FF0070C0"/>
      </colorScale>
    </cfRule>
    <cfRule type="colorScale" priority="2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692C5-CA62-43D0-8749-BFB5E0735506}">
  <dimension ref="A1:F14"/>
  <sheetViews>
    <sheetView workbookViewId="0">
      <selection activeCell="I28" sqref="I28"/>
    </sheetView>
  </sheetViews>
  <sheetFormatPr defaultRowHeight="15" x14ac:dyDescent="0.25"/>
  <cols>
    <col min="1" max="1" width="12.85546875" bestFit="1" customWidth="1"/>
    <col min="2" max="5" width="9.140625" bestFit="1" customWidth="1"/>
    <col min="6" max="7" width="10.7109375" bestFit="1" customWidth="1"/>
  </cols>
  <sheetData>
    <row r="1" spans="1:6" x14ac:dyDescent="0.25">
      <c r="A1" s="7" t="s">
        <v>8223</v>
      </c>
      <c r="B1" t="s">
        <v>8360</v>
      </c>
    </row>
    <row r="3" spans="1:6" x14ac:dyDescent="0.25">
      <c r="A3" s="7" t="s">
        <v>8362</v>
      </c>
      <c r="B3" s="7" t="s">
        <v>8218</v>
      </c>
    </row>
    <row r="4" spans="1:6" x14ac:dyDescent="0.25">
      <c r="A4" s="7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t="s">
        <v>8331</v>
      </c>
      <c r="B8" s="8"/>
      <c r="C8" s="8"/>
      <c r="D8" s="8">
        <v>24</v>
      </c>
      <c r="E8" s="8"/>
      <c r="F8" s="8">
        <v>24</v>
      </c>
    </row>
    <row r="9" spans="1:6" x14ac:dyDescent="0.25">
      <c r="A9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372D-1947-4A89-91B4-8DC07C9CA185}">
  <dimension ref="A1:F47"/>
  <sheetViews>
    <sheetView workbookViewId="0">
      <selection activeCell="F4" sqref="F4"/>
    </sheetView>
  </sheetViews>
  <sheetFormatPr defaultRowHeight="15" x14ac:dyDescent="0.25"/>
  <cols>
    <col min="1" max="1" width="15.5703125" bestFit="1" customWidth="1"/>
    <col min="2" max="5" width="9.140625" bestFit="1" customWidth="1"/>
    <col min="6" max="7" width="10.7109375" bestFit="1" customWidth="1"/>
  </cols>
  <sheetData>
    <row r="1" spans="1:6" x14ac:dyDescent="0.25">
      <c r="A1" s="7" t="s">
        <v>8223</v>
      </c>
      <c r="B1" t="s">
        <v>8360</v>
      </c>
    </row>
    <row r="2" spans="1:6" x14ac:dyDescent="0.25">
      <c r="A2" s="7" t="s">
        <v>8308</v>
      </c>
      <c r="B2" t="s">
        <v>8360</v>
      </c>
    </row>
    <row r="4" spans="1:6" x14ac:dyDescent="0.25">
      <c r="A4" s="7" t="s">
        <v>8362</v>
      </c>
      <c r="B4" s="7" t="s">
        <v>8218</v>
      </c>
    </row>
    <row r="5" spans="1:6" x14ac:dyDescent="0.25">
      <c r="A5" s="7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t="s">
        <v>8344</v>
      </c>
      <c r="B7" s="8"/>
      <c r="C7" s="8"/>
      <c r="D7" s="8">
        <v>20</v>
      </c>
      <c r="E7" s="8"/>
      <c r="F7" s="8">
        <v>20</v>
      </c>
    </row>
    <row r="8" spans="1:6" x14ac:dyDescent="0.25">
      <c r="A8" t="s">
        <v>8332</v>
      </c>
      <c r="B8" s="8"/>
      <c r="C8" s="8"/>
      <c r="D8" s="8">
        <v>24</v>
      </c>
      <c r="E8" s="8"/>
      <c r="F8" s="8">
        <v>24</v>
      </c>
    </row>
    <row r="9" spans="1:6" x14ac:dyDescent="0.25">
      <c r="A9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5">
      <c r="A11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5">
      <c r="A12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5">
      <c r="A14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5">
      <c r="A19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5">
      <c r="A23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5">
      <c r="A2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5">
      <c r="A32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5">
      <c r="A33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5">
      <c r="A35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5">
      <c r="A36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5">
      <c r="A3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5">
      <c r="A41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5">
      <c r="A42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5">
      <c r="A4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23281-424E-4B9E-8C21-A7D9B10551FB}">
  <dimension ref="A1:E18"/>
  <sheetViews>
    <sheetView workbookViewId="0">
      <selection activeCell="F22" sqref="F22"/>
    </sheetView>
  </sheetViews>
  <sheetFormatPr defaultRowHeight="15" x14ac:dyDescent="0.25"/>
  <cols>
    <col min="1" max="1" width="25.7109375" bestFit="1" customWidth="1"/>
    <col min="2" max="4" width="10" bestFit="1" customWidth="1"/>
    <col min="5" max="5" width="11.28515625" bestFit="1" customWidth="1"/>
    <col min="6" max="7" width="10.7109375" bestFit="1" customWidth="1"/>
  </cols>
  <sheetData>
    <row r="1" spans="1:5" x14ac:dyDescent="0.25">
      <c r="A1" s="7" t="s">
        <v>8308</v>
      </c>
      <c r="B1" t="s">
        <v>8360</v>
      </c>
    </row>
    <row r="2" spans="1:5" x14ac:dyDescent="0.25">
      <c r="A2" s="7" t="s">
        <v>8386</v>
      </c>
      <c r="B2" t="s">
        <v>8360</v>
      </c>
    </row>
    <row r="4" spans="1:5" x14ac:dyDescent="0.25">
      <c r="A4" s="7" t="s">
        <v>8362</v>
      </c>
      <c r="B4" s="7" t="s">
        <v>8218</v>
      </c>
    </row>
    <row r="5" spans="1:5" x14ac:dyDescent="0.25">
      <c r="A5" s="7" t="s">
        <v>8363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t="s">
        <v>8366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t="s">
        <v>8367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t="s">
        <v>8368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t="s">
        <v>8369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t="s">
        <v>8370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t="s">
        <v>8371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9E0EE-652E-45EC-B289-3F3724D3DB50}">
  <dimension ref="A1:H13"/>
  <sheetViews>
    <sheetView zoomScale="70" zoomScaleNormal="70" workbookViewId="0">
      <selection activeCell="R32" sqref="R32"/>
    </sheetView>
  </sheetViews>
  <sheetFormatPr defaultRowHeight="15" x14ac:dyDescent="0.25"/>
  <cols>
    <col min="1" max="1" width="27.140625" bestFit="1" customWidth="1"/>
    <col min="2" max="2" width="18.140625" bestFit="1" customWidth="1"/>
    <col min="3" max="3" width="13.140625" bestFit="1" customWidth="1"/>
    <col min="4" max="4" width="15.7109375" bestFit="1" customWidth="1"/>
    <col min="5" max="5" width="12.42578125" bestFit="1" customWidth="1"/>
    <col min="6" max="6" width="20.140625" bestFit="1" customWidth="1"/>
    <col min="7" max="7" width="15.5703125" bestFit="1" customWidth="1"/>
    <col min="8" max="8" width="18.42578125" bestFit="1" customWidth="1"/>
  </cols>
  <sheetData>
    <row r="1" spans="1:8" s="5" customFormat="1" x14ac:dyDescent="0.25">
      <c r="A1" s="10" t="s">
        <v>8387</v>
      </c>
      <c r="B1" s="10" t="s">
        <v>8405</v>
      </c>
      <c r="C1" s="10" t="s">
        <v>8406</v>
      </c>
      <c r="D1" s="10" t="s">
        <v>8407</v>
      </c>
      <c r="E1" s="10" t="s">
        <v>8388</v>
      </c>
      <c r="F1" s="10" t="s">
        <v>8389</v>
      </c>
      <c r="G1" s="10" t="s">
        <v>8390</v>
      </c>
      <c r="H1" s="10" t="s">
        <v>8391</v>
      </c>
    </row>
    <row r="2" spans="1:8" x14ac:dyDescent="0.25">
      <c r="A2" s="10" t="s">
        <v>8392</v>
      </c>
      <c r="B2" s="11">
        <f>COUNTIFS('Kickstart Data'!$F:$F,B1,'Kickstart Data'!$D:$D,"&lt;1000")</f>
        <v>322</v>
      </c>
      <c r="C2" s="11">
        <f>COUNTIFS('Kickstart Data'!$F:$F,C1,'Kickstart Data'!$D:$D,"&lt;1000")</f>
        <v>113</v>
      </c>
      <c r="D2" s="11">
        <f>COUNTIFS('Kickstart Data'!$F:$F,D1,'Kickstart Data'!$D:$D,"&lt;1000")</f>
        <v>18</v>
      </c>
      <c r="E2" s="11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s="10" t="s">
        <v>8393</v>
      </c>
      <c r="B3" s="11">
        <f>COUNTIFS('Kickstart Data'!$F$2:$F$4115,B1,'Kickstart Data'!$D$2:$D$4115,"&gt;=1000",'Kickstart Data'!$D$2:$D$4115,"&lt;=4999")</f>
        <v>932</v>
      </c>
      <c r="C3" s="11">
        <f>COUNTIFS('Kickstart Data'!$F$2:$F$4115,C1,'Kickstart Data'!$D$2:$D$4115,"&gt;=1000",'Kickstart Data'!$D$2:$D$4115,"&lt;=4999")</f>
        <v>420</v>
      </c>
      <c r="D3" s="11">
        <f>COUNTIFS('Kickstart Data'!$F$2:$F$4115,D1,'Kickstart Data'!$D$2:$D$4115,"&gt;=1000",'Kickstart Data'!$D$2:$D$4115,"&lt;=4999")</f>
        <v>60</v>
      </c>
      <c r="E3" s="11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s="10" t="s">
        <v>8394</v>
      </c>
      <c r="B4" s="11">
        <f>COUNTIFS('Kickstart Data'!$F$2:$F$4115,B1,'Kickstart Data'!$D$2:$D$4115,"&gt;=5000",'Kickstart Data'!$D$2:$D$4115,"&lt;=9999")</f>
        <v>381</v>
      </c>
      <c r="C4" s="11">
        <f>COUNTIFS('Kickstart Data'!$F$2:$F$4115,C1,'Kickstart Data'!$D$2:$D$4115,"&gt;=5000",'Kickstart Data'!$D$2:$D$4115,"&lt;=9999")</f>
        <v>283</v>
      </c>
      <c r="D4" s="11">
        <f>COUNTIFS('Kickstart Data'!$F$2:$F$4115,D1,'Kickstart Data'!$D$2:$D$4115,"&gt;=5000",'Kickstart Data'!$D$2:$D$4115,"&lt;=9999")</f>
        <v>52</v>
      </c>
      <c r="E4" s="11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s="10" t="s">
        <v>8395</v>
      </c>
      <c r="B5" s="11">
        <f>COUNTIFS('Kickstart Data'!$F$2:$F$4115,B1,'Kickstart Data'!$D$2:$D$4115,"&gt;=10000",'Kickstart Data'!$D$2:$D$4115,"&lt;=14999")</f>
        <v>168</v>
      </c>
      <c r="C5" s="11">
        <f>COUNTIFS('Kickstart Data'!$F$2:$F$4115,C1,'Kickstart Data'!$D$2:$D$4115,"&gt;=10000",'Kickstart Data'!$D$2:$D$4115,"&lt;=14999")</f>
        <v>144</v>
      </c>
      <c r="D5" s="11">
        <f>COUNTIFS('Kickstart Data'!$F$2:$F$4115,D1,'Kickstart Data'!$D$2:$D$4115,"&gt;=10000",'Kickstart Data'!$D$2:$D$4115,"&lt;=14999")</f>
        <v>40</v>
      </c>
      <c r="E5" s="11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s="10" t="s">
        <v>8396</v>
      </c>
      <c r="B6" s="11">
        <f>COUNTIFS('Kickstart Data'!$F$2:$F$4115,B1,'Kickstart Data'!$D$2:$D$4115,"&gt;=15000",'Kickstart Data'!$D$2:$D$4115,"&lt;=19999")</f>
        <v>94</v>
      </c>
      <c r="C6" s="11">
        <f>COUNTIFS('Kickstart Data'!$F$2:$F$4115,C1,'Kickstart Data'!$D$2:$D$4115,"&gt;=15000",'Kickstart Data'!$D$2:$D$4115,"&lt;=19999")</f>
        <v>90</v>
      </c>
      <c r="D6" s="11">
        <f>COUNTIFS('Kickstart Data'!$F$2:$F$4115,D1,'Kickstart Data'!$D$2:$D$4115,"&gt;=15000",'Kickstart Data'!$D$2:$D$4115,"&lt;=19999")</f>
        <v>17</v>
      </c>
      <c r="E6" s="11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s="10" t="s">
        <v>8397</v>
      </c>
      <c r="B7" s="11">
        <f>COUNTIFS('Kickstart Data'!$F$2:$F$4115,B1,'Kickstart Data'!$D$2:$D$4115,"&gt;=20000",'Kickstart Data'!$D$2:$D$4115,"&lt;=24999")</f>
        <v>62</v>
      </c>
      <c r="C7" s="11">
        <f>COUNTIFS('Kickstart Data'!$F$2:$F$4115,C1,'Kickstart Data'!$D$2:$D$4115,"&gt;=20000",'Kickstart Data'!$D$2:$D$4115,"&lt;=24999")</f>
        <v>72</v>
      </c>
      <c r="D7" s="11">
        <f>COUNTIFS('Kickstart Data'!$F$2:$F$4115,D1,'Kickstart Data'!$D$2:$D$4115,"&gt;=20000",'Kickstart Data'!$D$2:$D$4115,"&lt;=24999")</f>
        <v>14</v>
      </c>
      <c r="E7" s="11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s="10" t="s">
        <v>8398</v>
      </c>
      <c r="B8" s="11">
        <f>COUNTIFS('Kickstart Data'!$F$2:$F$4115,B1,'Kickstart Data'!$D$2:$D$4115,"&gt;=25000",'Kickstart Data'!$D$2:$D$4115,"&lt;=29999")</f>
        <v>55</v>
      </c>
      <c r="C8" s="11">
        <f>COUNTIFS('Kickstart Data'!$F$2:$F$4115,C1,'Kickstart Data'!$D$2:$D$4115,"&gt;=25000",'Kickstart Data'!$D$2:$D$4115,"&lt;=29999")</f>
        <v>64</v>
      </c>
      <c r="D8" s="11">
        <f>COUNTIFS('Kickstart Data'!$F$2:$F$4115,D1,'Kickstart Data'!$D$2:$D$4115,"&gt;=25000",'Kickstart Data'!$D$2:$D$4115,"&lt;=29999")</f>
        <v>18</v>
      </c>
      <c r="E8" s="11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s="10" t="s">
        <v>8399</v>
      </c>
      <c r="B9" s="11">
        <f>COUNTIFS('Kickstart Data'!$F$2:$F$4115,B1,'Kickstart Data'!$D$2:$D$4115,"&gt;=30000",'Kickstart Data'!$D$2:$D$4115,"&lt;=34999")</f>
        <v>32</v>
      </c>
      <c r="C9" s="11">
        <f>COUNTIFS('Kickstart Data'!$F$2:$F$4115,C1,'Kickstart Data'!$D$2:$D$4115,"&gt;=30000",'Kickstart Data'!$D$2:$D$4115,"&lt;=34999")</f>
        <v>37</v>
      </c>
      <c r="D9" s="11">
        <f>COUNTIFS('Kickstart Data'!$F$2:$F$4115,D1,'Kickstart Data'!$D$2:$D$4115,"&gt;=30000",'Kickstart Data'!$D$2:$D$4115,"&lt;=34999")</f>
        <v>13</v>
      </c>
      <c r="E9" s="11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s="10" t="s">
        <v>8400</v>
      </c>
      <c r="B10" s="11">
        <f>COUNTIFS('Kickstart Data'!$F$2:$F$4115,B1,'Kickstart Data'!$D$2:$D$4115,"&gt;=35000",'Kickstart Data'!$D$2:$D$4115,"&lt;=39999")</f>
        <v>26</v>
      </c>
      <c r="C10" s="11">
        <f>COUNTIFS('Kickstart Data'!$F$2:$F$4115,C1,'Kickstart Data'!$D$2:$D$4115,"&gt;=35000",'Kickstart Data'!$D$2:$D$4115,"&lt;=39999")</f>
        <v>22</v>
      </c>
      <c r="D10" s="11">
        <f>COUNTIFS('Kickstart Data'!$F$2:$F$4115,D1,'Kickstart Data'!$D$2:$D$4115,"&gt;=35000",'Kickstart Data'!$D$2:$D$4115,"&lt;=39999")</f>
        <v>7</v>
      </c>
      <c r="E10" s="11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s="10" t="s">
        <v>8401</v>
      </c>
      <c r="B11" s="11">
        <f>COUNTIFS('Kickstart Data'!$F$2:$F$4115,B1,'Kickstart Data'!$D$2:$D$4115,"&gt;=40000",'Kickstart Data'!$D$2:$D$4115,"&lt;=44999")</f>
        <v>21</v>
      </c>
      <c r="C11" s="11">
        <f>COUNTIFS('Kickstart Data'!$F$2:$F$4115,C1,'Kickstart Data'!$D$2:$D$4115,"&gt;=40000",'Kickstart Data'!$D$2:$D$4115,"&lt;=44999")</f>
        <v>16</v>
      </c>
      <c r="D11" s="11">
        <f>COUNTIFS('Kickstart Data'!$F$2:$F$4115,D1,'Kickstart Data'!$D$2:$D$4115,"&gt;=40000",'Kickstart Data'!$D$2:$D$4115,"&lt;=44999")</f>
        <v>6</v>
      </c>
      <c r="E11" s="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s="10" t="s">
        <v>8402</v>
      </c>
      <c r="B12" s="11">
        <f>COUNTIFS('Kickstart Data'!$F$2:$F$4115,B1,'Kickstart Data'!$D$2:$D$4115,"&gt;=45000",'Kickstart Data'!$D$2:$D$4115,"&lt;=49999")</f>
        <v>6</v>
      </c>
      <c r="C12" s="11">
        <f>COUNTIFS('Kickstart Data'!$F$2:$F$4115,C1,'Kickstart Data'!$D$2:$D$4115,"&gt;=45000",'Kickstart Data'!$D$2:$D$4115,"&lt;=49999")</f>
        <v>11</v>
      </c>
      <c r="D12" s="11">
        <f>COUNTIFS('Kickstart Data'!$F$2:$F$4115,D1,'Kickstart Data'!$D$2:$D$4115,"&gt;=45000",'Kickstart Data'!$D$2:$D$4115,"&lt;=49999")</f>
        <v>4</v>
      </c>
      <c r="E12" s="11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s="10" t="s">
        <v>8403</v>
      </c>
      <c r="B13" s="11">
        <f>COUNTIFS('Kickstart Data'!$F$2:$F$4115,B1,'Kickstart Data'!$D$2:$D$4115,"&gt;=50000")</f>
        <v>86</v>
      </c>
      <c r="C13" s="11">
        <f>COUNTIFS('Kickstart Data'!$F$2:$F$4115,C1,'Kickstart Data'!$D$2:$D$4115,"&gt;=50000")</f>
        <v>258</v>
      </c>
      <c r="D13" s="11">
        <f>COUNTIFS('Kickstart Data'!$F$2:$F$4115,D1,'Kickstart Data'!$D$2:$D$4115,"&gt;=50000")</f>
        <v>100</v>
      </c>
      <c r="E13" s="11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CAA3-8C35-475C-AE16-54CC276F41BF}">
  <dimension ref="A2:G10"/>
  <sheetViews>
    <sheetView workbookViewId="0">
      <selection activeCell="A4" sqref="A4"/>
    </sheetView>
  </sheetViews>
  <sheetFormatPr defaultRowHeight="15" x14ac:dyDescent="0.25"/>
  <cols>
    <col min="1" max="1" width="15.5703125" bestFit="1" customWidth="1"/>
    <col min="2" max="2" width="14.28515625" bestFit="1" customWidth="1"/>
    <col min="3" max="6" width="9.140625" bestFit="1" customWidth="1"/>
    <col min="7" max="7" width="10.7109375" bestFit="1" customWidth="1"/>
  </cols>
  <sheetData>
    <row r="2" spans="1:7" x14ac:dyDescent="0.25">
      <c r="A2" s="7" t="s">
        <v>8223</v>
      </c>
      <c r="B2" t="s">
        <v>8360</v>
      </c>
    </row>
    <row r="4" spans="1:7" x14ac:dyDescent="0.25">
      <c r="A4" s="7" t="s">
        <v>8362</v>
      </c>
      <c r="C4" s="7" t="s">
        <v>8218</v>
      </c>
    </row>
    <row r="5" spans="1:7" x14ac:dyDescent="0.25">
      <c r="A5" s="7" t="s">
        <v>8308</v>
      </c>
      <c r="B5" s="7" t="s">
        <v>8309</v>
      </c>
      <c r="C5" t="s">
        <v>8219</v>
      </c>
      <c r="D5" t="s">
        <v>8221</v>
      </c>
      <c r="E5" t="s">
        <v>8220</v>
      </c>
      <c r="F5" t="s">
        <v>8222</v>
      </c>
      <c r="G5" t="s">
        <v>8361</v>
      </c>
    </row>
    <row r="6" spans="1:7" x14ac:dyDescent="0.25">
      <c r="A6" t="s">
        <v>8317</v>
      </c>
      <c r="B6" t="s">
        <v>8359</v>
      </c>
      <c r="C6" s="8">
        <v>60</v>
      </c>
      <c r="D6" s="8">
        <v>60</v>
      </c>
      <c r="E6" s="8">
        <v>20</v>
      </c>
      <c r="F6" s="8"/>
      <c r="G6" s="8">
        <v>140</v>
      </c>
    </row>
    <row r="7" spans="1:7" x14ac:dyDescent="0.25">
      <c r="B7" t="s">
        <v>8318</v>
      </c>
      <c r="C7" s="8">
        <v>694</v>
      </c>
      <c r="D7" s="8">
        <v>353</v>
      </c>
      <c r="E7" s="8"/>
      <c r="F7" s="8">
        <v>19</v>
      </c>
      <c r="G7" s="8">
        <v>1066</v>
      </c>
    </row>
    <row r="8" spans="1:7" x14ac:dyDescent="0.25">
      <c r="B8" t="s">
        <v>8357</v>
      </c>
      <c r="C8" s="8">
        <v>85</v>
      </c>
      <c r="D8" s="8">
        <v>80</v>
      </c>
      <c r="E8" s="8">
        <v>17</v>
      </c>
      <c r="F8" s="8">
        <v>5</v>
      </c>
      <c r="G8" s="8">
        <v>187</v>
      </c>
    </row>
    <row r="9" spans="1:7" x14ac:dyDescent="0.25">
      <c r="A9" t="s">
        <v>8404</v>
      </c>
      <c r="C9" s="8">
        <v>839</v>
      </c>
      <c r="D9" s="8">
        <v>493</v>
      </c>
      <c r="E9" s="8">
        <v>37</v>
      </c>
      <c r="F9" s="8">
        <v>24</v>
      </c>
      <c r="G9" s="8">
        <v>1393</v>
      </c>
    </row>
    <row r="10" spans="1:7" x14ac:dyDescent="0.25">
      <c r="A10" t="s">
        <v>8361</v>
      </c>
      <c r="C10" s="8">
        <v>839</v>
      </c>
      <c r="D10" s="8">
        <v>493</v>
      </c>
      <c r="E10" s="8">
        <v>37</v>
      </c>
      <c r="F10" s="8">
        <v>24</v>
      </c>
      <c r="G10" s="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0C18C-0D46-4CDC-84CE-19E30266E506}">
  <dimension ref="A2:G15"/>
  <sheetViews>
    <sheetView workbookViewId="0">
      <selection activeCell="G23" sqref="G23"/>
    </sheetView>
  </sheetViews>
  <sheetFormatPr defaultRowHeight="15" x14ac:dyDescent="0.25"/>
  <cols>
    <col min="1" max="2" width="24.28515625" bestFit="1" customWidth="1"/>
    <col min="3" max="6" width="9.140625" bestFit="1" customWidth="1"/>
    <col min="7" max="7" width="10.7109375" bestFit="1" customWidth="1"/>
  </cols>
  <sheetData>
    <row r="2" spans="1:7" x14ac:dyDescent="0.25">
      <c r="A2" s="7" t="s">
        <v>8308</v>
      </c>
      <c r="B2" t="s">
        <v>8360</v>
      </c>
    </row>
    <row r="4" spans="1:7" x14ac:dyDescent="0.25">
      <c r="A4" s="7" t="s">
        <v>8362</v>
      </c>
      <c r="C4" s="7" t="s">
        <v>8218</v>
      </c>
    </row>
    <row r="5" spans="1:7" x14ac:dyDescent="0.25">
      <c r="A5" s="7" t="s">
        <v>8386</v>
      </c>
      <c r="B5" s="7" t="s">
        <v>8363</v>
      </c>
      <c r="C5" t="s">
        <v>8219</v>
      </c>
      <c r="D5" t="s">
        <v>8221</v>
      </c>
      <c r="E5" t="s">
        <v>8220</v>
      </c>
      <c r="F5" t="s">
        <v>8222</v>
      </c>
      <c r="G5" t="s">
        <v>8361</v>
      </c>
    </row>
    <row r="6" spans="1:7" x14ac:dyDescent="0.25">
      <c r="A6" t="s">
        <v>8365</v>
      </c>
      <c r="C6" s="8">
        <v>9</v>
      </c>
      <c r="D6" s="8">
        <v>4</v>
      </c>
      <c r="E6" s="8">
        <v>1</v>
      </c>
      <c r="F6" s="8"/>
      <c r="G6" s="8">
        <v>14</v>
      </c>
    </row>
    <row r="7" spans="1:7" x14ac:dyDescent="0.25">
      <c r="A7" t="s">
        <v>8372</v>
      </c>
      <c r="C7" s="8">
        <v>49</v>
      </c>
      <c r="D7" s="8">
        <v>15</v>
      </c>
      <c r="E7" s="8">
        <v>1</v>
      </c>
      <c r="F7" s="8"/>
      <c r="G7" s="8">
        <v>65</v>
      </c>
    </row>
    <row r="8" spans="1:7" x14ac:dyDescent="0.25">
      <c r="A8" t="s">
        <v>8379</v>
      </c>
      <c r="C8" s="8">
        <v>136</v>
      </c>
      <c r="D8" s="8">
        <v>28</v>
      </c>
      <c r="E8" s="8">
        <v>7</v>
      </c>
      <c r="F8" s="8"/>
      <c r="G8" s="8">
        <v>171</v>
      </c>
    </row>
    <row r="9" spans="1:7" x14ac:dyDescent="0.25">
      <c r="A9" t="s">
        <v>8380</v>
      </c>
      <c r="C9" s="8">
        <v>216</v>
      </c>
      <c r="D9" s="8">
        <v>60</v>
      </c>
      <c r="E9" s="8">
        <v>6</v>
      </c>
      <c r="F9" s="8"/>
      <c r="G9" s="8">
        <v>282</v>
      </c>
    </row>
    <row r="10" spans="1:7" x14ac:dyDescent="0.25">
      <c r="A10" t="s">
        <v>8381</v>
      </c>
      <c r="C10" s="8">
        <v>200</v>
      </c>
      <c r="D10" s="8">
        <v>67</v>
      </c>
      <c r="E10" s="8">
        <v>7</v>
      </c>
      <c r="F10" s="8"/>
      <c r="G10" s="8">
        <v>274</v>
      </c>
    </row>
    <row r="11" spans="1:7" x14ac:dyDescent="0.25">
      <c r="A11" t="s">
        <v>8382</v>
      </c>
      <c r="C11" s="8">
        <v>474</v>
      </c>
      <c r="D11" s="8">
        <v>422</v>
      </c>
      <c r="E11" s="8">
        <v>80</v>
      </c>
      <c r="F11" s="8"/>
      <c r="G11" s="8">
        <v>976</v>
      </c>
    </row>
    <row r="12" spans="1:7" x14ac:dyDescent="0.25">
      <c r="A12" t="s">
        <v>8383</v>
      </c>
      <c r="C12" s="8">
        <v>567</v>
      </c>
      <c r="D12" s="8">
        <v>527</v>
      </c>
      <c r="E12" s="8">
        <v>131</v>
      </c>
      <c r="F12" s="8"/>
      <c r="G12" s="8">
        <v>1225</v>
      </c>
    </row>
    <row r="13" spans="1:7" x14ac:dyDescent="0.25">
      <c r="A13" t="s">
        <v>8384</v>
      </c>
      <c r="C13" s="8">
        <v>475</v>
      </c>
      <c r="D13" s="8">
        <v>376</v>
      </c>
      <c r="E13" s="8">
        <v>99</v>
      </c>
      <c r="F13" s="8"/>
      <c r="G13" s="8">
        <v>950</v>
      </c>
    </row>
    <row r="14" spans="1:7" x14ac:dyDescent="0.25">
      <c r="A14" t="s">
        <v>8385</v>
      </c>
      <c r="C14" s="8">
        <v>59</v>
      </c>
      <c r="D14" s="8">
        <v>31</v>
      </c>
      <c r="E14" s="8">
        <v>17</v>
      </c>
      <c r="F14" s="8">
        <v>50</v>
      </c>
      <c r="G14" s="8">
        <v>157</v>
      </c>
    </row>
    <row r="15" spans="1:7" x14ac:dyDescent="0.25">
      <c r="A15" t="s">
        <v>8361</v>
      </c>
      <c r="C15" s="8">
        <v>2185</v>
      </c>
      <c r="D15" s="8">
        <v>1530</v>
      </c>
      <c r="E15" s="8">
        <v>349</v>
      </c>
      <c r="F15" s="8">
        <v>50</v>
      </c>
      <c r="G15" s="8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1382C-35D6-4C0D-8EBD-FBFC858FFA77}">
  <dimension ref="A2:F27"/>
  <sheetViews>
    <sheetView workbookViewId="0">
      <selection activeCell="A2" sqref="A2"/>
    </sheetView>
  </sheetViews>
  <sheetFormatPr defaultRowHeight="15" x14ac:dyDescent="0.25"/>
  <cols>
    <col min="1" max="1" width="12.85546875" bestFit="1" customWidth="1"/>
    <col min="2" max="5" width="9.140625" bestFit="1" customWidth="1"/>
    <col min="6" max="7" width="10.7109375" bestFit="1" customWidth="1"/>
  </cols>
  <sheetData>
    <row r="2" spans="1:6" x14ac:dyDescent="0.25">
      <c r="A2" s="7" t="s">
        <v>8308</v>
      </c>
      <c r="B2" t="s">
        <v>8360</v>
      </c>
    </row>
    <row r="4" spans="1:6" x14ac:dyDescent="0.25">
      <c r="A4" s="7" t="s">
        <v>8362</v>
      </c>
      <c r="B4" s="7" t="s">
        <v>8218</v>
      </c>
    </row>
    <row r="5" spans="1:6" x14ac:dyDescent="0.25">
      <c r="A5" s="7" t="s">
        <v>8223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t="s">
        <v>8239</v>
      </c>
      <c r="B6" s="8">
        <v>3</v>
      </c>
      <c r="C6" s="8">
        <v>2</v>
      </c>
      <c r="D6" s="8"/>
      <c r="E6" s="8">
        <v>1</v>
      </c>
      <c r="F6" s="8">
        <v>6</v>
      </c>
    </row>
    <row r="7" spans="1:6" x14ac:dyDescent="0.25">
      <c r="A7" t="s">
        <v>8226</v>
      </c>
      <c r="B7" s="8">
        <v>19</v>
      </c>
      <c r="C7" s="8">
        <v>41</v>
      </c>
      <c r="D7" s="8">
        <v>14</v>
      </c>
      <c r="E7" s="8"/>
      <c r="F7" s="8">
        <v>74</v>
      </c>
    </row>
    <row r="8" spans="1:6" x14ac:dyDescent="0.25">
      <c r="A8" t="s">
        <v>8242</v>
      </c>
      <c r="B8" s="8">
        <v>1</v>
      </c>
      <c r="C8" s="8">
        <v>1</v>
      </c>
      <c r="D8" s="8"/>
      <c r="E8" s="8"/>
      <c r="F8" s="8">
        <v>2</v>
      </c>
    </row>
    <row r="9" spans="1:6" x14ac:dyDescent="0.25">
      <c r="A9" t="s">
        <v>8229</v>
      </c>
      <c r="B9" s="8">
        <v>64</v>
      </c>
      <c r="C9" s="8">
        <v>64</v>
      </c>
      <c r="D9" s="8">
        <v>17</v>
      </c>
      <c r="E9" s="8">
        <v>1</v>
      </c>
      <c r="F9" s="8">
        <v>146</v>
      </c>
    </row>
    <row r="10" spans="1:6" x14ac:dyDescent="0.25">
      <c r="A10" t="s">
        <v>8240</v>
      </c>
      <c r="B10" s="8">
        <v>1</v>
      </c>
      <c r="C10" s="8">
        <v>2</v>
      </c>
      <c r="D10" s="8">
        <v>3</v>
      </c>
      <c r="E10" s="8"/>
      <c r="F10" s="8">
        <v>6</v>
      </c>
    </row>
    <row r="11" spans="1:6" x14ac:dyDescent="0.25">
      <c r="A11" t="s">
        <v>8236</v>
      </c>
      <c r="B11" s="8">
        <v>23</v>
      </c>
      <c r="C11" s="8">
        <v>27</v>
      </c>
      <c r="D11" s="8">
        <v>3</v>
      </c>
      <c r="E11" s="8"/>
      <c r="F11" s="8">
        <v>53</v>
      </c>
    </row>
    <row r="12" spans="1:6" x14ac:dyDescent="0.25">
      <c r="A12" t="s">
        <v>8232</v>
      </c>
      <c r="B12" s="8">
        <v>4</v>
      </c>
      <c r="C12" s="8">
        <v>6</v>
      </c>
      <c r="D12" s="8">
        <v>4</v>
      </c>
      <c r="E12" s="8"/>
      <c r="F12" s="8">
        <v>14</v>
      </c>
    </row>
    <row r="13" spans="1:6" x14ac:dyDescent="0.25">
      <c r="A13" t="s">
        <v>8227</v>
      </c>
      <c r="B13" s="8">
        <v>11</v>
      </c>
      <c r="C13" s="8">
        <v>9</v>
      </c>
      <c r="D13" s="8">
        <v>1</v>
      </c>
      <c r="E13" s="8"/>
      <c r="F13" s="8">
        <v>21</v>
      </c>
    </row>
    <row r="14" spans="1:6" x14ac:dyDescent="0.25">
      <c r="A14" t="s">
        <v>8230</v>
      </c>
      <c r="B14" s="8">
        <v>10</v>
      </c>
      <c r="C14" s="8">
        <v>10</v>
      </c>
      <c r="D14" s="8">
        <v>5</v>
      </c>
      <c r="E14" s="8">
        <v>2</v>
      </c>
      <c r="F14" s="8">
        <v>27</v>
      </c>
    </row>
    <row r="15" spans="1:6" x14ac:dyDescent="0.25">
      <c r="A15" t="s">
        <v>8225</v>
      </c>
      <c r="B15" s="8">
        <v>366</v>
      </c>
      <c r="C15" s="8">
        <v>205</v>
      </c>
      <c r="D15" s="8">
        <v>25</v>
      </c>
      <c r="E15" s="8">
        <v>8</v>
      </c>
      <c r="F15" s="8">
        <v>604</v>
      </c>
    </row>
    <row r="16" spans="1:6" x14ac:dyDescent="0.25">
      <c r="A16" t="s">
        <v>8231</v>
      </c>
      <c r="B16" s="8"/>
      <c r="C16" s="8">
        <v>2</v>
      </c>
      <c r="D16" s="8">
        <v>1</v>
      </c>
      <c r="E16" s="8"/>
      <c r="F16" s="8">
        <v>3</v>
      </c>
    </row>
    <row r="17" spans="1:6" x14ac:dyDescent="0.25">
      <c r="A17" t="s">
        <v>8241</v>
      </c>
      <c r="B17" s="8">
        <v>8</v>
      </c>
      <c r="C17" s="8">
        <v>4</v>
      </c>
      <c r="D17" s="8">
        <v>2</v>
      </c>
      <c r="E17" s="8">
        <v>1</v>
      </c>
      <c r="F17" s="8">
        <v>15</v>
      </c>
    </row>
    <row r="18" spans="1:6" x14ac:dyDescent="0.25">
      <c r="A18" t="s">
        <v>8237</v>
      </c>
      <c r="B18" s="8">
        <v>7</v>
      </c>
      <c r="C18" s="8">
        <v>19</v>
      </c>
      <c r="D18" s="8">
        <v>3</v>
      </c>
      <c r="E18" s="8"/>
      <c r="F18" s="8">
        <v>29</v>
      </c>
    </row>
    <row r="19" spans="1:6" x14ac:dyDescent="0.25">
      <c r="A19" t="s">
        <v>8243</v>
      </c>
      <c r="B19" s="8">
        <v>2</v>
      </c>
      <c r="C19" s="8"/>
      <c r="D19" s="8"/>
      <c r="E19" s="8"/>
      <c r="F19" s="8">
        <v>2</v>
      </c>
    </row>
    <row r="20" spans="1:6" x14ac:dyDescent="0.25">
      <c r="A20" t="s">
        <v>8238</v>
      </c>
      <c r="B20" s="8"/>
      <c r="C20" s="8">
        <v>8</v>
      </c>
      <c r="D20" s="8">
        <v>1</v>
      </c>
      <c r="E20" s="8">
        <v>3</v>
      </c>
      <c r="F20" s="8">
        <v>12</v>
      </c>
    </row>
    <row r="21" spans="1:6" x14ac:dyDescent="0.25">
      <c r="A21" t="s">
        <v>8233</v>
      </c>
      <c r="B21" s="8">
        <v>2</v>
      </c>
      <c r="C21" s="8">
        <v>14</v>
      </c>
      <c r="D21" s="8">
        <v>4</v>
      </c>
      <c r="E21" s="8">
        <v>1</v>
      </c>
      <c r="F21" s="8">
        <v>21</v>
      </c>
    </row>
    <row r="22" spans="1:6" x14ac:dyDescent="0.25">
      <c r="A22" t="s">
        <v>8234</v>
      </c>
      <c r="B22" s="8">
        <v>2</v>
      </c>
      <c r="C22" s="8">
        <v>5</v>
      </c>
      <c r="D22" s="8"/>
      <c r="E22" s="8"/>
      <c r="F22" s="8">
        <v>7</v>
      </c>
    </row>
    <row r="23" spans="1:6" x14ac:dyDescent="0.25">
      <c r="A23" t="s">
        <v>8228</v>
      </c>
      <c r="B23" s="8">
        <v>3</v>
      </c>
      <c r="C23" s="8">
        <v>5</v>
      </c>
      <c r="D23" s="8">
        <v>4</v>
      </c>
      <c r="E23" s="8"/>
      <c r="F23" s="8">
        <v>12</v>
      </c>
    </row>
    <row r="24" spans="1:6" x14ac:dyDescent="0.25">
      <c r="A24" t="s">
        <v>8235</v>
      </c>
      <c r="B24" s="8">
        <v>7</v>
      </c>
      <c r="C24" s="8">
        <v>9</v>
      </c>
      <c r="D24" s="8">
        <v>5</v>
      </c>
      <c r="E24" s="8"/>
      <c r="F24" s="8">
        <v>21</v>
      </c>
    </row>
    <row r="25" spans="1:6" x14ac:dyDescent="0.25">
      <c r="A25" t="s">
        <v>8244</v>
      </c>
      <c r="B25" s="8">
        <v>1</v>
      </c>
      <c r="C25" s="8"/>
      <c r="D25" s="8"/>
      <c r="E25" s="8"/>
      <c r="F25" s="8">
        <v>1</v>
      </c>
    </row>
    <row r="26" spans="1:6" x14ac:dyDescent="0.25">
      <c r="A26" t="s">
        <v>8224</v>
      </c>
      <c r="B26" s="8">
        <v>1651</v>
      </c>
      <c r="C26" s="8">
        <v>1097</v>
      </c>
      <c r="D26" s="8">
        <v>257</v>
      </c>
      <c r="E26" s="8">
        <v>33</v>
      </c>
      <c r="F26" s="8">
        <v>3038</v>
      </c>
    </row>
    <row r="27" spans="1:6" x14ac:dyDescent="0.25">
      <c r="A27" t="s">
        <v>8361</v>
      </c>
      <c r="B27" s="8">
        <v>2185</v>
      </c>
      <c r="C27" s="8">
        <v>1530</v>
      </c>
      <c r="D27" s="8">
        <v>349</v>
      </c>
      <c r="E27" s="8">
        <v>50</v>
      </c>
      <c r="F27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 Data</vt:lpstr>
      <vt:lpstr>Analysis (Category)</vt:lpstr>
      <vt:lpstr>Analysis (Sub-Category)</vt:lpstr>
      <vt:lpstr>Analysis (Years)</vt:lpstr>
      <vt:lpstr>Bonus</vt:lpstr>
      <vt:lpstr>Question 3</vt:lpstr>
      <vt:lpstr>Question 3-1</vt:lpstr>
      <vt:lpstr>Question 3-2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Saiteja</cp:lastModifiedBy>
  <dcterms:created xsi:type="dcterms:W3CDTF">2017-04-20T15:17:24Z</dcterms:created>
  <dcterms:modified xsi:type="dcterms:W3CDTF">2019-08-17T00:16:15Z</dcterms:modified>
</cp:coreProperties>
</file>