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imkmiz/Desktop/2024 Projects/Spotify/02 Data/Prepared Data/"/>
    </mc:Choice>
  </mc:AlternateContent>
  <xr:revisionPtr revIDLastSave="0" documentId="8_{EECB6210-930A-194F-888C-4C4CD1F20B77}" xr6:coauthVersionLast="47" xr6:coauthVersionMax="47" xr10:uidLastSave="{00000000-0000-0000-0000-000000000000}"/>
  <bookViews>
    <workbookView xWindow="0" yWindow="500" windowWidth="31620" windowHeight="19420" xr2:uid="{6D7D8ED2-04D3-B04E-9F63-38A25465B86C}"/>
  </bookViews>
  <sheets>
    <sheet name="Original Data" sheetId="1" r:id="rId1"/>
    <sheet name="Cleaned Data" sheetId="11" r:id="rId2"/>
    <sheet name="Column Descriptions" sheetId="3" r:id="rId3"/>
    <sheet name="Dataset with Calculation Checks" sheetId="10" r:id="rId4"/>
    <sheet name="Annual Rev, Costs and Profit" sheetId="4" r:id="rId5"/>
    <sheet name="Cost Breakdown SEASONAL" sheetId="14" r:id="rId6"/>
    <sheet name="Rev MAUs line chart" sheetId="12" r:id="rId7"/>
    <sheet name="Cost v Profit" sheetId="8" r:id="rId8"/>
    <sheet name="COSTS" sheetId="5" r:id="rId9"/>
    <sheet name="Sheet4" sheetId="9" r:id="rId10"/>
  </sheets>
  <definedNames>
    <definedName name="_xlnm._FilterDatabase" localSheetId="1" hidden="1">'Cleaned Data'!$A$1:$T$25</definedName>
    <definedName name="_xlnm._FilterDatabase" localSheetId="3" hidden="1">'Dataset with Calculation Checks'!$A$2:$T$26</definedName>
    <definedName name="_xlnm._FilterDatabase" localSheetId="0" hidden="1">'Original Data'!$A$1:$T$25</definedName>
  </definedNames>
  <calcPr calcId="191029"/>
  <pivotCaches>
    <pivotCache cacheId="0" r:id="rId11"/>
    <pivotCache cacheId="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10" l="1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3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U26" i="10"/>
  <c r="V26" i="10" s="1"/>
  <c r="N26" i="10"/>
  <c r="J26" i="10"/>
  <c r="E26" i="10"/>
  <c r="U25" i="10"/>
  <c r="V25" i="10" s="1"/>
  <c r="N25" i="10"/>
  <c r="J25" i="10"/>
  <c r="E25" i="10"/>
  <c r="U24" i="10"/>
  <c r="V24" i="10" s="1"/>
  <c r="N24" i="10"/>
  <c r="J24" i="10"/>
  <c r="E24" i="10"/>
  <c r="U23" i="10"/>
  <c r="V23" i="10" s="1"/>
  <c r="N23" i="10"/>
  <c r="J23" i="10"/>
  <c r="E23" i="10"/>
  <c r="U22" i="10"/>
  <c r="V22" i="10" s="1"/>
  <c r="N22" i="10"/>
  <c r="J22" i="10"/>
  <c r="E22" i="10"/>
  <c r="U21" i="10"/>
  <c r="V21" i="10" s="1"/>
  <c r="N21" i="10"/>
  <c r="J21" i="10"/>
  <c r="E21" i="10"/>
  <c r="U20" i="10"/>
  <c r="V20" i="10" s="1"/>
  <c r="N20" i="10"/>
  <c r="J20" i="10"/>
  <c r="E20" i="10"/>
  <c r="U19" i="10"/>
  <c r="V19" i="10" s="1"/>
  <c r="N19" i="10"/>
  <c r="J19" i="10"/>
  <c r="E19" i="10"/>
  <c r="U18" i="10"/>
  <c r="V18" i="10" s="1"/>
  <c r="N18" i="10"/>
  <c r="J18" i="10"/>
  <c r="E18" i="10"/>
  <c r="U17" i="10"/>
  <c r="V17" i="10" s="1"/>
  <c r="N17" i="10"/>
  <c r="J17" i="10"/>
  <c r="E17" i="10"/>
  <c r="U16" i="10"/>
  <c r="V16" i="10" s="1"/>
  <c r="N16" i="10"/>
  <c r="J16" i="10"/>
  <c r="E16" i="10"/>
  <c r="U15" i="10"/>
  <c r="V15" i="10" s="1"/>
  <c r="N15" i="10"/>
  <c r="J15" i="10"/>
  <c r="E15" i="10"/>
  <c r="U14" i="10"/>
  <c r="V14" i="10" s="1"/>
  <c r="N14" i="10"/>
  <c r="J14" i="10"/>
  <c r="E14" i="10"/>
  <c r="U13" i="10"/>
  <c r="V13" i="10" s="1"/>
  <c r="N13" i="10"/>
  <c r="J13" i="10"/>
  <c r="E13" i="10"/>
  <c r="U12" i="10"/>
  <c r="V12" i="10" s="1"/>
  <c r="N12" i="10"/>
  <c r="J12" i="10"/>
  <c r="E12" i="10"/>
  <c r="U11" i="10"/>
  <c r="V11" i="10" s="1"/>
  <c r="N11" i="10"/>
  <c r="J11" i="10"/>
  <c r="E11" i="10"/>
  <c r="U10" i="10"/>
  <c r="V10" i="10" s="1"/>
  <c r="N10" i="10"/>
  <c r="J10" i="10"/>
  <c r="E10" i="10"/>
  <c r="U9" i="10"/>
  <c r="V9" i="10" s="1"/>
  <c r="N9" i="10"/>
  <c r="J9" i="10"/>
  <c r="E9" i="10"/>
  <c r="U8" i="10"/>
  <c r="V8" i="10" s="1"/>
  <c r="N8" i="10"/>
  <c r="J8" i="10"/>
  <c r="E8" i="10"/>
  <c r="U7" i="10"/>
  <c r="V7" i="10" s="1"/>
  <c r="N7" i="10"/>
  <c r="J7" i="10"/>
  <c r="E7" i="10"/>
  <c r="U6" i="10"/>
  <c r="V6" i="10" s="1"/>
  <c r="N6" i="10"/>
  <c r="J6" i="10"/>
  <c r="E6" i="10"/>
  <c r="U5" i="10"/>
  <c r="V5" i="10" s="1"/>
  <c r="N5" i="10"/>
  <c r="J5" i="10"/>
  <c r="E5" i="10"/>
  <c r="U4" i="10"/>
  <c r="V4" i="10" s="1"/>
  <c r="N4" i="10"/>
  <c r="J4" i="10"/>
  <c r="E4" i="10"/>
  <c r="U3" i="10"/>
  <c r="V3" i="10" s="1"/>
  <c r="N3" i="10"/>
  <c r="J3" i="10"/>
  <c r="E3" i="10"/>
  <c r="H3" i="9"/>
  <c r="H4" i="9"/>
  <c r="H5" i="9"/>
  <c r="H6" i="9"/>
  <c r="H7" i="9"/>
  <c r="H8" i="9"/>
  <c r="H2" i="9"/>
  <c r="G13" i="9"/>
</calcChain>
</file>

<file path=xl/sharedStrings.xml><?xml version="1.0" encoding="utf-8"?>
<sst xmlns="http://schemas.openxmlformats.org/spreadsheetml/2006/main" count="451" uniqueCount="119">
  <si>
    <t>Date</t>
  </si>
  <si>
    <t>Year</t>
  </si>
  <si>
    <t>Month</t>
  </si>
  <si>
    <t>Total Revenue</t>
  </si>
  <si>
    <t>Cost of Revenue</t>
  </si>
  <si>
    <t>Gross Profit</t>
  </si>
  <si>
    <t>Premium Revenue</t>
  </si>
  <si>
    <t>Premium Cost Revenue</t>
  </si>
  <si>
    <t>Premium Gross Profit</t>
  </si>
  <si>
    <t>Ad Revenue</t>
  </si>
  <si>
    <t>Ad Cost of revenue</t>
  </si>
  <si>
    <t>Ad gross Profit</t>
  </si>
  <si>
    <t>Monthly Active Users</t>
  </si>
  <si>
    <t>Premium MAUs</t>
  </si>
  <si>
    <t>Ad MAUs</t>
  </si>
  <si>
    <t>Premium Average Revenue Per User</t>
  </si>
  <si>
    <t>Sales and Marketing Cost</t>
  </si>
  <si>
    <t>Research and Development Cost</t>
  </si>
  <si>
    <t>Genreal and Adminstraive Cost</t>
  </si>
  <si>
    <t>March</t>
  </si>
  <si>
    <t>31-12-2022</t>
  </si>
  <si>
    <t>December</t>
  </si>
  <si>
    <t>30-09-2022</t>
  </si>
  <si>
    <t>September</t>
  </si>
  <si>
    <t>30-06-2022</t>
  </si>
  <si>
    <t>June</t>
  </si>
  <si>
    <t>31-03-2022</t>
  </si>
  <si>
    <t>31-12-2021</t>
  </si>
  <si>
    <t>30-09-2021</t>
  </si>
  <si>
    <t>30-06-2021</t>
  </si>
  <si>
    <t>31-03-2021</t>
  </si>
  <si>
    <t>31-12-2020</t>
  </si>
  <si>
    <t>30-09-2020</t>
  </si>
  <si>
    <t>30-06-2020</t>
  </si>
  <si>
    <t>31-03-2020</t>
  </si>
  <si>
    <t>31-12-2019</t>
  </si>
  <si>
    <t>30-09-2019</t>
  </si>
  <si>
    <t>30-06-2019</t>
  </si>
  <si>
    <t>31-03-2019</t>
  </si>
  <si>
    <t>31-12-2018</t>
  </si>
  <si>
    <t>30-09-2018</t>
  </si>
  <si>
    <t>30-06-2018</t>
  </si>
  <si>
    <t>31-03-2018</t>
  </si>
  <si>
    <t>31-12-2017</t>
  </si>
  <si>
    <t>30-09-2017</t>
  </si>
  <si>
    <t>30-06-2017</t>
  </si>
  <si>
    <t>31-03-2017</t>
  </si>
  <si>
    <t>QUARTER</t>
  </si>
  <si>
    <t>Q1</t>
  </si>
  <si>
    <t>Q2</t>
  </si>
  <si>
    <t>Q3</t>
  </si>
  <si>
    <t>Q4</t>
  </si>
  <si>
    <t>Row Labels</t>
  </si>
  <si>
    <t>Grand Total</t>
  </si>
  <si>
    <t>Sum of Total Revenue</t>
  </si>
  <si>
    <t>Sum of Gross Profit</t>
  </si>
  <si>
    <t>Column Name</t>
  </si>
  <si>
    <t>Description</t>
  </si>
  <si>
    <t>Quarter</t>
  </si>
  <si>
    <t>Ad Cost of Revenue</t>
  </si>
  <si>
    <t>Ad Gross Profit</t>
  </si>
  <si>
    <t>General and Administrative Cost</t>
  </si>
  <si>
    <t>The overall income generated by the company from all business activities before expenses.</t>
  </si>
  <si>
    <t>The direct costs related to producing goods or services sold by the company.</t>
  </si>
  <si>
    <t>The difference between total revenue and the cost of revenue, representing core operational profit.</t>
  </si>
  <si>
    <t>Revenue generated from users who have subscribed to premium services or products.</t>
  </si>
  <si>
    <t>The cost associated with delivering premium services to users.</t>
  </si>
  <si>
    <t>Income generated from advertising services or platforms.</t>
  </si>
  <si>
    <t>The direct cost associated with delivering advertisements.</t>
  </si>
  <si>
    <t>The profit earned from ad-related services, calculated as ad revenue minus ad cost of revenue.</t>
  </si>
  <si>
    <t>The number of unique users who engage with the platform each month.</t>
  </si>
  <si>
    <t>The number of monthly active users subscribed to premium services.</t>
  </si>
  <si>
    <t>The number of monthly active users engaging with advertisements.</t>
  </si>
  <si>
    <t>The average revenue generated per premium user.</t>
  </si>
  <si>
    <t>Expenses incurred in promoting and selling the company's products or services</t>
  </si>
  <si>
    <t>Costs related to the development of new products or services.</t>
  </si>
  <si>
    <t>Overhead expenses related to running the company, such as salaries, rent, and utilities.</t>
  </si>
  <si>
    <t>The specific day on which data was recorded or activity occurred.</t>
  </si>
  <si>
    <t>The year in which the data was captured or the financial activity occurred.</t>
  </si>
  <si>
    <t>The month in which the data was captured or the financial activity occurred.</t>
  </si>
  <si>
    <t>The fiscal quarter in which the data was recorded (e.g., Q1, Q2).</t>
  </si>
  <si>
    <t>Data Type</t>
  </si>
  <si>
    <t>Date/Datetime</t>
  </si>
  <si>
    <t>Integer</t>
  </si>
  <si>
    <t xml:space="preserve">Float </t>
  </si>
  <si>
    <t>Float</t>
  </si>
  <si>
    <t>String</t>
  </si>
  <si>
    <t>Sum of Sales and Marketing Cost</t>
  </si>
  <si>
    <t>Sum of Cost of Revenue</t>
  </si>
  <si>
    <t>Sum of Premium Cost Revenue</t>
  </si>
  <si>
    <t>Sum of Ad Cost of revenue</t>
  </si>
  <si>
    <t>Sum of Research and Development Cost</t>
  </si>
  <si>
    <t>Sum of Genreal and Adminstraive Cost</t>
  </si>
  <si>
    <t>Profit</t>
  </si>
  <si>
    <t>Costs</t>
  </si>
  <si>
    <t>Yearly Sum of Costs</t>
  </si>
  <si>
    <t>Cost+Profit CHECK</t>
  </si>
  <si>
    <t>Premium Cost + Profit CHECK</t>
  </si>
  <si>
    <t>Ad Cost + Profit CHECK</t>
  </si>
  <si>
    <t>User Engagement</t>
  </si>
  <si>
    <t>Cost</t>
  </si>
  <si>
    <t>Revenue</t>
  </si>
  <si>
    <t>Proft</t>
  </si>
  <si>
    <t>Time</t>
  </si>
  <si>
    <t>Cost per User</t>
  </si>
  <si>
    <t>Classification</t>
  </si>
  <si>
    <t>SUM OF OTHER COSTS</t>
  </si>
  <si>
    <t>OTHER COSTS</t>
  </si>
  <si>
    <t xml:space="preserve">ADVERTISING </t>
  </si>
  <si>
    <t>PREMIIUM USER</t>
  </si>
  <si>
    <t>PREMIUM + ADVERTISING</t>
  </si>
  <si>
    <t>USER ENGAGEMENT</t>
  </si>
  <si>
    <t>GROSS PROFIT CHECK</t>
  </si>
  <si>
    <t>ALL COSTS (Revenue+Other)</t>
  </si>
  <si>
    <t>Total Revenue - ALL COSTS</t>
  </si>
  <si>
    <t>Sum of Monthly Active Users</t>
  </si>
  <si>
    <t>General &amp; Administrative Costs</t>
  </si>
  <si>
    <t>Research &amp; Development Costs</t>
  </si>
  <si>
    <t>Sales &amp; Marketing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</si>
</sst>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6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FA878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1" fillId="3" borderId="4" xfId="0" applyFont="1" applyFill="1" applyBorder="1" applyAlignment="1">
      <alignment horizontal="center"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horizontal="center" wrapText="1"/>
    </xf>
    <xf numFmtId="0" fontId="1" fillId="2" borderId="5" xfId="0" applyFont="1" applyFill="1" applyBorder="1" applyAlignment="1">
      <alignment wrapText="1"/>
    </xf>
    <xf numFmtId="0" fontId="0" fillId="3" borderId="4" xfId="0" applyFill="1" applyBorder="1"/>
    <xf numFmtId="0" fontId="0" fillId="3" borderId="0" xfId="0" applyFill="1"/>
    <xf numFmtId="0" fontId="0" fillId="3" borderId="6" xfId="0" applyFill="1" applyBorder="1"/>
    <xf numFmtId="0" fontId="0" fillId="3" borderId="7" xfId="0" applyFill="1" applyBorder="1"/>
    <xf numFmtId="0" fontId="0" fillId="3" borderId="10" xfId="0" applyFill="1" applyBorder="1" applyAlignment="1">
      <alignment horizontal="center"/>
    </xf>
    <xf numFmtId="0" fontId="1" fillId="5" borderId="4" xfId="0" applyFont="1" applyFill="1" applyBorder="1" applyAlignment="1">
      <alignment wrapText="1"/>
    </xf>
    <xf numFmtId="0" fontId="1" fillId="5" borderId="0" xfId="0" applyFont="1" applyFill="1" applyAlignment="1">
      <alignment wrapText="1"/>
    </xf>
    <xf numFmtId="0" fontId="1" fillId="5" borderId="5" xfId="0" applyFont="1" applyFill="1" applyBorder="1" applyAlignment="1">
      <alignment wrapText="1"/>
    </xf>
    <xf numFmtId="0" fontId="0" fillId="5" borderId="5" xfId="0" applyFill="1" applyBorder="1"/>
    <xf numFmtId="0" fontId="0" fillId="5" borderId="8" xfId="0" applyFill="1" applyBorder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 inden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2">
    <dxf>
      <font>
        <sz val="16"/>
      </font>
    </dxf>
    <dxf>
      <alignment wrapText="1"/>
    </dxf>
  </dxfs>
  <tableStyles count="0" defaultTableStyle="TableStyleMedium2" defaultPivotStyle="PivotStyleLight16"/>
  <colors>
    <mruColors>
      <color rgb="FFFA878F"/>
      <color rgb="FFFF7E79"/>
      <color rgb="FFFF30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[spotify_revenue_clean.xlsx]Annual Rev, Costs and Profit!PivotTable2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Revenue, Costs and Profit</a:t>
            </a:r>
          </a:p>
        </c:rich>
      </c:tx>
      <c:layout>
        <c:manualLayout>
          <c:xMode val="edge"/>
          <c:yMode val="edge"/>
          <c:x val="0.18540291634689177"/>
          <c:y val="4.2553191489361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'Annual Rev, Costs and Profit'!$B$3</c:f>
              <c:strCache>
                <c:ptCount val="1"/>
                <c:pt idx="0">
                  <c:v>Sum of Gross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Rev, Costs and Profit'!$A$4:$A$10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'Annual Rev, Costs and Profit'!$B$4:$B$10</c:f>
              <c:numCache>
                <c:formatCode>General</c:formatCode>
                <c:ptCount val="6"/>
                <c:pt idx="0">
                  <c:v>1149</c:v>
                </c:pt>
                <c:pt idx="1">
                  <c:v>1353</c:v>
                </c:pt>
                <c:pt idx="2">
                  <c:v>1722</c:v>
                </c:pt>
                <c:pt idx="3">
                  <c:v>2015</c:v>
                </c:pt>
                <c:pt idx="4">
                  <c:v>2591</c:v>
                </c:pt>
                <c:pt idx="5">
                  <c:v>2926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3-EB44-B78E-08F41EB2705F}"/>
            </c:ext>
          </c:extLst>
        </c:ser>
        <c:ser>
          <c:idx val="1"/>
          <c:order val="1"/>
          <c:tx>
            <c:strRef>
              <c:f>'Annual Rev, Costs and Profit'!$C$3</c:f>
              <c:strCache>
                <c:ptCount val="1"/>
                <c:pt idx="0">
                  <c:v>Sum of Cost of 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'Annual Rev, Costs and Profit'!$A$4:$A$10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'Annual Rev, Costs and Profit'!$C$4:$C$10</c:f>
              <c:numCache>
                <c:formatCode>General</c:formatCode>
                <c:ptCount val="6"/>
                <c:pt idx="0">
                  <c:v>3241</c:v>
                </c:pt>
                <c:pt idx="1">
                  <c:v>3906</c:v>
                </c:pt>
                <c:pt idx="2">
                  <c:v>5042</c:v>
                </c:pt>
                <c:pt idx="3">
                  <c:v>5865</c:v>
                </c:pt>
                <c:pt idx="4">
                  <c:v>7077</c:v>
                </c:pt>
                <c:pt idx="5">
                  <c:v>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3-EB44-B78E-08F41EB2705F}"/>
            </c:ext>
          </c:extLst>
        </c:ser>
        <c:ser>
          <c:idx val="2"/>
          <c:order val="2"/>
          <c:tx>
            <c:strRef>
              <c:f>'Annual Rev, Costs and Profit'!$D$3</c:f>
              <c:strCache>
                <c:ptCount val="1"/>
                <c:pt idx="0">
                  <c:v>Sum of Total 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'Annual Rev, Costs and Profit'!$A$4:$A$10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'Annual Rev, Costs and Profit'!$D$4:$D$10</c:f>
              <c:numCache>
                <c:formatCode>General</c:formatCode>
                <c:ptCount val="6"/>
                <c:pt idx="0">
                  <c:v>4390</c:v>
                </c:pt>
                <c:pt idx="1">
                  <c:v>5259</c:v>
                </c:pt>
                <c:pt idx="2">
                  <c:v>6764</c:v>
                </c:pt>
                <c:pt idx="3">
                  <c:v>7880</c:v>
                </c:pt>
                <c:pt idx="4">
                  <c:v>9668</c:v>
                </c:pt>
                <c:pt idx="5">
                  <c:v>11727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E0-D345-A291-4AF8D15C6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417071"/>
        <c:axId val="1645151503"/>
      </c:lineChart>
      <c:catAx>
        <c:axId val="69041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151503"/>
        <c:crosses val="autoZero"/>
        <c:auto val="1"/>
        <c:lblAlgn val="ctr"/>
        <c:lblOffset val="100"/>
        <c:noMultiLvlLbl val="0"/>
      </c:catAx>
      <c:valAx>
        <c:axId val="16451515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in Millions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41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[spotify_revenue_clean.xlsx]Cost Breakdown SEASONAL!PivotTable1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Costs  Over Time</a:t>
            </a:r>
          </a:p>
        </c:rich>
      </c:tx>
      <c:layout>
        <c:manualLayout>
          <c:xMode val="edge"/>
          <c:yMode val="edge"/>
          <c:x val="0.18540291634689177"/>
          <c:y val="4.2553191489361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'Cost Breakdown SEASONAL'!$B$3</c:f>
              <c:strCache>
                <c:ptCount val="1"/>
                <c:pt idx="0">
                  <c:v>General &amp; Administrative Costs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'Cost Breakdown SEASONAL'!$A$4:$A$34</c:f>
              <c:multiLvlStrCache>
                <c:ptCount val="24"/>
                <c:lvl>
                  <c:pt idx="0">
                    <c:v>March</c:v>
                  </c:pt>
                  <c:pt idx="1">
                    <c:v>June</c:v>
                  </c:pt>
                  <c:pt idx="2">
                    <c:v>September</c:v>
                  </c:pt>
                  <c:pt idx="3">
                    <c:v>December</c:v>
                  </c:pt>
                  <c:pt idx="4">
                    <c:v>March</c:v>
                  </c:pt>
                  <c:pt idx="5">
                    <c:v>June</c:v>
                  </c:pt>
                  <c:pt idx="6">
                    <c:v>September</c:v>
                  </c:pt>
                  <c:pt idx="7">
                    <c:v>December</c:v>
                  </c:pt>
                  <c:pt idx="8">
                    <c:v>March</c:v>
                  </c:pt>
                  <c:pt idx="9">
                    <c:v>June</c:v>
                  </c:pt>
                  <c:pt idx="10">
                    <c:v>September</c:v>
                  </c:pt>
                  <c:pt idx="11">
                    <c:v>December</c:v>
                  </c:pt>
                  <c:pt idx="12">
                    <c:v>March</c:v>
                  </c:pt>
                  <c:pt idx="13">
                    <c:v>June</c:v>
                  </c:pt>
                  <c:pt idx="14">
                    <c:v>September</c:v>
                  </c:pt>
                  <c:pt idx="15">
                    <c:v>December</c:v>
                  </c:pt>
                  <c:pt idx="16">
                    <c:v>March</c:v>
                  </c:pt>
                  <c:pt idx="17">
                    <c:v>June</c:v>
                  </c:pt>
                  <c:pt idx="18">
                    <c:v>September</c:v>
                  </c:pt>
                  <c:pt idx="19">
                    <c:v>December</c:v>
                  </c:pt>
                  <c:pt idx="20">
                    <c:v>March</c:v>
                  </c:pt>
                  <c:pt idx="21">
                    <c:v>June</c:v>
                  </c:pt>
                  <c:pt idx="22">
                    <c:v>September</c:v>
                  </c:pt>
                  <c:pt idx="23">
                    <c:v>December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</c:lvl>
              </c:multiLvlStrCache>
            </c:multiLvlStrRef>
          </c:cat>
          <c:val>
            <c:numRef>
              <c:f>'Cost Breakdown SEASONAL'!$B$4:$B$34</c:f>
              <c:numCache>
                <c:formatCode>General</c:formatCode>
                <c:ptCount val="24"/>
                <c:pt idx="0">
                  <c:v>54</c:v>
                </c:pt>
                <c:pt idx="1">
                  <c:v>70</c:v>
                </c:pt>
                <c:pt idx="2">
                  <c:v>67</c:v>
                </c:pt>
                <c:pt idx="3">
                  <c:v>73</c:v>
                </c:pt>
                <c:pt idx="4">
                  <c:v>71</c:v>
                </c:pt>
                <c:pt idx="5">
                  <c:v>103</c:v>
                </c:pt>
                <c:pt idx="6">
                  <c:v>67</c:v>
                </c:pt>
                <c:pt idx="7">
                  <c:v>42</c:v>
                </c:pt>
                <c:pt idx="8">
                  <c:v>93</c:v>
                </c:pt>
                <c:pt idx="9">
                  <c:v>86</c:v>
                </c:pt>
                <c:pt idx="10">
                  <c:v>73</c:v>
                </c:pt>
                <c:pt idx="11">
                  <c:v>102</c:v>
                </c:pt>
                <c:pt idx="12">
                  <c:v>96</c:v>
                </c:pt>
                <c:pt idx="13">
                  <c:v>131</c:v>
                </c:pt>
                <c:pt idx="14">
                  <c:v>97</c:v>
                </c:pt>
                <c:pt idx="15">
                  <c:v>118</c:v>
                </c:pt>
                <c:pt idx="16">
                  <c:v>102</c:v>
                </c:pt>
                <c:pt idx="17">
                  <c:v>117</c:v>
                </c:pt>
                <c:pt idx="18">
                  <c:v>105</c:v>
                </c:pt>
                <c:pt idx="19">
                  <c:v>126</c:v>
                </c:pt>
                <c:pt idx="20">
                  <c:v>131</c:v>
                </c:pt>
                <c:pt idx="21">
                  <c:v>171</c:v>
                </c:pt>
                <c:pt idx="22">
                  <c:v>160</c:v>
                </c:pt>
                <c:pt idx="23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3-EB44-B78E-08F41EB2705F}"/>
            </c:ext>
          </c:extLst>
        </c:ser>
        <c:ser>
          <c:idx val="1"/>
          <c:order val="1"/>
          <c:tx>
            <c:strRef>
              <c:f>'Cost Breakdown SEASONAL'!$C$3</c:f>
              <c:strCache>
                <c:ptCount val="1"/>
                <c:pt idx="0">
                  <c:v>Sales &amp; Marketing Costs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'Cost Breakdown SEASONAL'!$A$4:$A$34</c:f>
              <c:multiLvlStrCache>
                <c:ptCount val="24"/>
                <c:lvl>
                  <c:pt idx="0">
                    <c:v>March</c:v>
                  </c:pt>
                  <c:pt idx="1">
                    <c:v>June</c:v>
                  </c:pt>
                  <c:pt idx="2">
                    <c:v>September</c:v>
                  </c:pt>
                  <c:pt idx="3">
                    <c:v>December</c:v>
                  </c:pt>
                  <c:pt idx="4">
                    <c:v>March</c:v>
                  </c:pt>
                  <c:pt idx="5">
                    <c:v>June</c:v>
                  </c:pt>
                  <c:pt idx="6">
                    <c:v>September</c:v>
                  </c:pt>
                  <c:pt idx="7">
                    <c:v>December</c:v>
                  </c:pt>
                  <c:pt idx="8">
                    <c:v>March</c:v>
                  </c:pt>
                  <c:pt idx="9">
                    <c:v>June</c:v>
                  </c:pt>
                  <c:pt idx="10">
                    <c:v>September</c:v>
                  </c:pt>
                  <c:pt idx="11">
                    <c:v>December</c:v>
                  </c:pt>
                  <c:pt idx="12">
                    <c:v>March</c:v>
                  </c:pt>
                  <c:pt idx="13">
                    <c:v>June</c:v>
                  </c:pt>
                  <c:pt idx="14">
                    <c:v>September</c:v>
                  </c:pt>
                  <c:pt idx="15">
                    <c:v>December</c:v>
                  </c:pt>
                  <c:pt idx="16">
                    <c:v>March</c:v>
                  </c:pt>
                  <c:pt idx="17">
                    <c:v>June</c:v>
                  </c:pt>
                  <c:pt idx="18">
                    <c:v>September</c:v>
                  </c:pt>
                  <c:pt idx="19">
                    <c:v>December</c:v>
                  </c:pt>
                  <c:pt idx="20">
                    <c:v>March</c:v>
                  </c:pt>
                  <c:pt idx="21">
                    <c:v>June</c:v>
                  </c:pt>
                  <c:pt idx="22">
                    <c:v>September</c:v>
                  </c:pt>
                  <c:pt idx="23">
                    <c:v>December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</c:lvl>
              </c:multiLvlStrCache>
            </c:multiLvlStrRef>
          </c:cat>
          <c:val>
            <c:numRef>
              <c:f>'Cost Breakdown SEASONAL'!$C$4:$C$34</c:f>
              <c:numCache>
                <c:formatCode>General</c:formatCode>
                <c:ptCount val="24"/>
                <c:pt idx="0">
                  <c:v>110</c:v>
                </c:pt>
                <c:pt idx="1">
                  <c:v>146</c:v>
                </c:pt>
                <c:pt idx="2">
                  <c:v>138</c:v>
                </c:pt>
                <c:pt idx="3">
                  <c:v>173</c:v>
                </c:pt>
                <c:pt idx="4">
                  <c:v>138</c:v>
                </c:pt>
                <c:pt idx="5">
                  <c:v>173</c:v>
                </c:pt>
                <c:pt idx="6">
                  <c:v>146</c:v>
                </c:pt>
                <c:pt idx="7">
                  <c:v>163</c:v>
                </c:pt>
                <c:pt idx="8">
                  <c:v>172</c:v>
                </c:pt>
                <c:pt idx="9">
                  <c:v>200</c:v>
                </c:pt>
                <c:pt idx="10">
                  <c:v>178</c:v>
                </c:pt>
                <c:pt idx="11">
                  <c:v>276</c:v>
                </c:pt>
                <c:pt idx="12">
                  <c:v>231</c:v>
                </c:pt>
                <c:pt idx="13">
                  <c:v>248</c:v>
                </c:pt>
                <c:pt idx="14">
                  <c:v>256</c:v>
                </c:pt>
                <c:pt idx="15">
                  <c:v>294</c:v>
                </c:pt>
                <c:pt idx="16">
                  <c:v>236</c:v>
                </c:pt>
                <c:pt idx="17">
                  <c:v>279</c:v>
                </c:pt>
                <c:pt idx="18">
                  <c:v>280</c:v>
                </c:pt>
                <c:pt idx="19">
                  <c:v>340</c:v>
                </c:pt>
                <c:pt idx="20">
                  <c:v>296</c:v>
                </c:pt>
                <c:pt idx="21">
                  <c:v>391</c:v>
                </c:pt>
                <c:pt idx="22">
                  <c:v>432</c:v>
                </c:pt>
                <c:pt idx="23">
                  <c:v>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3-EB44-B78E-08F41EB2705F}"/>
            </c:ext>
          </c:extLst>
        </c:ser>
        <c:ser>
          <c:idx val="2"/>
          <c:order val="2"/>
          <c:tx>
            <c:strRef>
              <c:f>'Cost Breakdown SEASONAL'!$D$3</c:f>
              <c:strCache>
                <c:ptCount val="1"/>
                <c:pt idx="0">
                  <c:v>Research &amp; Development Costs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'Cost Breakdown SEASONAL'!$A$4:$A$34</c:f>
              <c:multiLvlStrCache>
                <c:ptCount val="24"/>
                <c:lvl>
                  <c:pt idx="0">
                    <c:v>March</c:v>
                  </c:pt>
                  <c:pt idx="1">
                    <c:v>June</c:v>
                  </c:pt>
                  <c:pt idx="2">
                    <c:v>September</c:v>
                  </c:pt>
                  <c:pt idx="3">
                    <c:v>December</c:v>
                  </c:pt>
                  <c:pt idx="4">
                    <c:v>March</c:v>
                  </c:pt>
                  <c:pt idx="5">
                    <c:v>June</c:v>
                  </c:pt>
                  <c:pt idx="6">
                    <c:v>September</c:v>
                  </c:pt>
                  <c:pt idx="7">
                    <c:v>December</c:v>
                  </c:pt>
                  <c:pt idx="8">
                    <c:v>March</c:v>
                  </c:pt>
                  <c:pt idx="9">
                    <c:v>June</c:v>
                  </c:pt>
                  <c:pt idx="10">
                    <c:v>September</c:v>
                  </c:pt>
                  <c:pt idx="11">
                    <c:v>December</c:v>
                  </c:pt>
                  <c:pt idx="12">
                    <c:v>March</c:v>
                  </c:pt>
                  <c:pt idx="13">
                    <c:v>June</c:v>
                  </c:pt>
                  <c:pt idx="14">
                    <c:v>September</c:v>
                  </c:pt>
                  <c:pt idx="15">
                    <c:v>December</c:v>
                  </c:pt>
                  <c:pt idx="16">
                    <c:v>March</c:v>
                  </c:pt>
                  <c:pt idx="17">
                    <c:v>June</c:v>
                  </c:pt>
                  <c:pt idx="18">
                    <c:v>September</c:v>
                  </c:pt>
                  <c:pt idx="19">
                    <c:v>December</c:v>
                  </c:pt>
                  <c:pt idx="20">
                    <c:v>March</c:v>
                  </c:pt>
                  <c:pt idx="21">
                    <c:v>June</c:v>
                  </c:pt>
                  <c:pt idx="22">
                    <c:v>September</c:v>
                  </c:pt>
                  <c:pt idx="23">
                    <c:v>December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</c:lvl>
              </c:multiLvlStrCache>
            </c:multiLvlStrRef>
          </c:cat>
          <c:val>
            <c:numRef>
              <c:f>'Cost Breakdown SEASONAL'!$D$4:$D$34</c:f>
              <c:numCache>
                <c:formatCode>General</c:formatCode>
                <c:ptCount val="24"/>
                <c:pt idx="0">
                  <c:v>80</c:v>
                </c:pt>
                <c:pt idx="1">
                  <c:v>95</c:v>
                </c:pt>
                <c:pt idx="2">
                  <c:v>98</c:v>
                </c:pt>
                <c:pt idx="3">
                  <c:v>123</c:v>
                </c:pt>
                <c:pt idx="4">
                  <c:v>115</c:v>
                </c:pt>
                <c:pt idx="5">
                  <c:v>143</c:v>
                </c:pt>
                <c:pt idx="6">
                  <c:v>135</c:v>
                </c:pt>
                <c:pt idx="7">
                  <c:v>100</c:v>
                </c:pt>
                <c:pt idx="8">
                  <c:v>155</c:v>
                </c:pt>
                <c:pt idx="9">
                  <c:v>151</c:v>
                </c:pt>
                <c:pt idx="10">
                  <c:v>136</c:v>
                </c:pt>
                <c:pt idx="11">
                  <c:v>173</c:v>
                </c:pt>
                <c:pt idx="12">
                  <c:v>162</c:v>
                </c:pt>
                <c:pt idx="13">
                  <c:v>267</c:v>
                </c:pt>
                <c:pt idx="14">
                  <c:v>176</c:v>
                </c:pt>
                <c:pt idx="15">
                  <c:v>232</c:v>
                </c:pt>
                <c:pt idx="16">
                  <c:v>196</c:v>
                </c:pt>
                <c:pt idx="17">
                  <c:v>255</c:v>
                </c:pt>
                <c:pt idx="18">
                  <c:v>208</c:v>
                </c:pt>
                <c:pt idx="19">
                  <c:v>253</c:v>
                </c:pt>
                <c:pt idx="20">
                  <c:v>250</c:v>
                </c:pt>
                <c:pt idx="21">
                  <c:v>336</c:v>
                </c:pt>
                <c:pt idx="22">
                  <c:v>386</c:v>
                </c:pt>
                <c:pt idx="23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DCA-8246-8386-2230184CC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417071"/>
        <c:axId val="1645151503"/>
      </c:lineChart>
      <c:catAx>
        <c:axId val="69041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151503"/>
        <c:crosses val="autoZero"/>
        <c:auto val="1"/>
        <c:lblAlgn val="ctr"/>
        <c:lblOffset val="100"/>
        <c:noMultiLvlLbl val="0"/>
      </c:catAx>
      <c:valAx>
        <c:axId val="16451515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41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[spotify_revenue_clean.xlsx]Rev MAUs line chart!PivotTable3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200" b="1" i="0" baseline="0">
                <a:solidFill>
                  <a:schemeClr val="tx1"/>
                </a:solidFill>
              </a:rPr>
              <a:t>Total Revenue and Monthly Active Users Comparison</a:t>
            </a:r>
          </a:p>
        </c:rich>
      </c:tx>
      <c:layout>
        <c:manualLayout>
          <c:xMode val="edge"/>
          <c:yMode val="edge"/>
          <c:x val="0.18540291634689177"/>
          <c:y val="4.2553191489361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'Rev MAUs line chart'!$B$3</c:f>
              <c:strCache>
                <c:ptCount val="1"/>
                <c:pt idx="0">
                  <c:v>Sum of Monthly Active Users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'Rev MAUs line chart'!$A$4:$A$34</c:f>
              <c:multiLvlStrCache>
                <c:ptCount val="2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</c:lvl>
              </c:multiLvlStrCache>
            </c:multiLvlStrRef>
          </c:cat>
          <c:val>
            <c:numRef>
              <c:f>'Rev MAUs line chart'!$B$4:$B$34</c:f>
              <c:numCache>
                <c:formatCode>General</c:formatCode>
                <c:ptCount val="24"/>
                <c:pt idx="0">
                  <c:v>131</c:v>
                </c:pt>
                <c:pt idx="1">
                  <c:v>138</c:v>
                </c:pt>
                <c:pt idx="2">
                  <c:v>150</c:v>
                </c:pt>
                <c:pt idx="3">
                  <c:v>160</c:v>
                </c:pt>
                <c:pt idx="4">
                  <c:v>170</c:v>
                </c:pt>
                <c:pt idx="5">
                  <c:v>180</c:v>
                </c:pt>
                <c:pt idx="6">
                  <c:v>191</c:v>
                </c:pt>
                <c:pt idx="7">
                  <c:v>207</c:v>
                </c:pt>
                <c:pt idx="8">
                  <c:v>217</c:v>
                </c:pt>
                <c:pt idx="9">
                  <c:v>232</c:v>
                </c:pt>
                <c:pt idx="10">
                  <c:v>248</c:v>
                </c:pt>
                <c:pt idx="11">
                  <c:v>271</c:v>
                </c:pt>
                <c:pt idx="12">
                  <c:v>286</c:v>
                </c:pt>
                <c:pt idx="13">
                  <c:v>299</c:v>
                </c:pt>
                <c:pt idx="14">
                  <c:v>320</c:v>
                </c:pt>
                <c:pt idx="15">
                  <c:v>345</c:v>
                </c:pt>
                <c:pt idx="16">
                  <c:v>356</c:v>
                </c:pt>
                <c:pt idx="17">
                  <c:v>365</c:v>
                </c:pt>
                <c:pt idx="18">
                  <c:v>381</c:v>
                </c:pt>
                <c:pt idx="19">
                  <c:v>406</c:v>
                </c:pt>
                <c:pt idx="20">
                  <c:v>422</c:v>
                </c:pt>
                <c:pt idx="21">
                  <c:v>433</c:v>
                </c:pt>
                <c:pt idx="22">
                  <c:v>456</c:v>
                </c:pt>
                <c:pt idx="23">
                  <c:v>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3-EB44-B78E-08F41EB2705F}"/>
            </c:ext>
          </c:extLst>
        </c:ser>
        <c:ser>
          <c:idx val="1"/>
          <c:order val="1"/>
          <c:tx>
            <c:strRef>
              <c:f>'Rev MAUs line chart'!$C$3</c:f>
              <c:strCache>
                <c:ptCount val="1"/>
                <c:pt idx="0">
                  <c:v>Sum of Total 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'Rev MAUs line chart'!$A$4:$A$34</c:f>
              <c:multiLvlStrCache>
                <c:ptCount val="2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</c:lvl>
              </c:multiLvlStrCache>
            </c:multiLvlStrRef>
          </c:cat>
          <c:val>
            <c:numRef>
              <c:f>'Rev MAUs line chart'!$C$4:$C$34</c:f>
              <c:numCache>
                <c:formatCode>General</c:formatCode>
                <c:ptCount val="24"/>
                <c:pt idx="0">
                  <c:v>902</c:v>
                </c:pt>
                <c:pt idx="1">
                  <c:v>1007</c:v>
                </c:pt>
                <c:pt idx="2">
                  <c:v>1032</c:v>
                </c:pt>
                <c:pt idx="3">
                  <c:v>1148</c:v>
                </c:pt>
                <c:pt idx="4">
                  <c:v>1139</c:v>
                </c:pt>
                <c:pt idx="5">
                  <c:v>1273</c:v>
                </c:pt>
                <c:pt idx="6">
                  <c:v>1352</c:v>
                </c:pt>
                <c:pt idx="7">
                  <c:v>1485</c:v>
                </c:pt>
                <c:pt idx="8">
                  <c:v>1511</c:v>
                </c:pt>
                <c:pt idx="9">
                  <c:v>1667</c:v>
                </c:pt>
                <c:pt idx="10">
                  <c:v>1731</c:v>
                </c:pt>
                <c:pt idx="11">
                  <c:v>1855</c:v>
                </c:pt>
                <c:pt idx="12">
                  <c:v>1848</c:v>
                </c:pt>
                <c:pt idx="13">
                  <c:v>1889</c:v>
                </c:pt>
                <c:pt idx="14">
                  <c:v>1975</c:v>
                </c:pt>
                <c:pt idx="15">
                  <c:v>2168</c:v>
                </c:pt>
                <c:pt idx="16">
                  <c:v>2147</c:v>
                </c:pt>
                <c:pt idx="17">
                  <c:v>2331</c:v>
                </c:pt>
                <c:pt idx="18">
                  <c:v>2501</c:v>
                </c:pt>
                <c:pt idx="19">
                  <c:v>2689</c:v>
                </c:pt>
                <c:pt idx="20">
                  <c:v>2661</c:v>
                </c:pt>
                <c:pt idx="21">
                  <c:v>2864</c:v>
                </c:pt>
                <c:pt idx="22">
                  <c:v>3036</c:v>
                </c:pt>
                <c:pt idx="23">
                  <c:v>3166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3-EB44-B78E-08F41EB27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417071"/>
        <c:axId val="1645151503"/>
      </c:lineChart>
      <c:catAx>
        <c:axId val="69041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chemeClr val="tx1"/>
                    </a:solidFill>
                  </a:rPr>
                  <a:t>Years by Quarter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151503"/>
        <c:crosses val="autoZero"/>
        <c:auto val="1"/>
        <c:lblAlgn val="ctr"/>
        <c:lblOffset val="100"/>
        <c:noMultiLvlLbl val="0"/>
      </c:catAx>
      <c:valAx>
        <c:axId val="16451515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chemeClr val="tx1"/>
                    </a:solidFill>
                  </a:rPr>
                  <a:t>Revenue in Millions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41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[spotify_revenue_clean.xlsx]Cost v Profit!PivotTable1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</a:rPr>
              <a:t>Revenue Breakdown: Costs vs. Profit Analysis</a:t>
            </a:r>
            <a:endParaRPr lang="en-US" sz="1800" b="1" i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'Cost v Profit'!$B$3</c:f>
              <c:strCache>
                <c:ptCount val="1"/>
                <c:pt idx="0">
                  <c:v>Costs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'Cost v Profit'!$A$4:$A$11</c:f>
              <c:strCach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strCache>
            </c:strRef>
          </c:cat>
          <c:val>
            <c:numRef>
              <c:f>'Cost v Profit'!$B$4:$B$11</c:f>
              <c:numCache>
                <c:formatCode>General</c:formatCode>
                <c:ptCount val="7"/>
                <c:pt idx="0">
                  <c:v>3241</c:v>
                </c:pt>
                <c:pt idx="1">
                  <c:v>3906</c:v>
                </c:pt>
                <c:pt idx="2">
                  <c:v>5042</c:v>
                </c:pt>
                <c:pt idx="3">
                  <c:v>5865</c:v>
                </c:pt>
                <c:pt idx="4">
                  <c:v>7077</c:v>
                </c:pt>
                <c:pt idx="5">
                  <c:v>8801</c:v>
                </c:pt>
                <c:pt idx="6">
                  <c:v>2266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1-2447-8494-7AC64C19E028}"/>
            </c:ext>
          </c:extLst>
        </c:ser>
        <c:ser>
          <c:idx val="1"/>
          <c:order val="1"/>
          <c:tx>
            <c:strRef>
              <c:f>'Cost v Profit'!$C$3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'Cost v Profit'!$A$4:$A$11</c:f>
              <c:strCach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strCache>
            </c:strRef>
          </c:cat>
          <c:val>
            <c:numRef>
              <c:f>'Cost v Profit'!$C$4:$C$11</c:f>
              <c:numCache>
                <c:formatCode>General</c:formatCode>
                <c:ptCount val="7"/>
                <c:pt idx="0">
                  <c:v>1149</c:v>
                </c:pt>
                <c:pt idx="1">
                  <c:v>1353</c:v>
                </c:pt>
                <c:pt idx="2">
                  <c:v>1722</c:v>
                </c:pt>
                <c:pt idx="3">
                  <c:v>2015</c:v>
                </c:pt>
                <c:pt idx="4">
                  <c:v>2591</c:v>
                </c:pt>
                <c:pt idx="5">
                  <c:v>2926</c:v>
                </c:pt>
                <c:pt idx="6">
                  <c:v>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B1-2447-8494-7AC64C19E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0399936"/>
        <c:axId val="350401648"/>
      </c:barChart>
      <c:catAx>
        <c:axId val="35039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chemeClr val="tx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401648"/>
        <c:crosses val="autoZero"/>
        <c:auto val="1"/>
        <c:lblAlgn val="ctr"/>
        <c:lblOffset val="100"/>
        <c:noMultiLvlLbl val="0"/>
      </c:catAx>
      <c:valAx>
        <c:axId val="350401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chemeClr val="tx1"/>
                    </a:solidFill>
                  </a:rPr>
                  <a:t>Euros in 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9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[spotify_revenue_clean.xlsx]COSTS!Company Costs from 2017 - 2023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chemeClr val="tx1"/>
                </a:solidFill>
              </a:rPr>
              <a:t>Company Costs from 2017-2023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COSTS!$B$3</c:f>
              <c:strCache>
                <c:ptCount val="1"/>
                <c:pt idx="0">
                  <c:v>Sum of Genreal and Adminstraive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COSTS!$A$4:$A$11</c:f>
              <c:strCach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strCache>
            </c:strRef>
          </c:cat>
          <c:val>
            <c:numRef>
              <c:f>COSTS!$B$4:$B$11</c:f>
              <c:numCache>
                <c:formatCode>General</c:formatCode>
                <c:ptCount val="7"/>
                <c:pt idx="0">
                  <c:v>264</c:v>
                </c:pt>
                <c:pt idx="1">
                  <c:v>283</c:v>
                </c:pt>
                <c:pt idx="2">
                  <c:v>354</c:v>
                </c:pt>
                <c:pt idx="3">
                  <c:v>442</c:v>
                </c:pt>
                <c:pt idx="4">
                  <c:v>450</c:v>
                </c:pt>
                <c:pt idx="5">
                  <c:v>626</c:v>
                </c:pt>
                <c:pt idx="6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67-7C4C-A26C-14065FECF269}"/>
            </c:ext>
          </c:extLst>
        </c:ser>
        <c:ser>
          <c:idx val="1"/>
          <c:order val="1"/>
          <c:tx>
            <c:strRef>
              <c:f>COSTS!$C$3</c:f>
              <c:strCache>
                <c:ptCount val="1"/>
                <c:pt idx="0">
                  <c:v>Sum of Research and Development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COSTS!$A$4:$A$11</c:f>
              <c:strCach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strCache>
            </c:strRef>
          </c:cat>
          <c:val>
            <c:numRef>
              <c:f>COSTS!$C$4:$C$11</c:f>
              <c:numCache>
                <c:formatCode>General</c:formatCode>
                <c:ptCount val="7"/>
                <c:pt idx="0">
                  <c:v>396</c:v>
                </c:pt>
                <c:pt idx="1">
                  <c:v>493</c:v>
                </c:pt>
                <c:pt idx="2">
                  <c:v>615</c:v>
                </c:pt>
                <c:pt idx="3">
                  <c:v>837</c:v>
                </c:pt>
                <c:pt idx="4">
                  <c:v>912</c:v>
                </c:pt>
                <c:pt idx="5">
                  <c:v>1387</c:v>
                </c:pt>
                <c:pt idx="6">
                  <c:v>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67-7C4C-A26C-14065FECF269}"/>
            </c:ext>
          </c:extLst>
        </c:ser>
        <c:ser>
          <c:idx val="2"/>
          <c:order val="2"/>
          <c:tx>
            <c:strRef>
              <c:f>COSTS!$D$3</c:f>
              <c:strCache>
                <c:ptCount val="1"/>
                <c:pt idx="0">
                  <c:v>Sum of Sales and Marketing Cost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COSTS!$A$4:$A$11</c:f>
              <c:strCach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strCache>
            </c:strRef>
          </c:cat>
          <c:val>
            <c:numRef>
              <c:f>COSTS!$D$4:$D$11</c:f>
              <c:numCache>
                <c:formatCode>General</c:formatCode>
                <c:ptCount val="7"/>
                <c:pt idx="0">
                  <c:v>567</c:v>
                </c:pt>
                <c:pt idx="1">
                  <c:v>620</c:v>
                </c:pt>
                <c:pt idx="2">
                  <c:v>826</c:v>
                </c:pt>
                <c:pt idx="3">
                  <c:v>1029</c:v>
                </c:pt>
                <c:pt idx="4">
                  <c:v>1135</c:v>
                </c:pt>
                <c:pt idx="5">
                  <c:v>1572</c:v>
                </c:pt>
                <c:pt idx="6">
                  <c:v>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67-7C4C-A26C-14065FECF269}"/>
            </c:ext>
          </c:extLst>
        </c:ser>
        <c:ser>
          <c:idx val="3"/>
          <c:order val="3"/>
          <c:tx>
            <c:strRef>
              <c:f>COSTS!$E$3</c:f>
              <c:strCache>
                <c:ptCount val="1"/>
                <c:pt idx="0">
                  <c:v>Sum of Ad Cost of revenue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COSTS!$A$4:$A$11</c:f>
              <c:strCach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strCache>
            </c:strRef>
          </c:cat>
          <c:val>
            <c:numRef>
              <c:f>COSTS!$E$4:$E$11</c:f>
              <c:numCache>
                <c:formatCode>General</c:formatCode>
                <c:ptCount val="7"/>
                <c:pt idx="0">
                  <c:v>373</c:v>
                </c:pt>
                <c:pt idx="1">
                  <c:v>455</c:v>
                </c:pt>
                <c:pt idx="2">
                  <c:v>599</c:v>
                </c:pt>
                <c:pt idx="3">
                  <c:v>739</c:v>
                </c:pt>
                <c:pt idx="4">
                  <c:v>1091</c:v>
                </c:pt>
                <c:pt idx="5">
                  <c:v>1446</c:v>
                </c:pt>
                <c:pt idx="6">
                  <c:v>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67-7C4C-A26C-14065FECF269}"/>
            </c:ext>
          </c:extLst>
        </c:ser>
        <c:ser>
          <c:idx val="4"/>
          <c:order val="4"/>
          <c:tx>
            <c:strRef>
              <c:f>COSTS!$F$3</c:f>
              <c:strCache>
                <c:ptCount val="1"/>
                <c:pt idx="0">
                  <c:v>Sum of Premium Cost Revenue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COSTS!$A$4:$A$11</c:f>
              <c:strCach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strCache>
            </c:strRef>
          </c:cat>
          <c:val>
            <c:numRef>
              <c:f>COSTS!$F$4:$F$11</c:f>
              <c:numCache>
                <c:formatCode>General</c:formatCode>
                <c:ptCount val="7"/>
                <c:pt idx="0">
                  <c:v>2868</c:v>
                </c:pt>
                <c:pt idx="1">
                  <c:v>3461</c:v>
                </c:pt>
                <c:pt idx="2">
                  <c:v>4443</c:v>
                </c:pt>
                <c:pt idx="3">
                  <c:v>5126</c:v>
                </c:pt>
                <c:pt idx="4">
                  <c:v>5986</c:v>
                </c:pt>
                <c:pt idx="5">
                  <c:v>7355</c:v>
                </c:pt>
                <c:pt idx="6">
                  <c:v>1937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67-7C4C-A26C-14065FECF269}"/>
            </c:ext>
          </c:extLst>
        </c:ser>
        <c:ser>
          <c:idx val="5"/>
          <c:order val="5"/>
          <c:tx>
            <c:strRef>
              <c:f>COSTS!$G$3</c:f>
              <c:strCache>
                <c:ptCount val="1"/>
                <c:pt idx="0">
                  <c:v>Sum of Cost of Revenue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COSTS!$A$4:$A$11</c:f>
              <c:strCach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strCache>
            </c:strRef>
          </c:cat>
          <c:val>
            <c:numRef>
              <c:f>COSTS!$G$4:$G$11</c:f>
              <c:numCache>
                <c:formatCode>General</c:formatCode>
                <c:ptCount val="7"/>
                <c:pt idx="0">
                  <c:v>3241</c:v>
                </c:pt>
                <c:pt idx="1">
                  <c:v>3906</c:v>
                </c:pt>
                <c:pt idx="2">
                  <c:v>5042</c:v>
                </c:pt>
                <c:pt idx="3">
                  <c:v>5865</c:v>
                </c:pt>
                <c:pt idx="4">
                  <c:v>7077</c:v>
                </c:pt>
                <c:pt idx="5">
                  <c:v>8801</c:v>
                </c:pt>
                <c:pt idx="6">
                  <c:v>2266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67-7C4C-A26C-14065FECF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866403744"/>
        <c:axId val="866405472"/>
      </c:barChart>
      <c:catAx>
        <c:axId val="866403744"/>
        <c:scaling>
          <c:orientation val="minMax"/>
        </c:scaling>
        <c:delete val="0"/>
        <c:axPos val="b"/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405472"/>
        <c:crosses val="autoZero"/>
        <c:auto val="1"/>
        <c:lblAlgn val="ctr"/>
        <c:lblOffset val="100"/>
        <c:noMultiLvlLbl val="0"/>
      </c:catAx>
      <c:valAx>
        <c:axId val="86640547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40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1</xdr:row>
      <xdr:rowOff>107950</xdr:rowOff>
    </xdr:from>
    <xdr:to>
      <xdr:col>9</xdr:col>
      <xdr:colOff>1358900</xdr:colOff>
      <xdr:row>31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FB0D14-79E1-F8D3-7E00-78507C79B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2</xdr:row>
      <xdr:rowOff>158750</xdr:rowOff>
    </xdr:from>
    <xdr:to>
      <xdr:col>15</xdr:col>
      <xdr:colOff>393700</xdr:colOff>
      <xdr:row>28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36605C-414B-6A47-B58C-7822020D6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2</xdr:row>
      <xdr:rowOff>114300</xdr:rowOff>
    </xdr:from>
    <xdr:to>
      <xdr:col>15</xdr:col>
      <xdr:colOff>101600</xdr:colOff>
      <xdr:row>37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876853-73B0-18CB-E290-8C2BF103A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2</xdr:row>
      <xdr:rowOff>31750</xdr:rowOff>
    </xdr:from>
    <xdr:to>
      <xdr:col>13</xdr:col>
      <xdr:colOff>25400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07960-206E-80EC-B800-49E33AA17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800100</xdr:colOff>
      <xdr:row>15</xdr:row>
      <xdr:rowOff>95250</xdr:rowOff>
    </xdr:from>
    <xdr:to>
      <xdr:col>5</xdr:col>
      <xdr:colOff>406400</xdr:colOff>
      <xdr:row>42</xdr:row>
      <xdr:rowOff>114300</xdr:rowOff>
    </xdr:to>
    <xdr:graphicFrame macro="">
      <xdr:nvGraphicFramePr>
        <xdr:cNvPr id="3" name="Company Costs 2017-2023">
          <a:extLst>
            <a:ext uri="{FF2B5EF4-FFF2-40B4-BE49-F238E27FC236}">
              <a16:creationId xmlns:a16="http://schemas.microsoft.com/office/drawing/2014/main" id="{EB220A5B-1FA1-2587-2398-1432E7DF6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m k mizrahi" refreshedDate="45559.524552662035" createdVersion="8" refreshedVersion="8" minRefreshableVersion="3" recordCount="26" xr:uid="{ED22CEF0-A90D-794E-9C29-1EA485586260}">
  <cacheSource type="worksheet">
    <worksheetSource ref="A1:T1048576" sheet="Original Data"/>
  </cacheSource>
  <cacheFields count="23">
    <cacheField name="Date" numFmtId="0">
      <sharedItems containsBlank="1" count="26">
        <s v="31-03-2023"/>
        <s v="31-12-2022"/>
        <s v="30-09-2022"/>
        <s v="30-06-2022"/>
        <s v="31-03-2022"/>
        <s v="31-12-2021"/>
        <s v="30-09-2021"/>
        <s v="30-06-2021"/>
        <s v="31-03-2021"/>
        <s v="31-12-2020"/>
        <s v="30-09-2020"/>
        <s v="30-06-2020"/>
        <s v="31-03-2020"/>
        <s v="31-12-2019"/>
        <s v="30-09-2019"/>
        <s v="30-06-2019"/>
        <s v="31-03-2019"/>
        <s v="31-12-2018"/>
        <s v="30-09-2018"/>
        <s v="30-06-2018"/>
        <s v="31-03-2018"/>
        <s v="31-12-2017"/>
        <s v="30-09-2017"/>
        <s v="30-06-2017"/>
        <s v="31-03-2017"/>
        <m/>
      </sharedItems>
    </cacheField>
    <cacheField name="Year" numFmtId="0">
      <sharedItems containsString="0" containsBlank="1" containsNumber="1" containsInteger="1" minValue="2017" maxValue="2023" count="8">
        <n v="2023"/>
        <n v="2022"/>
        <n v="2021"/>
        <n v="2020"/>
        <n v="2019"/>
        <n v="2018"/>
        <n v="2017"/>
        <m/>
      </sharedItems>
    </cacheField>
    <cacheField name="Month" numFmtId="0">
      <sharedItems containsBlank="1" count="5">
        <s v="March"/>
        <s v="December"/>
        <s v="September"/>
        <s v="June"/>
        <m/>
      </sharedItems>
    </cacheField>
    <cacheField name="QUARTER" numFmtId="0">
      <sharedItems containsBlank="1"/>
    </cacheField>
    <cacheField name="Cost+Profit CHECK" numFmtId="0">
      <sharedItems containsString="0" containsBlank="1" containsNumber="1" containsInteger="1" minValue="902" maxValue="3166"/>
    </cacheField>
    <cacheField name="Total Revenue" numFmtId="0">
      <sharedItems containsString="0" containsBlank="1" containsNumber="1" containsInteger="1" minValue="902" maxValue="3166"/>
    </cacheField>
    <cacheField name="Cost of Revenue" numFmtId="0">
      <sharedItems containsString="0" containsBlank="1" containsNumber="1" containsInteger="1" minValue="775" maxValue="2365"/>
    </cacheField>
    <cacheField name="Gross Profit" numFmtId="0">
      <sharedItems containsString="0" containsBlank="1" containsNumber="1" containsInteger="1" minValue="105" maxValue="801"/>
    </cacheField>
    <cacheField name="Premium Cost + Profit CHECK" numFmtId="0">
      <sharedItems containsString="0" containsBlank="1" containsNumber="1" containsInteger="1" minValue="828" maxValue="2717"/>
    </cacheField>
    <cacheField name="Premium Revenue" numFmtId="0">
      <sharedItems containsString="0" containsBlank="1" containsNumber="1" containsInteger="1" minValue="828" maxValue="2717"/>
    </cacheField>
    <cacheField name="Premium Cost Revenue" numFmtId="0">
      <sharedItems containsString="0" containsBlank="1" containsNumber="1" containsInteger="1" minValue="686" maxValue="1939"/>
    </cacheField>
    <cacheField name="Premium Gross Profit" numFmtId="0">
      <sharedItems containsString="0" containsBlank="1" containsNumber="1" containsInteger="1" minValue="118" maxValue="778"/>
    </cacheField>
    <cacheField name="Ad Cost + Profit CHECK" numFmtId="0">
      <sharedItems containsString="0" containsBlank="1" containsNumber="1" containsInteger="1" minValue="74" maxValue="449"/>
    </cacheField>
    <cacheField name="Ad Revenue" numFmtId="0">
      <sharedItems containsString="0" containsBlank="1" containsNumber="1" containsInteger="1" minValue="74" maxValue="449"/>
    </cacheField>
    <cacheField name="Ad Cost of revenue" numFmtId="0">
      <sharedItems containsString="0" containsBlank="1" containsNumber="1" containsInteger="1" minValue="87" maxValue="426"/>
    </cacheField>
    <cacheField name="Ad gross Profit" numFmtId="0">
      <sharedItems containsString="0" containsBlank="1" containsNumber="1" containsInteger="1" minValue="-16" maxValue="42"/>
    </cacheField>
    <cacheField name="Monthly Active Users" numFmtId="0">
      <sharedItems containsString="0" containsBlank="1" containsNumber="1" containsInteger="1" minValue="131" maxValue="515"/>
    </cacheField>
    <cacheField name="Premium MAUs" numFmtId="0">
      <sharedItems containsString="0" containsBlank="1" containsNumber="1" containsInteger="1" minValue="52" maxValue="210"/>
    </cacheField>
    <cacheField name="Ad MAUs" numFmtId="0">
      <sharedItems containsString="0" containsBlank="1" containsNumber="1" containsInteger="1" minValue="82" maxValue="317"/>
    </cacheField>
    <cacheField name="Premium Average Revenue Per User" numFmtId="0">
      <sharedItems containsString="0" containsBlank="1" containsNumber="1" minValue="4.12" maxValue="5.53"/>
    </cacheField>
    <cacheField name="Sales and Marketing Cost" numFmtId="0">
      <sharedItems containsString="0" containsBlank="1" containsNumber="1" containsInteger="1" minValue="110" maxValue="453"/>
    </cacheField>
    <cacheField name="Research and Development Cost" numFmtId="0">
      <sharedItems containsString="0" containsBlank="1" containsNumber="1" containsInteger="1" minValue="80" maxValue="435"/>
    </cacheField>
    <cacheField name="Genreal and Adminstraive Cost" numFmtId="0">
      <sharedItems containsString="0" containsBlank="1" containsNumber="1" containsInteger="1" minValue="42" maxValue="1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m k mizrahi" refreshedDate="45560.353607870369" createdVersion="8" refreshedVersion="8" minRefreshableVersion="3" recordCount="26" xr:uid="{91969317-988F-A84D-933C-2C8DA111034B}">
  <cacheSource type="worksheet">
    <worksheetSource ref="A1:T1048576" sheet="Cleaned Data"/>
  </cacheSource>
  <cacheFields count="20">
    <cacheField name="Date" numFmtId="0">
      <sharedItems containsBlank="1"/>
    </cacheField>
    <cacheField name="Year" numFmtId="0">
      <sharedItems containsString="0" containsBlank="1" containsNumber="1" containsInteger="1" minValue="2017" maxValue="2022" count="7">
        <n v="2022"/>
        <n v="2021"/>
        <n v="2020"/>
        <n v="2019"/>
        <n v="2018"/>
        <n v="2017"/>
        <m/>
      </sharedItems>
    </cacheField>
    <cacheField name="Month" numFmtId="0">
      <sharedItems containsBlank="1" count="5">
        <s v="December"/>
        <s v="September"/>
        <s v="June"/>
        <s v="March"/>
        <m/>
      </sharedItems>
    </cacheField>
    <cacheField name="QUARTER" numFmtId="0">
      <sharedItems containsBlank="1" count="5">
        <s v="Q4"/>
        <s v="Q3"/>
        <s v="Q2"/>
        <s v="Q1"/>
        <m/>
      </sharedItems>
    </cacheField>
    <cacheField name="Total Revenue" numFmtId="0">
      <sharedItems containsString="0" containsBlank="1" containsNumber="1" containsInteger="1" minValue="902" maxValue="3166"/>
    </cacheField>
    <cacheField name="Cost of Revenue" numFmtId="0">
      <sharedItems containsString="0" containsBlank="1" containsNumber="1" containsInteger="1" minValue="775" maxValue="2365"/>
    </cacheField>
    <cacheField name="Gross Profit" numFmtId="0">
      <sharedItems containsString="0" containsBlank="1" containsNumber="1" containsInteger="1" minValue="105" maxValue="801"/>
    </cacheField>
    <cacheField name="Premium Revenue" numFmtId="0">
      <sharedItems containsString="0" containsBlank="1" containsNumber="1" containsInteger="1" minValue="828" maxValue="2717"/>
    </cacheField>
    <cacheField name="Premium Cost Revenue" numFmtId="0">
      <sharedItems containsString="0" containsBlank="1" containsNumber="1" containsInteger="1" minValue="686" maxValue="1939"/>
    </cacheField>
    <cacheField name="Premium Gross Profit" numFmtId="0">
      <sharedItems containsString="0" containsBlank="1" containsNumber="1" containsInteger="1" minValue="118" maxValue="778"/>
    </cacheField>
    <cacheField name="Ad Revenue" numFmtId="0">
      <sharedItems containsString="0" containsBlank="1" containsNumber="1" containsInteger="1" minValue="74" maxValue="449"/>
    </cacheField>
    <cacheField name="Ad Cost of revenue" numFmtId="0">
      <sharedItems containsString="0" containsBlank="1" containsNumber="1" containsInteger="1" minValue="87" maxValue="426"/>
    </cacheField>
    <cacheField name="Ad gross Profit" numFmtId="0">
      <sharedItems containsString="0" containsBlank="1" containsNumber="1" containsInteger="1" minValue="-16" maxValue="42"/>
    </cacheField>
    <cacheField name="Monthly Active Users" numFmtId="0">
      <sharedItems containsString="0" containsBlank="1" containsNumber="1" containsInteger="1" minValue="131" maxValue="489"/>
    </cacheField>
    <cacheField name="Premium MAUs" numFmtId="0">
      <sharedItems containsString="0" containsBlank="1" containsNumber="1" containsInteger="1" minValue="52" maxValue="205"/>
    </cacheField>
    <cacheField name="Ad MAUs" numFmtId="0">
      <sharedItems containsString="0" containsBlank="1" containsNumber="1" containsInteger="1" minValue="82" maxValue="295"/>
    </cacheField>
    <cacheField name="Premium Average Revenue Per User" numFmtId="0">
      <sharedItems containsString="0" containsBlank="1" containsNumber="1" minValue="4.12" maxValue="5.53"/>
    </cacheField>
    <cacheField name="Sales and Marketing Cost" numFmtId="0">
      <sharedItems containsString="0" containsBlank="1" containsNumber="1" containsInteger="1" minValue="110" maxValue="453"/>
    </cacheField>
    <cacheField name="Research and Development Cost" numFmtId="0">
      <sharedItems containsString="0" containsBlank="1" containsNumber="1" containsInteger="1" minValue="80" maxValue="415"/>
    </cacheField>
    <cacheField name="Genreal and Adminstraive Cost" numFmtId="0">
      <sharedItems containsString="0" containsBlank="1" containsNumber="1" containsInteger="1" minValue="42" maxValue="1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x v="0"/>
    <x v="0"/>
    <s v="Q1"/>
    <n v="3042"/>
    <n v="3042"/>
    <n v="2266"/>
    <n v="776"/>
    <n v="2713"/>
    <n v="2713"/>
    <n v="1937"/>
    <n v="776"/>
    <n v="329"/>
    <n v="329"/>
    <n v="339"/>
    <n v="-10"/>
    <n v="515"/>
    <n v="210"/>
    <n v="317"/>
    <n v="4.32"/>
    <n v="347"/>
    <n v="435"/>
    <n v="140"/>
  </r>
  <r>
    <x v="1"/>
    <x v="1"/>
    <x v="1"/>
    <s v="Q4"/>
    <n v="3166"/>
    <n v="3166"/>
    <n v="2365"/>
    <n v="801"/>
    <n v="2717"/>
    <n v="2717"/>
    <n v="1939"/>
    <n v="778"/>
    <n v="449"/>
    <n v="449"/>
    <n v="426"/>
    <n v="23"/>
    <n v="489"/>
    <n v="205"/>
    <n v="295"/>
    <n v="4.55"/>
    <n v="453"/>
    <n v="415"/>
    <n v="164"/>
  </r>
  <r>
    <x v="2"/>
    <x v="1"/>
    <x v="2"/>
    <s v="Q3"/>
    <n v="3036"/>
    <n v="3036"/>
    <n v="2286"/>
    <n v="750"/>
    <n v="2651"/>
    <n v="2651"/>
    <n v="1908"/>
    <n v="743"/>
    <n v="385"/>
    <n v="385"/>
    <n v="378"/>
    <n v="7"/>
    <n v="456"/>
    <n v="195"/>
    <n v="273"/>
    <n v="4.63"/>
    <n v="432"/>
    <n v="386"/>
    <n v="160"/>
  </r>
  <r>
    <x v="3"/>
    <x v="1"/>
    <x v="3"/>
    <s v="Q2"/>
    <n v="2864"/>
    <n v="2864"/>
    <n v="2160"/>
    <n v="704"/>
    <n v="2504"/>
    <n v="2504"/>
    <n v="1804"/>
    <n v="700"/>
    <n v="360"/>
    <n v="360"/>
    <n v="356"/>
    <n v="4"/>
    <n v="433"/>
    <n v="188"/>
    <n v="265"/>
    <n v="4.54"/>
    <n v="391"/>
    <n v="336"/>
    <n v="171"/>
  </r>
  <r>
    <x v="4"/>
    <x v="1"/>
    <x v="0"/>
    <s v="Q1"/>
    <n v="2661"/>
    <n v="2661"/>
    <n v="1990"/>
    <n v="671"/>
    <n v="2379"/>
    <n v="2379"/>
    <n v="1704"/>
    <n v="675"/>
    <n v="282"/>
    <n v="282"/>
    <n v="286"/>
    <n v="-4"/>
    <n v="422"/>
    <n v="182"/>
    <n v="252"/>
    <n v="4.38"/>
    <n v="296"/>
    <n v="250"/>
    <n v="131"/>
  </r>
  <r>
    <x v="5"/>
    <x v="2"/>
    <x v="1"/>
    <s v="Q4"/>
    <n v="2689"/>
    <n v="2689"/>
    <n v="1977"/>
    <n v="712"/>
    <n v="2295"/>
    <n v="2295"/>
    <n v="1625"/>
    <n v="670"/>
    <n v="394"/>
    <n v="394"/>
    <n v="352"/>
    <n v="42"/>
    <n v="406"/>
    <n v="180"/>
    <n v="236"/>
    <n v="4.4000000000000004"/>
    <n v="340"/>
    <n v="253"/>
    <n v="126"/>
  </r>
  <r>
    <x v="6"/>
    <x v="2"/>
    <x v="2"/>
    <s v="Q3"/>
    <n v="2501"/>
    <n v="2501"/>
    <n v="1833"/>
    <n v="668"/>
    <n v="2178"/>
    <n v="2178"/>
    <n v="1545"/>
    <n v="633"/>
    <n v="323"/>
    <n v="323"/>
    <n v="288"/>
    <n v="35"/>
    <n v="381"/>
    <n v="172"/>
    <n v="220"/>
    <n v="4.34"/>
    <n v="280"/>
    <n v="208"/>
    <n v="105"/>
  </r>
  <r>
    <x v="7"/>
    <x v="2"/>
    <x v="3"/>
    <s v="Q2"/>
    <n v="2331"/>
    <n v="2331"/>
    <n v="1668"/>
    <n v="663"/>
    <n v="2056"/>
    <n v="2056"/>
    <n v="1423"/>
    <n v="633"/>
    <n v="275"/>
    <n v="275"/>
    <n v="245"/>
    <n v="30"/>
    <n v="365"/>
    <n v="165"/>
    <n v="210"/>
    <n v="4.29"/>
    <n v="279"/>
    <n v="255"/>
    <n v="117"/>
  </r>
  <r>
    <x v="8"/>
    <x v="2"/>
    <x v="0"/>
    <s v="Q1"/>
    <n v="2147"/>
    <n v="2147"/>
    <n v="1599"/>
    <n v="548"/>
    <n v="1931"/>
    <n v="1931"/>
    <n v="1393"/>
    <n v="538"/>
    <n v="216"/>
    <n v="216"/>
    <n v="206"/>
    <n v="10"/>
    <n v="356"/>
    <n v="158"/>
    <n v="208"/>
    <n v="4.12"/>
    <n v="236"/>
    <n v="196"/>
    <n v="102"/>
  </r>
  <r>
    <x v="9"/>
    <x v="3"/>
    <x v="1"/>
    <s v="Q4"/>
    <n v="2168"/>
    <n v="2168"/>
    <n v="1593"/>
    <n v="575"/>
    <n v="1887"/>
    <n v="1887"/>
    <n v="1342"/>
    <n v="545"/>
    <n v="281"/>
    <n v="281"/>
    <n v="251"/>
    <n v="30"/>
    <n v="345"/>
    <n v="155"/>
    <n v="199"/>
    <n v="4.26"/>
    <n v="294"/>
    <n v="232"/>
    <n v="118"/>
  </r>
  <r>
    <x v="10"/>
    <x v="3"/>
    <x v="2"/>
    <s v="Q3"/>
    <n v="1975"/>
    <n v="1975"/>
    <n v="1486"/>
    <n v="489"/>
    <n v="1790"/>
    <n v="1790"/>
    <n v="1302"/>
    <n v="488"/>
    <n v="185"/>
    <n v="185"/>
    <n v="184"/>
    <n v="1"/>
    <n v="320"/>
    <n v="144"/>
    <n v="185"/>
    <n v="4.1900000000000004"/>
    <n v="256"/>
    <n v="176"/>
    <n v="97"/>
  </r>
  <r>
    <x v="11"/>
    <x v="3"/>
    <x v="3"/>
    <s v="Q2"/>
    <n v="1889"/>
    <n v="1889"/>
    <n v="1410"/>
    <n v="479"/>
    <n v="1758"/>
    <n v="1758"/>
    <n v="1263"/>
    <n v="495"/>
    <n v="131"/>
    <n v="131"/>
    <n v="147"/>
    <n v="-16"/>
    <n v="299"/>
    <n v="138"/>
    <n v="170"/>
    <n v="4.41"/>
    <n v="248"/>
    <n v="267"/>
    <n v="131"/>
  </r>
  <r>
    <x v="12"/>
    <x v="3"/>
    <x v="0"/>
    <s v="Q1"/>
    <n v="1848"/>
    <n v="1848"/>
    <n v="1376"/>
    <n v="472"/>
    <n v="1700"/>
    <n v="1700"/>
    <n v="1219"/>
    <n v="481"/>
    <n v="148"/>
    <n v="148"/>
    <n v="157"/>
    <n v="-9"/>
    <n v="286"/>
    <n v="130"/>
    <n v="163"/>
    <n v="4.42"/>
    <n v="231"/>
    <n v="162"/>
    <n v="96"/>
  </r>
  <r>
    <x v="13"/>
    <x v="4"/>
    <x v="1"/>
    <s v="Q4"/>
    <n v="1855"/>
    <n v="1855"/>
    <n v="1381"/>
    <n v="474"/>
    <n v="1638"/>
    <n v="1638"/>
    <n v="1189"/>
    <n v="449"/>
    <n v="217"/>
    <n v="217"/>
    <n v="192"/>
    <n v="25"/>
    <n v="271"/>
    <n v="124"/>
    <n v="153"/>
    <n v="4.6500000000000004"/>
    <n v="276"/>
    <n v="173"/>
    <n v="102"/>
  </r>
  <r>
    <x v="14"/>
    <x v="4"/>
    <x v="2"/>
    <s v="Q3"/>
    <n v="1731"/>
    <n v="1731"/>
    <n v="1290"/>
    <n v="441"/>
    <n v="1561"/>
    <n v="1561"/>
    <n v="1142"/>
    <n v="419"/>
    <n v="170"/>
    <n v="170"/>
    <n v="148"/>
    <n v="22"/>
    <n v="248"/>
    <n v="113"/>
    <n v="141"/>
    <n v="4.67"/>
    <n v="178"/>
    <n v="136"/>
    <n v="73"/>
  </r>
  <r>
    <x v="15"/>
    <x v="4"/>
    <x v="3"/>
    <s v="Q2"/>
    <n v="1667"/>
    <n v="1667"/>
    <n v="1233"/>
    <n v="434"/>
    <n v="1502"/>
    <n v="1502"/>
    <n v="1089"/>
    <n v="413"/>
    <n v="165"/>
    <n v="165"/>
    <n v="144"/>
    <n v="21"/>
    <n v="232"/>
    <n v="108"/>
    <n v="129"/>
    <n v="4.8600000000000003"/>
    <n v="200"/>
    <n v="151"/>
    <n v="86"/>
  </r>
  <r>
    <x v="16"/>
    <x v="4"/>
    <x v="0"/>
    <s v="Q1"/>
    <n v="1511"/>
    <n v="1511"/>
    <n v="1138"/>
    <n v="373"/>
    <n v="1385"/>
    <n v="1385"/>
    <n v="1023"/>
    <n v="362"/>
    <n v="126"/>
    <n v="126"/>
    <n v="115"/>
    <n v="11"/>
    <n v="217"/>
    <n v="100"/>
    <n v="123"/>
    <n v="4.71"/>
    <n v="172"/>
    <n v="155"/>
    <n v="93"/>
  </r>
  <r>
    <x v="17"/>
    <x v="5"/>
    <x v="1"/>
    <s v="Q4"/>
    <n v="1495"/>
    <n v="1495"/>
    <n v="1096"/>
    <n v="399"/>
    <n v="1320"/>
    <n v="1320"/>
    <n v="959"/>
    <n v="361"/>
    <n v="175"/>
    <n v="175"/>
    <n v="147"/>
    <n v="28"/>
    <n v="207"/>
    <n v="96"/>
    <n v="116"/>
    <n v="4.8899999999999997"/>
    <n v="163"/>
    <n v="100"/>
    <n v="42"/>
  </r>
  <r>
    <x v="18"/>
    <x v="5"/>
    <x v="2"/>
    <s v="Q3"/>
    <n v="1352"/>
    <n v="1352"/>
    <n v="1010"/>
    <n v="342"/>
    <n v="1210"/>
    <n v="1210"/>
    <n v="894"/>
    <n v="316"/>
    <n v="142"/>
    <n v="142"/>
    <n v="116"/>
    <n v="26"/>
    <n v="191"/>
    <n v="87"/>
    <n v="109"/>
    <n v="4.7300000000000004"/>
    <n v="146"/>
    <n v="135"/>
    <n v="67"/>
  </r>
  <r>
    <x v="19"/>
    <x v="5"/>
    <x v="3"/>
    <s v="Q2"/>
    <n v="1273"/>
    <n v="1273"/>
    <n v="944"/>
    <n v="329"/>
    <n v="1150"/>
    <n v="1150"/>
    <n v="841"/>
    <n v="309"/>
    <n v="123"/>
    <n v="123"/>
    <n v="103"/>
    <n v="20"/>
    <n v="180"/>
    <n v="83"/>
    <n v="101"/>
    <n v="4.8899999999999997"/>
    <n v="173"/>
    <n v="143"/>
    <n v="103"/>
  </r>
  <r>
    <x v="20"/>
    <x v="5"/>
    <x v="0"/>
    <s v="Q1"/>
    <n v="1139"/>
    <n v="1139"/>
    <n v="856"/>
    <n v="283"/>
    <n v="1037"/>
    <n v="1037"/>
    <n v="767"/>
    <n v="270"/>
    <n v="102"/>
    <n v="102"/>
    <n v="89"/>
    <n v="13"/>
    <n v="170"/>
    <n v="75"/>
    <n v="99"/>
    <n v="4.72"/>
    <n v="138"/>
    <n v="115"/>
    <n v="71"/>
  </r>
  <r>
    <x v="21"/>
    <x v="6"/>
    <x v="1"/>
    <s v="Q4"/>
    <n v="1449"/>
    <n v="1449"/>
    <n v="867"/>
    <n v="582"/>
    <n v="1018"/>
    <n v="1018"/>
    <n v="761"/>
    <n v="257"/>
    <n v="130"/>
    <n v="130"/>
    <n v="106"/>
    <n v="24"/>
    <n v="160"/>
    <n v="71"/>
    <n v="93"/>
    <n v="5.24"/>
    <n v="173"/>
    <n v="123"/>
    <n v="73"/>
  </r>
  <r>
    <x v="22"/>
    <x v="6"/>
    <x v="2"/>
    <s v="Q3"/>
    <n v="1032"/>
    <n v="1032"/>
    <n v="802"/>
    <n v="230"/>
    <n v="923"/>
    <n v="923"/>
    <n v="711"/>
    <n v="212"/>
    <n v="109"/>
    <n v="109"/>
    <n v="91"/>
    <n v="18"/>
    <n v="150"/>
    <n v="62"/>
    <n v="91"/>
    <n v="5.0599999999999996"/>
    <n v="138"/>
    <n v="98"/>
    <n v="67"/>
  </r>
  <r>
    <x v="23"/>
    <x v="6"/>
    <x v="3"/>
    <s v="Q2"/>
    <n v="1007"/>
    <n v="1007"/>
    <n v="775"/>
    <n v="232"/>
    <n v="904"/>
    <n v="904"/>
    <n v="686"/>
    <n v="218"/>
    <n v="103"/>
    <n v="103"/>
    <n v="89"/>
    <n v="14"/>
    <n v="138"/>
    <n v="59"/>
    <n v="83"/>
    <n v="5.53"/>
    <n v="146"/>
    <n v="95"/>
    <n v="70"/>
  </r>
  <r>
    <x v="24"/>
    <x v="6"/>
    <x v="0"/>
    <s v="Q1"/>
    <n v="902"/>
    <n v="902"/>
    <n v="797"/>
    <n v="105"/>
    <n v="828"/>
    <n v="828"/>
    <n v="710"/>
    <n v="118"/>
    <n v="74"/>
    <n v="74"/>
    <n v="87"/>
    <n v="-13"/>
    <n v="131"/>
    <n v="52"/>
    <n v="82"/>
    <n v="5.46"/>
    <n v="110"/>
    <n v="80"/>
    <n v="54"/>
  </r>
  <r>
    <x v="25"/>
    <x v="7"/>
    <x v="4"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31-12-2022"/>
    <x v="0"/>
    <x v="0"/>
    <x v="0"/>
    <n v="3166"/>
    <n v="2365"/>
    <n v="801"/>
    <n v="2717"/>
    <n v="1939"/>
    <n v="778"/>
    <n v="449"/>
    <n v="426"/>
    <n v="23"/>
    <n v="489"/>
    <n v="205"/>
    <n v="295"/>
    <n v="4.55"/>
    <n v="453"/>
    <n v="415"/>
    <n v="164"/>
  </r>
  <r>
    <s v="30-09-2022"/>
    <x v="0"/>
    <x v="1"/>
    <x v="1"/>
    <n v="3036"/>
    <n v="2286"/>
    <n v="750"/>
    <n v="2651"/>
    <n v="1908"/>
    <n v="743"/>
    <n v="385"/>
    <n v="378"/>
    <n v="7"/>
    <n v="456"/>
    <n v="195"/>
    <n v="273"/>
    <n v="4.63"/>
    <n v="432"/>
    <n v="386"/>
    <n v="160"/>
  </r>
  <r>
    <s v="30-06-2022"/>
    <x v="0"/>
    <x v="2"/>
    <x v="2"/>
    <n v="2864"/>
    <n v="2160"/>
    <n v="704"/>
    <n v="2504"/>
    <n v="1804"/>
    <n v="700"/>
    <n v="360"/>
    <n v="356"/>
    <n v="4"/>
    <n v="433"/>
    <n v="188"/>
    <n v="265"/>
    <n v="4.54"/>
    <n v="391"/>
    <n v="336"/>
    <n v="171"/>
  </r>
  <r>
    <s v="31-03-2022"/>
    <x v="0"/>
    <x v="3"/>
    <x v="3"/>
    <n v="2661"/>
    <n v="1990"/>
    <n v="671"/>
    <n v="2379"/>
    <n v="1704"/>
    <n v="675"/>
    <n v="282"/>
    <n v="286"/>
    <n v="-4"/>
    <n v="422"/>
    <n v="182"/>
    <n v="252"/>
    <n v="4.38"/>
    <n v="296"/>
    <n v="250"/>
    <n v="131"/>
  </r>
  <r>
    <s v="31-12-2021"/>
    <x v="1"/>
    <x v="0"/>
    <x v="0"/>
    <n v="2689"/>
    <n v="1977"/>
    <n v="712"/>
    <n v="2295"/>
    <n v="1625"/>
    <n v="670"/>
    <n v="394"/>
    <n v="352"/>
    <n v="42"/>
    <n v="406"/>
    <n v="180"/>
    <n v="236"/>
    <n v="4.4000000000000004"/>
    <n v="340"/>
    <n v="253"/>
    <n v="126"/>
  </r>
  <r>
    <s v="30-09-2021"/>
    <x v="1"/>
    <x v="1"/>
    <x v="1"/>
    <n v="2501"/>
    <n v="1833"/>
    <n v="668"/>
    <n v="2178"/>
    <n v="1545"/>
    <n v="633"/>
    <n v="323"/>
    <n v="288"/>
    <n v="35"/>
    <n v="381"/>
    <n v="172"/>
    <n v="220"/>
    <n v="4.34"/>
    <n v="280"/>
    <n v="208"/>
    <n v="105"/>
  </r>
  <r>
    <s v="30-06-2021"/>
    <x v="1"/>
    <x v="2"/>
    <x v="2"/>
    <n v="2331"/>
    <n v="1668"/>
    <n v="663"/>
    <n v="2056"/>
    <n v="1423"/>
    <n v="633"/>
    <n v="275"/>
    <n v="245"/>
    <n v="30"/>
    <n v="365"/>
    <n v="165"/>
    <n v="210"/>
    <n v="4.29"/>
    <n v="279"/>
    <n v="255"/>
    <n v="117"/>
  </r>
  <r>
    <s v="31-03-2021"/>
    <x v="1"/>
    <x v="3"/>
    <x v="3"/>
    <n v="2147"/>
    <n v="1599"/>
    <n v="548"/>
    <n v="1931"/>
    <n v="1393"/>
    <n v="538"/>
    <n v="216"/>
    <n v="206"/>
    <n v="10"/>
    <n v="356"/>
    <n v="158"/>
    <n v="208"/>
    <n v="4.12"/>
    <n v="236"/>
    <n v="196"/>
    <n v="102"/>
  </r>
  <r>
    <s v="31-12-2020"/>
    <x v="2"/>
    <x v="0"/>
    <x v="0"/>
    <n v="2168"/>
    <n v="1593"/>
    <n v="575"/>
    <n v="1887"/>
    <n v="1342"/>
    <n v="545"/>
    <n v="281"/>
    <n v="251"/>
    <n v="30"/>
    <n v="345"/>
    <n v="155"/>
    <n v="199"/>
    <n v="4.26"/>
    <n v="294"/>
    <n v="232"/>
    <n v="118"/>
  </r>
  <r>
    <s v="30-09-2020"/>
    <x v="2"/>
    <x v="1"/>
    <x v="1"/>
    <n v="1975"/>
    <n v="1486"/>
    <n v="489"/>
    <n v="1790"/>
    <n v="1302"/>
    <n v="488"/>
    <n v="185"/>
    <n v="184"/>
    <n v="1"/>
    <n v="320"/>
    <n v="144"/>
    <n v="185"/>
    <n v="4.1900000000000004"/>
    <n v="256"/>
    <n v="176"/>
    <n v="97"/>
  </r>
  <r>
    <s v="30-06-2020"/>
    <x v="2"/>
    <x v="2"/>
    <x v="2"/>
    <n v="1889"/>
    <n v="1410"/>
    <n v="479"/>
    <n v="1758"/>
    <n v="1263"/>
    <n v="495"/>
    <n v="131"/>
    <n v="147"/>
    <n v="-16"/>
    <n v="299"/>
    <n v="138"/>
    <n v="170"/>
    <n v="4.41"/>
    <n v="248"/>
    <n v="267"/>
    <n v="131"/>
  </r>
  <r>
    <s v="31-03-2020"/>
    <x v="2"/>
    <x v="3"/>
    <x v="3"/>
    <n v="1848"/>
    <n v="1376"/>
    <n v="472"/>
    <n v="1700"/>
    <n v="1219"/>
    <n v="481"/>
    <n v="148"/>
    <n v="157"/>
    <n v="-9"/>
    <n v="286"/>
    <n v="130"/>
    <n v="163"/>
    <n v="4.42"/>
    <n v="231"/>
    <n v="162"/>
    <n v="96"/>
  </r>
  <r>
    <s v="31-12-2019"/>
    <x v="3"/>
    <x v="0"/>
    <x v="0"/>
    <n v="1855"/>
    <n v="1381"/>
    <n v="474"/>
    <n v="1638"/>
    <n v="1189"/>
    <n v="449"/>
    <n v="217"/>
    <n v="192"/>
    <n v="25"/>
    <n v="271"/>
    <n v="124"/>
    <n v="153"/>
    <n v="4.6500000000000004"/>
    <n v="276"/>
    <n v="173"/>
    <n v="102"/>
  </r>
  <r>
    <s v="30-09-2019"/>
    <x v="3"/>
    <x v="1"/>
    <x v="1"/>
    <n v="1731"/>
    <n v="1290"/>
    <n v="441"/>
    <n v="1561"/>
    <n v="1142"/>
    <n v="419"/>
    <n v="170"/>
    <n v="148"/>
    <n v="22"/>
    <n v="248"/>
    <n v="113"/>
    <n v="141"/>
    <n v="4.67"/>
    <n v="178"/>
    <n v="136"/>
    <n v="73"/>
  </r>
  <r>
    <s v="30-06-2019"/>
    <x v="3"/>
    <x v="2"/>
    <x v="2"/>
    <n v="1667"/>
    <n v="1233"/>
    <n v="434"/>
    <n v="1502"/>
    <n v="1089"/>
    <n v="413"/>
    <n v="165"/>
    <n v="144"/>
    <n v="21"/>
    <n v="232"/>
    <n v="108"/>
    <n v="129"/>
    <n v="4.8600000000000003"/>
    <n v="200"/>
    <n v="151"/>
    <n v="86"/>
  </r>
  <r>
    <s v="31-03-2019"/>
    <x v="3"/>
    <x v="3"/>
    <x v="3"/>
    <n v="1511"/>
    <n v="1138"/>
    <n v="373"/>
    <n v="1385"/>
    <n v="1023"/>
    <n v="362"/>
    <n v="126"/>
    <n v="115"/>
    <n v="11"/>
    <n v="217"/>
    <n v="100"/>
    <n v="123"/>
    <n v="4.71"/>
    <n v="172"/>
    <n v="155"/>
    <n v="93"/>
  </r>
  <r>
    <s v="31-12-2018"/>
    <x v="4"/>
    <x v="0"/>
    <x v="0"/>
    <n v="1485"/>
    <n v="1096"/>
    <n v="389"/>
    <n v="1320"/>
    <n v="959"/>
    <n v="361"/>
    <n v="175"/>
    <n v="147"/>
    <n v="28"/>
    <n v="207"/>
    <n v="96"/>
    <n v="116"/>
    <n v="4.8899999999999997"/>
    <n v="163"/>
    <n v="100"/>
    <n v="42"/>
  </r>
  <r>
    <s v="30-09-2018"/>
    <x v="4"/>
    <x v="1"/>
    <x v="1"/>
    <n v="1352"/>
    <n v="1010"/>
    <n v="342"/>
    <n v="1210"/>
    <n v="894"/>
    <n v="316"/>
    <n v="142"/>
    <n v="116"/>
    <n v="26"/>
    <n v="191"/>
    <n v="87"/>
    <n v="109"/>
    <n v="4.7300000000000004"/>
    <n v="146"/>
    <n v="135"/>
    <n v="67"/>
  </r>
  <r>
    <s v="30-06-2018"/>
    <x v="4"/>
    <x v="2"/>
    <x v="2"/>
    <n v="1273"/>
    <n v="944"/>
    <n v="329"/>
    <n v="1150"/>
    <n v="841"/>
    <n v="309"/>
    <n v="123"/>
    <n v="103"/>
    <n v="20"/>
    <n v="180"/>
    <n v="83"/>
    <n v="101"/>
    <n v="4.8899999999999997"/>
    <n v="173"/>
    <n v="143"/>
    <n v="103"/>
  </r>
  <r>
    <s v="31-03-2018"/>
    <x v="4"/>
    <x v="3"/>
    <x v="3"/>
    <n v="1139"/>
    <n v="856"/>
    <n v="283"/>
    <n v="1037"/>
    <n v="767"/>
    <n v="270"/>
    <n v="102"/>
    <n v="89"/>
    <n v="13"/>
    <n v="170"/>
    <n v="75"/>
    <n v="99"/>
    <n v="4.72"/>
    <n v="138"/>
    <n v="115"/>
    <n v="71"/>
  </r>
  <r>
    <s v="31-12-2017"/>
    <x v="5"/>
    <x v="0"/>
    <x v="0"/>
    <n v="1148"/>
    <n v="867"/>
    <n v="281"/>
    <n v="1018"/>
    <n v="761"/>
    <n v="257"/>
    <n v="130"/>
    <n v="106"/>
    <n v="24"/>
    <n v="160"/>
    <n v="71"/>
    <n v="93"/>
    <n v="5.24"/>
    <n v="173"/>
    <n v="123"/>
    <n v="73"/>
  </r>
  <r>
    <s v="30-09-2017"/>
    <x v="5"/>
    <x v="1"/>
    <x v="1"/>
    <n v="1032"/>
    <n v="802"/>
    <n v="230"/>
    <n v="923"/>
    <n v="711"/>
    <n v="212"/>
    <n v="109"/>
    <n v="91"/>
    <n v="18"/>
    <n v="150"/>
    <n v="62"/>
    <n v="91"/>
    <n v="5.0599999999999996"/>
    <n v="138"/>
    <n v="98"/>
    <n v="67"/>
  </r>
  <r>
    <s v="30-06-2017"/>
    <x v="5"/>
    <x v="2"/>
    <x v="2"/>
    <n v="1007"/>
    <n v="775"/>
    <n v="232"/>
    <n v="904"/>
    <n v="686"/>
    <n v="218"/>
    <n v="103"/>
    <n v="89"/>
    <n v="14"/>
    <n v="138"/>
    <n v="59"/>
    <n v="83"/>
    <n v="5.53"/>
    <n v="146"/>
    <n v="95"/>
    <n v="70"/>
  </r>
  <r>
    <s v="31-03-2017"/>
    <x v="5"/>
    <x v="3"/>
    <x v="3"/>
    <n v="902"/>
    <n v="797"/>
    <n v="105"/>
    <n v="828"/>
    <n v="710"/>
    <n v="118"/>
    <n v="74"/>
    <n v="87"/>
    <n v="-13"/>
    <n v="131"/>
    <n v="52"/>
    <n v="82"/>
    <n v="5.46"/>
    <n v="110"/>
    <n v="80"/>
    <n v="54"/>
  </r>
  <r>
    <m/>
    <x v="6"/>
    <x v="4"/>
    <x v="4"/>
    <m/>
    <m/>
    <m/>
    <m/>
    <m/>
    <m/>
    <m/>
    <m/>
    <m/>
    <m/>
    <m/>
    <m/>
    <m/>
    <m/>
    <m/>
    <m/>
  </r>
  <r>
    <m/>
    <x v="6"/>
    <x v="4"/>
    <x v="4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D6178E-1880-CB41-A0D1-5D173264EA3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D10" firstHeaderRow="0" firstDataRow="1" firstDataCol="1"/>
  <pivotFields count="23">
    <pivotField showAll="0"/>
    <pivotField axis="axisRow" showAll="0">
      <items count="9">
        <item x="6"/>
        <item x="5"/>
        <item x="4"/>
        <item x="3"/>
        <item x="2"/>
        <item x="1"/>
        <item h="1" x="0"/>
        <item h="1" x="7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Gross Profit" fld="7" baseField="0" baseItem="0"/>
    <dataField name="Sum of Cost of Revenue" fld="6" baseField="0" baseItem="0"/>
    <dataField name="Sum of Total Revenue" fld="5" baseField="0" baseItem="0"/>
  </dataFields>
  <chartFormats count="3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B1CBC3-9E53-1D4C-A684-B8A3BB0B32C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3:D34" firstHeaderRow="0" firstDataRow="1" firstDataCol="1"/>
  <pivotFields count="23">
    <pivotField showAll="0">
      <items count="27">
        <item x="23"/>
        <item x="19"/>
        <item x="15"/>
        <item x="11"/>
        <item x="7"/>
        <item x="3"/>
        <item x="22"/>
        <item x="18"/>
        <item x="14"/>
        <item x="10"/>
        <item x="6"/>
        <item x="2"/>
        <item x="24"/>
        <item x="20"/>
        <item x="16"/>
        <item x="12"/>
        <item x="8"/>
        <item x="4"/>
        <item x="0"/>
        <item x="21"/>
        <item x="17"/>
        <item x="13"/>
        <item x="9"/>
        <item x="5"/>
        <item x="1"/>
        <item x="25"/>
        <item t="default"/>
      </items>
    </pivotField>
    <pivotField axis="axisRow" showAll="0">
      <items count="9">
        <item x="6"/>
        <item x="5"/>
        <item x="4"/>
        <item x="3"/>
        <item x="2"/>
        <item x="1"/>
        <item h="1" x="0"/>
        <item h="1" x="7"/>
        <item t="default"/>
      </items>
    </pivotField>
    <pivotField axis="axisRow" showAll="0">
      <items count="6">
        <item x="0"/>
        <item x="3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2">
    <field x="1"/>
    <field x="2"/>
  </rowFields>
  <rowItems count="3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General &amp; Administrative Costs" fld="22" baseField="0" baseItem="0"/>
    <dataField name="Sales &amp; Marketing Costs" fld="20" baseField="0" baseItem="0"/>
    <dataField name="Research &amp; Development Costs" fld="21" baseField="0" baseItem="0"/>
  </dataFields>
  <chartFormats count="10">
    <chartFormat chart="9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25E302-F910-E84E-9B23-407DF5492207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C34" firstHeaderRow="0" firstDataRow="1" firstDataCol="1"/>
  <pivotFields count="20">
    <pivotField showAll="0"/>
    <pivotField axis="axisRow" showAll="0">
      <items count="8">
        <item x="5"/>
        <item x="4"/>
        <item x="3"/>
        <item x="2"/>
        <item x="1"/>
        <item x="0"/>
        <item h="1" x="6"/>
        <item t="default"/>
      </items>
    </pivotField>
    <pivotField showAll="0">
      <items count="6">
        <item x="3"/>
        <item x="2"/>
        <item x="1"/>
        <item x="0"/>
        <item x="4"/>
        <item t="default"/>
      </items>
    </pivotField>
    <pivotField axis="axisRow" showAll="0">
      <items count="6">
        <item x="3"/>
        <item x="2"/>
        <item x="1"/>
        <item x="0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2">
    <field x="1"/>
    <field x="3"/>
  </rowFields>
  <rowItems count="3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onthly Active Users" fld="13" baseField="0" baseItem="0"/>
    <dataField name="Sum of Total Revenue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D28B00-B8B5-3C4B-B910-21F2001D8DA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C11" firstHeaderRow="0" firstDataRow="1" firstDataCol="1"/>
  <pivotFields count="23">
    <pivotField showAll="0"/>
    <pivotField axis="axisRow" showAll="0">
      <items count="9">
        <item x="6"/>
        <item x="5"/>
        <item x="4"/>
        <item x="3"/>
        <item x="2"/>
        <item x="1"/>
        <item x="0"/>
        <item h="1" x="7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Costs" fld="6" baseField="0" baseItem="0"/>
    <dataField name="Profit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BA119F-2A12-4C4D-AA1A-A0878A8A1D19}" name="Company Costs from 2017 - 202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G11" firstHeaderRow="0" firstDataRow="1" firstDataCol="1"/>
  <pivotFields count="23">
    <pivotField showAll="0"/>
    <pivotField axis="axisRow" showAll="0">
      <items count="9">
        <item x="6"/>
        <item x="5"/>
        <item x="4"/>
        <item x="3"/>
        <item x="2"/>
        <item x="1"/>
        <item x="0"/>
        <item h="1" x="7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Genreal and Adminstraive Cost" fld="22" baseField="0" baseItem="0"/>
    <dataField name="Sum of Research and Development Cost" fld="21" baseField="0" baseItem="0"/>
    <dataField name="Sum of Sales and Marketing Cost" fld="20" baseField="0" baseItem="0"/>
    <dataField name="Sum of Ad Cost of revenue" fld="14" baseField="0" baseItem="0"/>
    <dataField name="Sum of Premium Cost Revenue" fld="10" baseField="0" baseItem="0"/>
    <dataField name="Sum of Cost of Revenue" fld="6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1D8925-DD0F-F248-B02B-196DE3797CD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:G9" firstHeaderRow="0" firstDataRow="1" firstDataCol="1"/>
  <pivotFields count="23">
    <pivotField showAll="0"/>
    <pivotField axis="axisRow" showAll="0">
      <items count="9">
        <item x="6"/>
        <item x="5"/>
        <item x="4"/>
        <item x="3"/>
        <item x="2"/>
        <item x="1"/>
        <item x="0"/>
        <item h="1" x="7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Genreal and Adminstraive Cost" fld="22" baseField="0" baseItem="0"/>
    <dataField name="Sum of Research and Development Cost" fld="21" baseField="0" baseItem="0"/>
    <dataField name="Sum of Sales and Marketing Cost" fld="20" baseField="0" baseItem="0"/>
    <dataField name="Sum of Ad Cost of revenue" fld="14" baseField="0" baseItem="0"/>
    <dataField name="Sum of Premium Cost Revenue" fld="10" baseField="0" baseItem="0"/>
    <dataField name="Sum of Cost of Revenue" fld="6" baseField="0" baseItem="0"/>
  </dataFields>
  <formats count="2">
    <format dxfId="1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2BF25-4D9C-A34E-96F6-F337C9419167}">
  <dimension ref="A1:T25"/>
  <sheetViews>
    <sheetView tabSelected="1" workbookViewId="0">
      <selection activeCell="C31" sqref="C31"/>
    </sheetView>
  </sheetViews>
  <sheetFormatPr baseColWidth="10" defaultRowHeight="16" x14ac:dyDescent="0.2"/>
  <cols>
    <col min="5" max="5" width="14.6640625" customWidth="1"/>
    <col min="6" max="6" width="15.33203125" customWidth="1"/>
    <col min="7" max="7" width="11.5" customWidth="1"/>
    <col min="8" max="8" width="13" customWidth="1"/>
  </cols>
  <sheetData>
    <row r="1" spans="1:20" s="1" customFormat="1" ht="68" x14ac:dyDescent="0.2">
      <c r="A1" s="1" t="s">
        <v>0</v>
      </c>
      <c r="B1" s="1" t="s">
        <v>1</v>
      </c>
      <c r="C1" s="1" t="s">
        <v>2</v>
      </c>
      <c r="D1" s="1" t="s">
        <v>47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">
      <c r="A2" t="s">
        <v>20</v>
      </c>
      <c r="B2">
        <v>2022</v>
      </c>
      <c r="C2" t="s">
        <v>21</v>
      </c>
      <c r="D2" t="s">
        <v>51</v>
      </c>
      <c r="E2">
        <v>3166</v>
      </c>
      <c r="F2">
        <v>2365</v>
      </c>
      <c r="G2">
        <v>801</v>
      </c>
      <c r="H2">
        <v>2717</v>
      </c>
      <c r="I2">
        <v>1939</v>
      </c>
      <c r="J2">
        <v>778</v>
      </c>
      <c r="K2">
        <v>449</v>
      </c>
      <c r="L2">
        <v>426</v>
      </c>
      <c r="M2">
        <v>23</v>
      </c>
      <c r="N2">
        <v>489</v>
      </c>
      <c r="O2">
        <v>205</v>
      </c>
      <c r="P2">
        <v>295</v>
      </c>
      <c r="Q2">
        <v>4.55</v>
      </c>
      <c r="R2">
        <v>453</v>
      </c>
      <c r="S2">
        <v>415</v>
      </c>
      <c r="T2">
        <v>164</v>
      </c>
    </row>
    <row r="3" spans="1:20" x14ac:dyDescent="0.2">
      <c r="A3" t="s">
        <v>22</v>
      </c>
      <c r="B3">
        <v>2022</v>
      </c>
      <c r="C3" t="s">
        <v>23</v>
      </c>
      <c r="D3" t="s">
        <v>50</v>
      </c>
      <c r="E3">
        <v>3036</v>
      </c>
      <c r="F3">
        <v>2286</v>
      </c>
      <c r="G3">
        <v>750</v>
      </c>
      <c r="H3">
        <v>2651</v>
      </c>
      <c r="I3">
        <v>1908</v>
      </c>
      <c r="J3">
        <v>743</v>
      </c>
      <c r="K3">
        <v>385</v>
      </c>
      <c r="L3">
        <v>378</v>
      </c>
      <c r="M3">
        <v>7</v>
      </c>
      <c r="N3">
        <v>456</v>
      </c>
      <c r="O3">
        <v>195</v>
      </c>
      <c r="P3">
        <v>273</v>
      </c>
      <c r="Q3">
        <v>4.63</v>
      </c>
      <c r="R3">
        <v>432</v>
      </c>
      <c r="S3">
        <v>386</v>
      </c>
      <c r="T3">
        <v>160</v>
      </c>
    </row>
    <row r="4" spans="1:20" x14ac:dyDescent="0.2">
      <c r="A4" t="s">
        <v>24</v>
      </c>
      <c r="B4">
        <v>2022</v>
      </c>
      <c r="C4" t="s">
        <v>25</v>
      </c>
      <c r="D4" t="s">
        <v>49</v>
      </c>
      <c r="E4">
        <v>2864</v>
      </c>
      <c r="F4">
        <v>2160</v>
      </c>
      <c r="G4">
        <v>704</v>
      </c>
      <c r="H4">
        <v>2504</v>
      </c>
      <c r="I4">
        <v>1804</v>
      </c>
      <c r="J4">
        <v>700</v>
      </c>
      <c r="K4">
        <v>360</v>
      </c>
      <c r="L4">
        <v>356</v>
      </c>
      <c r="M4">
        <v>4</v>
      </c>
      <c r="N4">
        <v>433</v>
      </c>
      <c r="O4">
        <v>188</v>
      </c>
      <c r="P4">
        <v>265</v>
      </c>
      <c r="Q4">
        <v>4.54</v>
      </c>
      <c r="R4">
        <v>391</v>
      </c>
      <c r="S4">
        <v>336</v>
      </c>
      <c r="T4">
        <v>171</v>
      </c>
    </row>
    <row r="5" spans="1:20" x14ac:dyDescent="0.2">
      <c r="A5" t="s">
        <v>26</v>
      </c>
      <c r="B5">
        <v>2022</v>
      </c>
      <c r="C5" t="s">
        <v>19</v>
      </c>
      <c r="D5" t="s">
        <v>48</v>
      </c>
      <c r="E5">
        <v>2661</v>
      </c>
      <c r="F5">
        <v>1990</v>
      </c>
      <c r="G5">
        <v>671</v>
      </c>
      <c r="H5">
        <v>2379</v>
      </c>
      <c r="I5">
        <v>1704</v>
      </c>
      <c r="J5">
        <v>675</v>
      </c>
      <c r="K5">
        <v>282</v>
      </c>
      <c r="L5">
        <v>286</v>
      </c>
      <c r="M5">
        <v>-4</v>
      </c>
      <c r="N5">
        <v>422</v>
      </c>
      <c r="O5">
        <v>182</v>
      </c>
      <c r="P5">
        <v>252</v>
      </c>
      <c r="Q5">
        <v>4.38</v>
      </c>
      <c r="R5">
        <v>296</v>
      </c>
      <c r="S5">
        <v>250</v>
      </c>
      <c r="T5">
        <v>131</v>
      </c>
    </row>
    <row r="6" spans="1:20" x14ac:dyDescent="0.2">
      <c r="A6" t="s">
        <v>27</v>
      </c>
      <c r="B6">
        <v>2021</v>
      </c>
      <c r="C6" t="s">
        <v>21</v>
      </c>
      <c r="D6" t="s">
        <v>51</v>
      </c>
      <c r="E6">
        <v>2689</v>
      </c>
      <c r="F6">
        <v>1977</v>
      </c>
      <c r="G6">
        <v>712</v>
      </c>
      <c r="H6">
        <v>2295</v>
      </c>
      <c r="I6">
        <v>1625</v>
      </c>
      <c r="J6">
        <v>670</v>
      </c>
      <c r="K6">
        <v>394</v>
      </c>
      <c r="L6">
        <v>352</v>
      </c>
      <c r="M6">
        <v>42</v>
      </c>
      <c r="N6">
        <v>406</v>
      </c>
      <c r="O6">
        <v>180</v>
      </c>
      <c r="P6">
        <v>236</v>
      </c>
      <c r="Q6">
        <v>4.4000000000000004</v>
      </c>
      <c r="R6">
        <v>340</v>
      </c>
      <c r="S6">
        <v>253</v>
      </c>
      <c r="T6">
        <v>126</v>
      </c>
    </row>
    <row r="7" spans="1:20" x14ac:dyDescent="0.2">
      <c r="A7" t="s">
        <v>28</v>
      </c>
      <c r="B7">
        <v>2021</v>
      </c>
      <c r="C7" t="s">
        <v>23</v>
      </c>
      <c r="D7" t="s">
        <v>50</v>
      </c>
      <c r="E7">
        <v>2501</v>
      </c>
      <c r="F7">
        <v>1833</v>
      </c>
      <c r="G7">
        <v>668</v>
      </c>
      <c r="H7">
        <v>2178</v>
      </c>
      <c r="I7">
        <v>1545</v>
      </c>
      <c r="J7">
        <v>633</v>
      </c>
      <c r="K7">
        <v>323</v>
      </c>
      <c r="L7">
        <v>288</v>
      </c>
      <c r="M7">
        <v>35</v>
      </c>
      <c r="N7">
        <v>381</v>
      </c>
      <c r="O7">
        <v>172</v>
      </c>
      <c r="P7">
        <v>220</v>
      </c>
      <c r="Q7">
        <v>4.34</v>
      </c>
      <c r="R7">
        <v>280</v>
      </c>
      <c r="S7">
        <v>208</v>
      </c>
      <c r="T7">
        <v>105</v>
      </c>
    </row>
    <row r="8" spans="1:20" x14ac:dyDescent="0.2">
      <c r="A8" t="s">
        <v>29</v>
      </c>
      <c r="B8">
        <v>2021</v>
      </c>
      <c r="C8" t="s">
        <v>25</v>
      </c>
      <c r="D8" t="s">
        <v>49</v>
      </c>
      <c r="E8">
        <v>2331</v>
      </c>
      <c r="F8">
        <v>1668</v>
      </c>
      <c r="G8">
        <v>663</v>
      </c>
      <c r="H8">
        <v>2056</v>
      </c>
      <c r="I8">
        <v>1423</v>
      </c>
      <c r="J8">
        <v>633</v>
      </c>
      <c r="K8">
        <v>275</v>
      </c>
      <c r="L8">
        <v>245</v>
      </c>
      <c r="M8">
        <v>30</v>
      </c>
      <c r="N8">
        <v>365</v>
      </c>
      <c r="O8">
        <v>165</v>
      </c>
      <c r="P8">
        <v>210</v>
      </c>
      <c r="Q8">
        <v>4.29</v>
      </c>
      <c r="R8">
        <v>279</v>
      </c>
      <c r="S8">
        <v>255</v>
      </c>
      <c r="T8">
        <v>117</v>
      </c>
    </row>
    <row r="9" spans="1:20" x14ac:dyDescent="0.2">
      <c r="A9" t="s">
        <v>30</v>
      </c>
      <c r="B9">
        <v>2021</v>
      </c>
      <c r="C9" t="s">
        <v>19</v>
      </c>
      <c r="D9" t="s">
        <v>48</v>
      </c>
      <c r="E9">
        <v>2147</v>
      </c>
      <c r="F9">
        <v>1599</v>
      </c>
      <c r="G9">
        <v>548</v>
      </c>
      <c r="H9">
        <v>1931</v>
      </c>
      <c r="I9">
        <v>1393</v>
      </c>
      <c r="J9">
        <v>538</v>
      </c>
      <c r="K9">
        <v>216</v>
      </c>
      <c r="L9">
        <v>206</v>
      </c>
      <c r="M9">
        <v>10</v>
      </c>
      <c r="N9">
        <v>356</v>
      </c>
      <c r="O9">
        <v>158</v>
      </c>
      <c r="P9">
        <v>208</v>
      </c>
      <c r="Q9">
        <v>4.12</v>
      </c>
      <c r="R9">
        <v>236</v>
      </c>
      <c r="S9">
        <v>196</v>
      </c>
      <c r="T9">
        <v>102</v>
      </c>
    </row>
    <row r="10" spans="1:20" x14ac:dyDescent="0.2">
      <c r="A10" t="s">
        <v>31</v>
      </c>
      <c r="B10">
        <v>2020</v>
      </c>
      <c r="C10" t="s">
        <v>21</v>
      </c>
      <c r="D10" t="s">
        <v>51</v>
      </c>
      <c r="E10">
        <v>2168</v>
      </c>
      <c r="F10">
        <v>1593</v>
      </c>
      <c r="G10">
        <v>575</v>
      </c>
      <c r="H10">
        <v>1887</v>
      </c>
      <c r="I10">
        <v>1342</v>
      </c>
      <c r="J10">
        <v>545</v>
      </c>
      <c r="K10">
        <v>281</v>
      </c>
      <c r="L10">
        <v>251</v>
      </c>
      <c r="M10">
        <v>30</v>
      </c>
      <c r="N10">
        <v>345</v>
      </c>
      <c r="O10">
        <v>155</v>
      </c>
      <c r="P10">
        <v>199</v>
      </c>
      <c r="Q10">
        <v>4.26</v>
      </c>
      <c r="R10">
        <v>294</v>
      </c>
      <c r="S10">
        <v>232</v>
      </c>
      <c r="T10">
        <v>118</v>
      </c>
    </row>
    <row r="11" spans="1:20" x14ac:dyDescent="0.2">
      <c r="A11" t="s">
        <v>32</v>
      </c>
      <c r="B11">
        <v>2020</v>
      </c>
      <c r="C11" t="s">
        <v>23</v>
      </c>
      <c r="D11" t="s">
        <v>50</v>
      </c>
      <c r="E11">
        <v>1975</v>
      </c>
      <c r="F11">
        <v>1486</v>
      </c>
      <c r="G11">
        <v>489</v>
      </c>
      <c r="H11">
        <v>1790</v>
      </c>
      <c r="I11">
        <v>1302</v>
      </c>
      <c r="J11">
        <v>488</v>
      </c>
      <c r="K11">
        <v>185</v>
      </c>
      <c r="L11">
        <v>184</v>
      </c>
      <c r="M11">
        <v>1</v>
      </c>
      <c r="N11">
        <v>320</v>
      </c>
      <c r="O11">
        <v>144</v>
      </c>
      <c r="P11">
        <v>185</v>
      </c>
      <c r="Q11">
        <v>4.1900000000000004</v>
      </c>
      <c r="R11">
        <v>256</v>
      </c>
      <c r="S11">
        <v>176</v>
      </c>
      <c r="T11">
        <v>97</v>
      </c>
    </row>
    <row r="12" spans="1:20" x14ac:dyDescent="0.2">
      <c r="A12" t="s">
        <v>33</v>
      </c>
      <c r="B12">
        <v>2020</v>
      </c>
      <c r="C12" t="s">
        <v>25</v>
      </c>
      <c r="D12" t="s">
        <v>49</v>
      </c>
      <c r="E12">
        <v>1889</v>
      </c>
      <c r="F12">
        <v>1410</v>
      </c>
      <c r="G12">
        <v>479</v>
      </c>
      <c r="H12">
        <v>1758</v>
      </c>
      <c r="I12">
        <v>1263</v>
      </c>
      <c r="J12">
        <v>495</v>
      </c>
      <c r="K12">
        <v>131</v>
      </c>
      <c r="L12">
        <v>147</v>
      </c>
      <c r="M12">
        <v>-16</v>
      </c>
      <c r="N12">
        <v>299</v>
      </c>
      <c r="O12">
        <v>138</v>
      </c>
      <c r="P12">
        <v>170</v>
      </c>
      <c r="Q12">
        <v>4.41</v>
      </c>
      <c r="R12">
        <v>248</v>
      </c>
      <c r="S12">
        <v>267</v>
      </c>
      <c r="T12">
        <v>131</v>
      </c>
    </row>
    <row r="13" spans="1:20" x14ac:dyDescent="0.2">
      <c r="A13" t="s">
        <v>34</v>
      </c>
      <c r="B13">
        <v>2020</v>
      </c>
      <c r="C13" t="s">
        <v>19</v>
      </c>
      <c r="D13" t="s">
        <v>48</v>
      </c>
      <c r="E13">
        <v>1848</v>
      </c>
      <c r="F13">
        <v>1376</v>
      </c>
      <c r="G13">
        <v>472</v>
      </c>
      <c r="H13">
        <v>1700</v>
      </c>
      <c r="I13">
        <v>1219</v>
      </c>
      <c r="J13">
        <v>481</v>
      </c>
      <c r="K13">
        <v>148</v>
      </c>
      <c r="L13">
        <v>157</v>
      </c>
      <c r="M13">
        <v>-9</v>
      </c>
      <c r="N13">
        <v>286</v>
      </c>
      <c r="O13">
        <v>130</v>
      </c>
      <c r="P13">
        <v>163</v>
      </c>
      <c r="Q13">
        <v>4.42</v>
      </c>
      <c r="R13">
        <v>231</v>
      </c>
      <c r="S13">
        <v>162</v>
      </c>
      <c r="T13">
        <v>96</v>
      </c>
    </row>
    <row r="14" spans="1:20" x14ac:dyDescent="0.2">
      <c r="A14" t="s">
        <v>35</v>
      </c>
      <c r="B14">
        <v>2019</v>
      </c>
      <c r="C14" t="s">
        <v>21</v>
      </c>
      <c r="D14" t="s">
        <v>51</v>
      </c>
      <c r="E14">
        <v>1855</v>
      </c>
      <c r="F14">
        <v>1381</v>
      </c>
      <c r="G14">
        <v>474</v>
      </c>
      <c r="H14">
        <v>1638</v>
      </c>
      <c r="I14">
        <v>1189</v>
      </c>
      <c r="J14">
        <v>449</v>
      </c>
      <c r="K14">
        <v>217</v>
      </c>
      <c r="L14">
        <v>192</v>
      </c>
      <c r="M14">
        <v>25</v>
      </c>
      <c r="N14">
        <v>271</v>
      </c>
      <c r="O14">
        <v>124</v>
      </c>
      <c r="P14">
        <v>153</v>
      </c>
      <c r="Q14">
        <v>4.6500000000000004</v>
      </c>
      <c r="R14">
        <v>276</v>
      </c>
      <c r="S14">
        <v>173</v>
      </c>
      <c r="T14">
        <v>102</v>
      </c>
    </row>
    <row r="15" spans="1:20" x14ac:dyDescent="0.2">
      <c r="A15" t="s">
        <v>36</v>
      </c>
      <c r="B15">
        <v>2019</v>
      </c>
      <c r="C15" t="s">
        <v>23</v>
      </c>
      <c r="D15" t="s">
        <v>50</v>
      </c>
      <c r="E15">
        <v>1731</v>
      </c>
      <c r="F15">
        <v>1290</v>
      </c>
      <c r="G15">
        <v>441</v>
      </c>
      <c r="H15">
        <v>1561</v>
      </c>
      <c r="I15">
        <v>1142</v>
      </c>
      <c r="J15">
        <v>419</v>
      </c>
      <c r="K15">
        <v>170</v>
      </c>
      <c r="L15">
        <v>148</v>
      </c>
      <c r="M15">
        <v>22</v>
      </c>
      <c r="N15">
        <v>248</v>
      </c>
      <c r="O15">
        <v>113</v>
      </c>
      <c r="P15">
        <v>141</v>
      </c>
      <c r="Q15">
        <v>4.67</v>
      </c>
      <c r="R15">
        <v>178</v>
      </c>
      <c r="S15">
        <v>136</v>
      </c>
      <c r="T15">
        <v>73</v>
      </c>
    </row>
    <row r="16" spans="1:20" x14ac:dyDescent="0.2">
      <c r="A16" t="s">
        <v>37</v>
      </c>
      <c r="B16">
        <v>2019</v>
      </c>
      <c r="C16" t="s">
        <v>25</v>
      </c>
      <c r="D16" t="s">
        <v>49</v>
      </c>
      <c r="E16">
        <v>1667</v>
      </c>
      <c r="F16">
        <v>1233</v>
      </c>
      <c r="G16">
        <v>434</v>
      </c>
      <c r="H16">
        <v>1502</v>
      </c>
      <c r="I16">
        <v>1089</v>
      </c>
      <c r="J16">
        <v>413</v>
      </c>
      <c r="K16">
        <v>165</v>
      </c>
      <c r="L16">
        <v>144</v>
      </c>
      <c r="M16">
        <v>21</v>
      </c>
      <c r="N16">
        <v>232</v>
      </c>
      <c r="O16">
        <v>108</v>
      </c>
      <c r="P16">
        <v>129</v>
      </c>
      <c r="Q16">
        <v>4.8600000000000003</v>
      </c>
      <c r="R16">
        <v>200</v>
      </c>
      <c r="S16">
        <v>151</v>
      </c>
      <c r="T16">
        <v>86</v>
      </c>
    </row>
    <row r="17" spans="1:20" x14ac:dyDescent="0.2">
      <c r="A17" t="s">
        <v>38</v>
      </c>
      <c r="B17">
        <v>2019</v>
      </c>
      <c r="C17" t="s">
        <v>19</v>
      </c>
      <c r="D17" t="s">
        <v>48</v>
      </c>
      <c r="E17">
        <v>1511</v>
      </c>
      <c r="F17">
        <v>1138</v>
      </c>
      <c r="G17">
        <v>373</v>
      </c>
      <c r="H17">
        <v>1385</v>
      </c>
      <c r="I17">
        <v>1023</v>
      </c>
      <c r="J17">
        <v>362</v>
      </c>
      <c r="K17">
        <v>126</v>
      </c>
      <c r="L17">
        <v>115</v>
      </c>
      <c r="M17">
        <v>11</v>
      </c>
      <c r="N17">
        <v>217</v>
      </c>
      <c r="O17">
        <v>100</v>
      </c>
      <c r="P17">
        <v>123</v>
      </c>
      <c r="Q17">
        <v>4.71</v>
      </c>
      <c r="R17">
        <v>172</v>
      </c>
      <c r="S17">
        <v>155</v>
      </c>
      <c r="T17">
        <v>93</v>
      </c>
    </row>
    <row r="18" spans="1:20" x14ac:dyDescent="0.2">
      <c r="A18" t="s">
        <v>39</v>
      </c>
      <c r="B18">
        <v>2018</v>
      </c>
      <c r="C18" t="s">
        <v>21</v>
      </c>
      <c r="D18" t="s">
        <v>51</v>
      </c>
      <c r="E18">
        <v>1495</v>
      </c>
      <c r="F18">
        <v>1096</v>
      </c>
      <c r="G18">
        <v>399</v>
      </c>
      <c r="H18">
        <v>1320</v>
      </c>
      <c r="I18">
        <v>959</v>
      </c>
      <c r="J18">
        <v>361</v>
      </c>
      <c r="K18">
        <v>175</v>
      </c>
      <c r="L18">
        <v>147</v>
      </c>
      <c r="M18">
        <v>28</v>
      </c>
      <c r="N18">
        <v>207</v>
      </c>
      <c r="O18">
        <v>96</v>
      </c>
      <c r="P18">
        <v>116</v>
      </c>
      <c r="Q18">
        <v>4.8899999999999997</v>
      </c>
      <c r="R18">
        <v>163</v>
      </c>
      <c r="S18">
        <v>100</v>
      </c>
      <c r="T18">
        <v>42</v>
      </c>
    </row>
    <row r="19" spans="1:20" x14ac:dyDescent="0.2">
      <c r="A19" t="s">
        <v>40</v>
      </c>
      <c r="B19">
        <v>2018</v>
      </c>
      <c r="C19" t="s">
        <v>23</v>
      </c>
      <c r="D19" t="s">
        <v>50</v>
      </c>
      <c r="E19">
        <v>1352</v>
      </c>
      <c r="F19">
        <v>1010</v>
      </c>
      <c r="G19">
        <v>342</v>
      </c>
      <c r="H19">
        <v>1210</v>
      </c>
      <c r="I19">
        <v>894</v>
      </c>
      <c r="J19">
        <v>316</v>
      </c>
      <c r="K19">
        <v>142</v>
      </c>
      <c r="L19">
        <v>116</v>
      </c>
      <c r="M19">
        <v>26</v>
      </c>
      <c r="N19">
        <v>191</v>
      </c>
      <c r="O19">
        <v>87</v>
      </c>
      <c r="P19">
        <v>109</v>
      </c>
      <c r="Q19">
        <v>4.7300000000000004</v>
      </c>
      <c r="R19">
        <v>146</v>
      </c>
      <c r="S19">
        <v>135</v>
      </c>
      <c r="T19">
        <v>67</v>
      </c>
    </row>
    <row r="20" spans="1:20" x14ac:dyDescent="0.2">
      <c r="A20" t="s">
        <v>41</v>
      </c>
      <c r="B20">
        <v>2018</v>
      </c>
      <c r="C20" t="s">
        <v>25</v>
      </c>
      <c r="D20" t="s">
        <v>49</v>
      </c>
      <c r="E20">
        <v>1273</v>
      </c>
      <c r="F20">
        <v>944</v>
      </c>
      <c r="G20">
        <v>329</v>
      </c>
      <c r="H20">
        <v>1150</v>
      </c>
      <c r="I20">
        <v>841</v>
      </c>
      <c r="J20">
        <v>309</v>
      </c>
      <c r="K20">
        <v>123</v>
      </c>
      <c r="L20">
        <v>103</v>
      </c>
      <c r="M20">
        <v>20</v>
      </c>
      <c r="N20">
        <v>180</v>
      </c>
      <c r="O20">
        <v>83</v>
      </c>
      <c r="P20">
        <v>101</v>
      </c>
      <c r="Q20">
        <v>4.8899999999999997</v>
      </c>
      <c r="R20">
        <v>173</v>
      </c>
      <c r="S20">
        <v>143</v>
      </c>
      <c r="T20">
        <v>103</v>
      </c>
    </row>
    <row r="21" spans="1:20" x14ac:dyDescent="0.2">
      <c r="A21" t="s">
        <v>42</v>
      </c>
      <c r="B21">
        <v>2018</v>
      </c>
      <c r="C21" t="s">
        <v>19</v>
      </c>
      <c r="D21" t="s">
        <v>48</v>
      </c>
      <c r="E21">
        <v>1139</v>
      </c>
      <c r="F21">
        <v>856</v>
      </c>
      <c r="G21">
        <v>283</v>
      </c>
      <c r="H21">
        <v>1037</v>
      </c>
      <c r="I21">
        <v>767</v>
      </c>
      <c r="J21">
        <v>270</v>
      </c>
      <c r="K21">
        <v>102</v>
      </c>
      <c r="L21">
        <v>89</v>
      </c>
      <c r="M21">
        <v>13</v>
      </c>
      <c r="N21">
        <v>170</v>
      </c>
      <c r="O21">
        <v>75</v>
      </c>
      <c r="P21">
        <v>99</v>
      </c>
      <c r="Q21">
        <v>4.72</v>
      </c>
      <c r="R21">
        <v>138</v>
      </c>
      <c r="S21">
        <v>115</v>
      </c>
      <c r="T21">
        <v>71</v>
      </c>
    </row>
    <row r="22" spans="1:20" x14ac:dyDescent="0.2">
      <c r="A22" t="s">
        <v>43</v>
      </c>
      <c r="B22">
        <v>2017</v>
      </c>
      <c r="C22" t="s">
        <v>21</v>
      </c>
      <c r="D22" t="s">
        <v>51</v>
      </c>
      <c r="E22">
        <v>1449</v>
      </c>
      <c r="F22">
        <v>867</v>
      </c>
      <c r="G22">
        <v>582</v>
      </c>
      <c r="H22">
        <v>1018</v>
      </c>
      <c r="I22">
        <v>761</v>
      </c>
      <c r="J22">
        <v>257</v>
      </c>
      <c r="K22">
        <v>130</v>
      </c>
      <c r="L22">
        <v>106</v>
      </c>
      <c r="M22">
        <v>24</v>
      </c>
      <c r="N22">
        <v>160</v>
      </c>
      <c r="O22">
        <v>71</v>
      </c>
      <c r="P22">
        <v>93</v>
      </c>
      <c r="Q22">
        <v>5.24</v>
      </c>
      <c r="R22">
        <v>173</v>
      </c>
      <c r="S22">
        <v>123</v>
      </c>
      <c r="T22">
        <v>73</v>
      </c>
    </row>
    <row r="23" spans="1:20" x14ac:dyDescent="0.2">
      <c r="A23" t="s">
        <v>44</v>
      </c>
      <c r="B23">
        <v>2017</v>
      </c>
      <c r="C23" t="s">
        <v>23</v>
      </c>
      <c r="D23" t="s">
        <v>50</v>
      </c>
      <c r="E23">
        <v>1032</v>
      </c>
      <c r="F23">
        <v>802</v>
      </c>
      <c r="G23">
        <v>230</v>
      </c>
      <c r="H23">
        <v>923</v>
      </c>
      <c r="I23">
        <v>711</v>
      </c>
      <c r="J23">
        <v>212</v>
      </c>
      <c r="K23">
        <v>109</v>
      </c>
      <c r="L23">
        <v>91</v>
      </c>
      <c r="M23">
        <v>18</v>
      </c>
      <c r="N23">
        <v>150</v>
      </c>
      <c r="O23">
        <v>62</v>
      </c>
      <c r="P23">
        <v>91</v>
      </c>
      <c r="Q23">
        <v>5.0599999999999996</v>
      </c>
      <c r="R23">
        <v>138</v>
      </c>
      <c r="S23">
        <v>98</v>
      </c>
      <c r="T23">
        <v>67</v>
      </c>
    </row>
    <row r="24" spans="1:20" x14ac:dyDescent="0.2">
      <c r="A24" t="s">
        <v>45</v>
      </c>
      <c r="B24">
        <v>2017</v>
      </c>
      <c r="C24" t="s">
        <v>25</v>
      </c>
      <c r="D24" t="s">
        <v>49</v>
      </c>
      <c r="E24">
        <v>1007</v>
      </c>
      <c r="F24">
        <v>775</v>
      </c>
      <c r="G24">
        <v>232</v>
      </c>
      <c r="H24">
        <v>904</v>
      </c>
      <c r="I24">
        <v>686</v>
      </c>
      <c r="J24">
        <v>218</v>
      </c>
      <c r="K24">
        <v>103</v>
      </c>
      <c r="L24">
        <v>89</v>
      </c>
      <c r="M24">
        <v>14</v>
      </c>
      <c r="N24">
        <v>138</v>
      </c>
      <c r="O24">
        <v>59</v>
      </c>
      <c r="P24">
        <v>83</v>
      </c>
      <c r="Q24">
        <v>5.53</v>
      </c>
      <c r="R24">
        <v>146</v>
      </c>
      <c r="S24">
        <v>95</v>
      </c>
      <c r="T24">
        <v>70</v>
      </c>
    </row>
    <row r="25" spans="1:20" x14ac:dyDescent="0.2">
      <c r="A25" t="s">
        <v>46</v>
      </c>
      <c r="B25">
        <v>2017</v>
      </c>
      <c r="C25" t="s">
        <v>19</v>
      </c>
      <c r="D25" t="s">
        <v>48</v>
      </c>
      <c r="E25">
        <v>902</v>
      </c>
      <c r="F25">
        <v>797</v>
      </c>
      <c r="G25">
        <v>105</v>
      </c>
      <c r="H25">
        <v>828</v>
      </c>
      <c r="I25">
        <v>710</v>
      </c>
      <c r="J25">
        <v>118</v>
      </c>
      <c r="K25">
        <v>74</v>
      </c>
      <c r="L25">
        <v>87</v>
      </c>
      <c r="M25">
        <v>-13</v>
      </c>
      <c r="N25">
        <v>131</v>
      </c>
      <c r="O25">
        <v>52</v>
      </c>
      <c r="P25">
        <v>82</v>
      </c>
      <c r="Q25">
        <v>5.46</v>
      </c>
      <c r="R25">
        <v>110</v>
      </c>
      <c r="S25">
        <v>80</v>
      </c>
      <c r="T25">
        <v>54</v>
      </c>
    </row>
  </sheetData>
  <autoFilter ref="A1:T25" xr:uid="{E5E2BF25-4D9C-A34E-96F6-F337C9419167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8B35F-7D0A-164A-9A9A-72DE347D8C8B}">
  <dimension ref="A1:H13"/>
  <sheetViews>
    <sheetView workbookViewId="0">
      <selection activeCell="I5" sqref="I5"/>
    </sheetView>
  </sheetViews>
  <sheetFormatPr baseColWidth="10" defaultRowHeight="16" x14ac:dyDescent="0.2"/>
  <cols>
    <col min="1" max="1" width="13" bestFit="1" customWidth="1"/>
    <col min="2" max="2" width="22.6640625" bestFit="1" customWidth="1"/>
    <col min="3" max="3" width="24.33203125" bestFit="1" customWidth="1"/>
    <col min="4" max="4" width="20" bestFit="1" customWidth="1"/>
    <col min="5" max="5" width="20.5" bestFit="1" customWidth="1"/>
    <col min="6" max="6" width="19.5" bestFit="1" customWidth="1"/>
    <col min="7" max="7" width="17.1640625" bestFit="1" customWidth="1"/>
  </cols>
  <sheetData>
    <row r="1" spans="1:8" ht="66" customHeight="1" x14ac:dyDescent="0.3">
      <c r="A1" s="2" t="s">
        <v>52</v>
      </c>
      <c r="B1" s="6" t="s">
        <v>92</v>
      </c>
      <c r="C1" s="6" t="s">
        <v>91</v>
      </c>
      <c r="D1" s="6" t="s">
        <v>87</v>
      </c>
      <c r="E1" s="6" t="s">
        <v>90</v>
      </c>
      <c r="F1" s="6" t="s">
        <v>89</v>
      </c>
      <c r="G1" s="6" t="s">
        <v>88</v>
      </c>
      <c r="H1" s="6" t="s">
        <v>95</v>
      </c>
    </row>
    <row r="2" spans="1:8" x14ac:dyDescent="0.2">
      <c r="A2" s="3">
        <v>2017</v>
      </c>
      <c r="B2">
        <v>264</v>
      </c>
      <c r="C2">
        <v>396</v>
      </c>
      <c r="D2">
        <v>567</v>
      </c>
      <c r="E2">
        <v>373</v>
      </c>
      <c r="F2">
        <v>2868</v>
      </c>
      <c r="G2">
        <v>3241</v>
      </c>
      <c r="H2">
        <f>SUM(B2:G2)</f>
        <v>7709</v>
      </c>
    </row>
    <row r="3" spans="1:8" x14ac:dyDescent="0.2">
      <c r="A3" s="3">
        <v>2018</v>
      </c>
      <c r="B3">
        <v>283</v>
      </c>
      <c r="C3">
        <v>493</v>
      </c>
      <c r="D3">
        <v>620</v>
      </c>
      <c r="E3">
        <v>455</v>
      </c>
      <c r="F3">
        <v>3461</v>
      </c>
      <c r="G3">
        <v>3906</v>
      </c>
      <c r="H3">
        <f t="shared" ref="H3:H8" si="0">SUM(B3:G3)</f>
        <v>9218</v>
      </c>
    </row>
    <row r="4" spans="1:8" x14ac:dyDescent="0.2">
      <c r="A4" s="3">
        <v>2019</v>
      </c>
      <c r="B4">
        <v>354</v>
      </c>
      <c r="C4">
        <v>615</v>
      </c>
      <c r="D4">
        <v>826</v>
      </c>
      <c r="E4">
        <v>599</v>
      </c>
      <c r="F4">
        <v>4443</v>
      </c>
      <c r="G4">
        <v>5042</v>
      </c>
      <c r="H4">
        <f t="shared" si="0"/>
        <v>11879</v>
      </c>
    </row>
    <row r="5" spans="1:8" x14ac:dyDescent="0.2">
      <c r="A5" s="3">
        <v>2020</v>
      </c>
      <c r="B5">
        <v>442</v>
      </c>
      <c r="C5">
        <v>837</v>
      </c>
      <c r="D5">
        <v>1029</v>
      </c>
      <c r="E5">
        <v>739</v>
      </c>
      <c r="F5">
        <v>5126</v>
      </c>
      <c r="G5">
        <v>5865</v>
      </c>
      <c r="H5">
        <f t="shared" si="0"/>
        <v>14038</v>
      </c>
    </row>
    <row r="6" spans="1:8" x14ac:dyDescent="0.2">
      <c r="A6" s="3">
        <v>2021</v>
      </c>
      <c r="B6">
        <v>450</v>
      </c>
      <c r="C6">
        <v>912</v>
      </c>
      <c r="D6">
        <v>1135</v>
      </c>
      <c r="E6">
        <v>1091</v>
      </c>
      <c r="F6">
        <v>5986</v>
      </c>
      <c r="G6">
        <v>7077</v>
      </c>
      <c r="H6">
        <f t="shared" si="0"/>
        <v>16651</v>
      </c>
    </row>
    <row r="7" spans="1:8" x14ac:dyDescent="0.2">
      <c r="A7" s="3">
        <v>2022</v>
      </c>
      <c r="B7">
        <v>626</v>
      </c>
      <c r="C7">
        <v>1387</v>
      </c>
      <c r="D7">
        <v>1572</v>
      </c>
      <c r="E7">
        <v>1446</v>
      </c>
      <c r="F7">
        <v>7355</v>
      </c>
      <c r="G7">
        <v>8801</v>
      </c>
      <c r="H7">
        <f t="shared" si="0"/>
        <v>21187</v>
      </c>
    </row>
    <row r="8" spans="1:8" x14ac:dyDescent="0.2">
      <c r="A8" s="3">
        <v>2023</v>
      </c>
      <c r="B8">
        <v>140</v>
      </c>
      <c r="C8">
        <v>435</v>
      </c>
      <c r="D8">
        <v>347</v>
      </c>
      <c r="E8">
        <v>339</v>
      </c>
      <c r="F8">
        <v>1937</v>
      </c>
      <c r="G8">
        <v>2266</v>
      </c>
      <c r="H8">
        <f t="shared" si="0"/>
        <v>5464</v>
      </c>
    </row>
    <row r="9" spans="1:8" x14ac:dyDescent="0.2">
      <c r="A9" s="3" t="s">
        <v>53</v>
      </c>
      <c r="B9">
        <v>2559</v>
      </c>
      <c r="C9">
        <v>5075</v>
      </c>
      <c r="D9">
        <v>6096</v>
      </c>
      <c r="E9">
        <v>5042</v>
      </c>
      <c r="F9">
        <v>31176</v>
      </c>
      <c r="G9">
        <v>36198</v>
      </c>
    </row>
    <row r="13" spans="1:8" x14ac:dyDescent="0.2">
      <c r="B13">
        <v>264</v>
      </c>
      <c r="C13">
        <v>396</v>
      </c>
      <c r="D13">
        <v>567</v>
      </c>
      <c r="E13">
        <v>373</v>
      </c>
      <c r="F13">
        <v>2868</v>
      </c>
      <c r="G13">
        <f>SUM(B13:F13)</f>
        <v>4468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65D55-B37C-1D44-9E53-6A8456F03A4B}">
  <dimension ref="A1:T25"/>
  <sheetViews>
    <sheetView workbookViewId="0">
      <selection activeCell="S1" sqref="S1"/>
    </sheetView>
  </sheetViews>
  <sheetFormatPr baseColWidth="10" defaultRowHeight="16" x14ac:dyDescent="0.2"/>
  <cols>
    <col min="5" max="5" width="14.6640625" customWidth="1"/>
    <col min="6" max="6" width="15.33203125" customWidth="1"/>
    <col min="7" max="7" width="11.5" customWidth="1"/>
    <col min="8" max="8" width="13" customWidth="1"/>
  </cols>
  <sheetData>
    <row r="1" spans="1:20" s="1" customFormat="1" ht="68" x14ac:dyDescent="0.2">
      <c r="A1" s="1" t="s">
        <v>0</v>
      </c>
      <c r="B1" s="1" t="s">
        <v>1</v>
      </c>
      <c r="C1" s="1" t="s">
        <v>2</v>
      </c>
      <c r="D1" s="1" t="s">
        <v>47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">
      <c r="A2" t="s">
        <v>20</v>
      </c>
      <c r="B2">
        <v>2022</v>
      </c>
      <c r="C2" t="s">
        <v>21</v>
      </c>
      <c r="D2" t="s">
        <v>51</v>
      </c>
      <c r="E2">
        <v>3166</v>
      </c>
      <c r="F2">
        <v>2365</v>
      </c>
      <c r="G2">
        <v>801</v>
      </c>
      <c r="H2">
        <v>2717</v>
      </c>
      <c r="I2">
        <v>1939</v>
      </c>
      <c r="J2">
        <v>778</v>
      </c>
      <c r="K2">
        <v>449</v>
      </c>
      <c r="L2">
        <v>426</v>
      </c>
      <c r="M2">
        <v>23</v>
      </c>
      <c r="N2">
        <v>489</v>
      </c>
      <c r="O2">
        <v>205</v>
      </c>
      <c r="P2">
        <v>295</v>
      </c>
      <c r="Q2">
        <v>4.55</v>
      </c>
      <c r="R2">
        <v>453</v>
      </c>
      <c r="S2">
        <v>415</v>
      </c>
      <c r="T2">
        <v>164</v>
      </c>
    </row>
    <row r="3" spans="1:20" x14ac:dyDescent="0.2">
      <c r="A3" t="s">
        <v>22</v>
      </c>
      <c r="B3">
        <v>2022</v>
      </c>
      <c r="C3" t="s">
        <v>23</v>
      </c>
      <c r="D3" t="s">
        <v>50</v>
      </c>
      <c r="E3">
        <v>3036</v>
      </c>
      <c r="F3">
        <v>2286</v>
      </c>
      <c r="G3">
        <v>750</v>
      </c>
      <c r="H3">
        <v>2651</v>
      </c>
      <c r="I3">
        <v>1908</v>
      </c>
      <c r="J3">
        <v>743</v>
      </c>
      <c r="K3">
        <v>385</v>
      </c>
      <c r="L3">
        <v>378</v>
      </c>
      <c r="M3">
        <v>7</v>
      </c>
      <c r="N3">
        <v>456</v>
      </c>
      <c r="O3">
        <v>195</v>
      </c>
      <c r="P3">
        <v>273</v>
      </c>
      <c r="Q3">
        <v>4.63</v>
      </c>
      <c r="R3">
        <v>432</v>
      </c>
      <c r="S3">
        <v>386</v>
      </c>
      <c r="T3">
        <v>160</v>
      </c>
    </row>
    <row r="4" spans="1:20" x14ac:dyDescent="0.2">
      <c r="A4" t="s">
        <v>24</v>
      </c>
      <c r="B4">
        <v>2022</v>
      </c>
      <c r="C4" t="s">
        <v>25</v>
      </c>
      <c r="D4" t="s">
        <v>49</v>
      </c>
      <c r="E4">
        <v>2864</v>
      </c>
      <c r="F4">
        <v>2160</v>
      </c>
      <c r="G4">
        <v>704</v>
      </c>
      <c r="H4">
        <v>2504</v>
      </c>
      <c r="I4">
        <v>1804</v>
      </c>
      <c r="J4">
        <v>700</v>
      </c>
      <c r="K4">
        <v>360</v>
      </c>
      <c r="L4">
        <v>356</v>
      </c>
      <c r="M4">
        <v>4</v>
      </c>
      <c r="N4">
        <v>433</v>
      </c>
      <c r="O4">
        <v>188</v>
      </c>
      <c r="P4">
        <v>265</v>
      </c>
      <c r="Q4">
        <v>4.54</v>
      </c>
      <c r="R4">
        <v>391</v>
      </c>
      <c r="S4">
        <v>336</v>
      </c>
      <c r="T4">
        <v>171</v>
      </c>
    </row>
    <row r="5" spans="1:20" x14ac:dyDescent="0.2">
      <c r="A5" t="s">
        <v>26</v>
      </c>
      <c r="B5">
        <v>2022</v>
      </c>
      <c r="C5" t="s">
        <v>19</v>
      </c>
      <c r="D5" t="s">
        <v>48</v>
      </c>
      <c r="E5">
        <v>2661</v>
      </c>
      <c r="F5">
        <v>1990</v>
      </c>
      <c r="G5">
        <v>671</v>
      </c>
      <c r="H5">
        <v>2379</v>
      </c>
      <c r="I5">
        <v>1704</v>
      </c>
      <c r="J5">
        <v>675</v>
      </c>
      <c r="K5">
        <v>282</v>
      </c>
      <c r="L5">
        <v>286</v>
      </c>
      <c r="M5">
        <v>-4</v>
      </c>
      <c r="N5">
        <v>422</v>
      </c>
      <c r="O5">
        <v>182</v>
      </c>
      <c r="P5">
        <v>252</v>
      </c>
      <c r="Q5">
        <v>4.38</v>
      </c>
      <c r="R5">
        <v>296</v>
      </c>
      <c r="S5">
        <v>250</v>
      </c>
      <c r="T5">
        <v>131</v>
      </c>
    </row>
    <row r="6" spans="1:20" x14ac:dyDescent="0.2">
      <c r="A6" t="s">
        <v>27</v>
      </c>
      <c r="B6">
        <v>2021</v>
      </c>
      <c r="C6" t="s">
        <v>21</v>
      </c>
      <c r="D6" t="s">
        <v>51</v>
      </c>
      <c r="E6">
        <v>2689</v>
      </c>
      <c r="F6">
        <v>1977</v>
      </c>
      <c r="G6">
        <v>712</v>
      </c>
      <c r="H6">
        <v>2295</v>
      </c>
      <c r="I6">
        <v>1625</v>
      </c>
      <c r="J6">
        <v>670</v>
      </c>
      <c r="K6">
        <v>394</v>
      </c>
      <c r="L6">
        <v>352</v>
      </c>
      <c r="M6">
        <v>42</v>
      </c>
      <c r="N6">
        <v>406</v>
      </c>
      <c r="O6">
        <v>180</v>
      </c>
      <c r="P6">
        <v>236</v>
      </c>
      <c r="Q6">
        <v>4.4000000000000004</v>
      </c>
      <c r="R6">
        <v>340</v>
      </c>
      <c r="S6">
        <v>253</v>
      </c>
      <c r="T6">
        <v>126</v>
      </c>
    </row>
    <row r="7" spans="1:20" x14ac:dyDescent="0.2">
      <c r="A7" t="s">
        <v>28</v>
      </c>
      <c r="B7">
        <v>2021</v>
      </c>
      <c r="C7" t="s">
        <v>23</v>
      </c>
      <c r="D7" t="s">
        <v>50</v>
      </c>
      <c r="E7">
        <v>2501</v>
      </c>
      <c r="F7">
        <v>1833</v>
      </c>
      <c r="G7">
        <v>668</v>
      </c>
      <c r="H7">
        <v>2178</v>
      </c>
      <c r="I7">
        <v>1545</v>
      </c>
      <c r="J7">
        <v>633</v>
      </c>
      <c r="K7">
        <v>323</v>
      </c>
      <c r="L7">
        <v>288</v>
      </c>
      <c r="M7">
        <v>35</v>
      </c>
      <c r="N7">
        <v>381</v>
      </c>
      <c r="O7">
        <v>172</v>
      </c>
      <c r="P7">
        <v>220</v>
      </c>
      <c r="Q7">
        <v>4.34</v>
      </c>
      <c r="R7">
        <v>280</v>
      </c>
      <c r="S7">
        <v>208</v>
      </c>
      <c r="T7">
        <v>105</v>
      </c>
    </row>
    <row r="8" spans="1:20" x14ac:dyDescent="0.2">
      <c r="A8" t="s">
        <v>29</v>
      </c>
      <c r="B8">
        <v>2021</v>
      </c>
      <c r="C8" t="s">
        <v>25</v>
      </c>
      <c r="D8" t="s">
        <v>49</v>
      </c>
      <c r="E8">
        <v>2331</v>
      </c>
      <c r="F8">
        <v>1668</v>
      </c>
      <c r="G8">
        <v>663</v>
      </c>
      <c r="H8">
        <v>2056</v>
      </c>
      <c r="I8">
        <v>1423</v>
      </c>
      <c r="J8">
        <v>633</v>
      </c>
      <c r="K8">
        <v>275</v>
      </c>
      <c r="L8">
        <v>245</v>
      </c>
      <c r="M8">
        <v>30</v>
      </c>
      <c r="N8">
        <v>365</v>
      </c>
      <c r="O8">
        <v>165</v>
      </c>
      <c r="P8">
        <v>210</v>
      </c>
      <c r="Q8">
        <v>4.29</v>
      </c>
      <c r="R8">
        <v>279</v>
      </c>
      <c r="S8">
        <v>255</v>
      </c>
      <c r="T8">
        <v>117</v>
      </c>
    </row>
    <row r="9" spans="1:20" x14ac:dyDescent="0.2">
      <c r="A9" t="s">
        <v>30</v>
      </c>
      <c r="B9">
        <v>2021</v>
      </c>
      <c r="C9" t="s">
        <v>19</v>
      </c>
      <c r="D9" t="s">
        <v>48</v>
      </c>
      <c r="E9">
        <v>2147</v>
      </c>
      <c r="F9">
        <v>1599</v>
      </c>
      <c r="G9">
        <v>548</v>
      </c>
      <c r="H9">
        <v>1931</v>
      </c>
      <c r="I9">
        <v>1393</v>
      </c>
      <c r="J9">
        <v>538</v>
      </c>
      <c r="K9">
        <v>216</v>
      </c>
      <c r="L9">
        <v>206</v>
      </c>
      <c r="M9">
        <v>10</v>
      </c>
      <c r="N9">
        <v>356</v>
      </c>
      <c r="O9">
        <v>158</v>
      </c>
      <c r="P9">
        <v>208</v>
      </c>
      <c r="Q9">
        <v>4.12</v>
      </c>
      <c r="R9">
        <v>236</v>
      </c>
      <c r="S9">
        <v>196</v>
      </c>
      <c r="T9">
        <v>102</v>
      </c>
    </row>
    <row r="10" spans="1:20" x14ac:dyDescent="0.2">
      <c r="A10" t="s">
        <v>31</v>
      </c>
      <c r="B10">
        <v>2020</v>
      </c>
      <c r="C10" t="s">
        <v>21</v>
      </c>
      <c r="D10" t="s">
        <v>51</v>
      </c>
      <c r="E10">
        <v>2168</v>
      </c>
      <c r="F10">
        <v>1593</v>
      </c>
      <c r="G10">
        <v>575</v>
      </c>
      <c r="H10">
        <v>1887</v>
      </c>
      <c r="I10">
        <v>1342</v>
      </c>
      <c r="J10">
        <v>545</v>
      </c>
      <c r="K10">
        <v>281</v>
      </c>
      <c r="L10">
        <v>251</v>
      </c>
      <c r="M10">
        <v>30</v>
      </c>
      <c r="N10">
        <v>345</v>
      </c>
      <c r="O10">
        <v>155</v>
      </c>
      <c r="P10">
        <v>199</v>
      </c>
      <c r="Q10">
        <v>4.26</v>
      </c>
      <c r="R10">
        <v>294</v>
      </c>
      <c r="S10">
        <v>232</v>
      </c>
      <c r="T10">
        <v>118</v>
      </c>
    </row>
    <row r="11" spans="1:20" x14ac:dyDescent="0.2">
      <c r="A11" t="s">
        <v>32</v>
      </c>
      <c r="B11">
        <v>2020</v>
      </c>
      <c r="C11" t="s">
        <v>23</v>
      </c>
      <c r="D11" t="s">
        <v>50</v>
      </c>
      <c r="E11">
        <v>1975</v>
      </c>
      <c r="F11">
        <v>1486</v>
      </c>
      <c r="G11">
        <v>489</v>
      </c>
      <c r="H11">
        <v>1790</v>
      </c>
      <c r="I11">
        <v>1302</v>
      </c>
      <c r="J11">
        <v>488</v>
      </c>
      <c r="K11">
        <v>185</v>
      </c>
      <c r="L11">
        <v>184</v>
      </c>
      <c r="M11">
        <v>1</v>
      </c>
      <c r="N11">
        <v>320</v>
      </c>
      <c r="O11">
        <v>144</v>
      </c>
      <c r="P11">
        <v>185</v>
      </c>
      <c r="Q11">
        <v>4.1900000000000004</v>
      </c>
      <c r="R11">
        <v>256</v>
      </c>
      <c r="S11">
        <v>176</v>
      </c>
      <c r="T11">
        <v>97</v>
      </c>
    </row>
    <row r="12" spans="1:20" x14ac:dyDescent="0.2">
      <c r="A12" t="s">
        <v>33</v>
      </c>
      <c r="B12">
        <v>2020</v>
      </c>
      <c r="C12" t="s">
        <v>25</v>
      </c>
      <c r="D12" t="s">
        <v>49</v>
      </c>
      <c r="E12">
        <v>1889</v>
      </c>
      <c r="F12">
        <v>1410</v>
      </c>
      <c r="G12">
        <v>479</v>
      </c>
      <c r="H12">
        <v>1758</v>
      </c>
      <c r="I12">
        <v>1263</v>
      </c>
      <c r="J12">
        <v>495</v>
      </c>
      <c r="K12">
        <v>131</v>
      </c>
      <c r="L12">
        <v>147</v>
      </c>
      <c r="M12">
        <v>-16</v>
      </c>
      <c r="N12">
        <v>299</v>
      </c>
      <c r="O12">
        <v>138</v>
      </c>
      <c r="P12">
        <v>170</v>
      </c>
      <c r="Q12">
        <v>4.41</v>
      </c>
      <c r="R12">
        <v>248</v>
      </c>
      <c r="S12">
        <v>267</v>
      </c>
      <c r="T12">
        <v>131</v>
      </c>
    </row>
    <row r="13" spans="1:20" x14ac:dyDescent="0.2">
      <c r="A13" t="s">
        <v>34</v>
      </c>
      <c r="B13">
        <v>2020</v>
      </c>
      <c r="C13" t="s">
        <v>19</v>
      </c>
      <c r="D13" t="s">
        <v>48</v>
      </c>
      <c r="E13">
        <v>1848</v>
      </c>
      <c r="F13">
        <v>1376</v>
      </c>
      <c r="G13">
        <v>472</v>
      </c>
      <c r="H13">
        <v>1700</v>
      </c>
      <c r="I13">
        <v>1219</v>
      </c>
      <c r="J13">
        <v>481</v>
      </c>
      <c r="K13">
        <v>148</v>
      </c>
      <c r="L13">
        <v>157</v>
      </c>
      <c r="M13">
        <v>-9</v>
      </c>
      <c r="N13">
        <v>286</v>
      </c>
      <c r="O13">
        <v>130</v>
      </c>
      <c r="P13">
        <v>163</v>
      </c>
      <c r="Q13">
        <v>4.42</v>
      </c>
      <c r="R13">
        <v>231</v>
      </c>
      <c r="S13">
        <v>162</v>
      </c>
      <c r="T13">
        <v>96</v>
      </c>
    </row>
    <row r="14" spans="1:20" x14ac:dyDescent="0.2">
      <c r="A14" t="s">
        <v>35</v>
      </c>
      <c r="B14">
        <v>2019</v>
      </c>
      <c r="C14" t="s">
        <v>21</v>
      </c>
      <c r="D14" t="s">
        <v>51</v>
      </c>
      <c r="E14">
        <v>1855</v>
      </c>
      <c r="F14">
        <v>1381</v>
      </c>
      <c r="G14">
        <v>474</v>
      </c>
      <c r="H14">
        <v>1638</v>
      </c>
      <c r="I14">
        <v>1189</v>
      </c>
      <c r="J14">
        <v>449</v>
      </c>
      <c r="K14">
        <v>217</v>
      </c>
      <c r="L14">
        <v>192</v>
      </c>
      <c r="M14">
        <v>25</v>
      </c>
      <c r="N14">
        <v>271</v>
      </c>
      <c r="O14">
        <v>124</v>
      </c>
      <c r="P14">
        <v>153</v>
      </c>
      <c r="Q14">
        <v>4.6500000000000004</v>
      </c>
      <c r="R14">
        <v>276</v>
      </c>
      <c r="S14">
        <v>173</v>
      </c>
      <c r="T14">
        <v>102</v>
      </c>
    </row>
    <row r="15" spans="1:20" x14ac:dyDescent="0.2">
      <c r="A15" t="s">
        <v>36</v>
      </c>
      <c r="B15">
        <v>2019</v>
      </c>
      <c r="C15" t="s">
        <v>23</v>
      </c>
      <c r="D15" t="s">
        <v>50</v>
      </c>
      <c r="E15">
        <v>1731</v>
      </c>
      <c r="F15">
        <v>1290</v>
      </c>
      <c r="G15">
        <v>441</v>
      </c>
      <c r="H15">
        <v>1561</v>
      </c>
      <c r="I15">
        <v>1142</v>
      </c>
      <c r="J15">
        <v>419</v>
      </c>
      <c r="K15">
        <v>170</v>
      </c>
      <c r="L15">
        <v>148</v>
      </c>
      <c r="M15">
        <v>22</v>
      </c>
      <c r="N15">
        <v>248</v>
      </c>
      <c r="O15">
        <v>113</v>
      </c>
      <c r="P15">
        <v>141</v>
      </c>
      <c r="Q15">
        <v>4.67</v>
      </c>
      <c r="R15">
        <v>178</v>
      </c>
      <c r="S15">
        <v>136</v>
      </c>
      <c r="T15">
        <v>73</v>
      </c>
    </row>
    <row r="16" spans="1:20" x14ac:dyDescent="0.2">
      <c r="A16" t="s">
        <v>37</v>
      </c>
      <c r="B16">
        <v>2019</v>
      </c>
      <c r="C16" t="s">
        <v>25</v>
      </c>
      <c r="D16" t="s">
        <v>49</v>
      </c>
      <c r="E16">
        <v>1667</v>
      </c>
      <c r="F16">
        <v>1233</v>
      </c>
      <c r="G16">
        <v>434</v>
      </c>
      <c r="H16">
        <v>1502</v>
      </c>
      <c r="I16">
        <v>1089</v>
      </c>
      <c r="J16">
        <v>413</v>
      </c>
      <c r="K16">
        <v>165</v>
      </c>
      <c r="L16">
        <v>144</v>
      </c>
      <c r="M16">
        <v>21</v>
      </c>
      <c r="N16">
        <v>232</v>
      </c>
      <c r="O16">
        <v>108</v>
      </c>
      <c r="P16">
        <v>129</v>
      </c>
      <c r="Q16">
        <v>4.8600000000000003</v>
      </c>
      <c r="R16">
        <v>200</v>
      </c>
      <c r="S16">
        <v>151</v>
      </c>
      <c r="T16">
        <v>86</v>
      </c>
    </row>
    <row r="17" spans="1:20" x14ac:dyDescent="0.2">
      <c r="A17" t="s">
        <v>38</v>
      </c>
      <c r="B17">
        <v>2019</v>
      </c>
      <c r="C17" t="s">
        <v>19</v>
      </c>
      <c r="D17" t="s">
        <v>48</v>
      </c>
      <c r="E17">
        <v>1511</v>
      </c>
      <c r="F17">
        <v>1138</v>
      </c>
      <c r="G17">
        <v>373</v>
      </c>
      <c r="H17">
        <v>1385</v>
      </c>
      <c r="I17">
        <v>1023</v>
      </c>
      <c r="J17">
        <v>362</v>
      </c>
      <c r="K17">
        <v>126</v>
      </c>
      <c r="L17">
        <v>115</v>
      </c>
      <c r="M17">
        <v>11</v>
      </c>
      <c r="N17">
        <v>217</v>
      </c>
      <c r="O17">
        <v>100</v>
      </c>
      <c r="P17">
        <v>123</v>
      </c>
      <c r="Q17">
        <v>4.71</v>
      </c>
      <c r="R17">
        <v>172</v>
      </c>
      <c r="S17">
        <v>155</v>
      </c>
      <c r="T17">
        <v>93</v>
      </c>
    </row>
    <row r="18" spans="1:20" x14ac:dyDescent="0.2">
      <c r="A18" t="s">
        <v>39</v>
      </c>
      <c r="B18">
        <v>2018</v>
      </c>
      <c r="C18" t="s">
        <v>21</v>
      </c>
      <c r="D18" t="s">
        <v>51</v>
      </c>
      <c r="E18">
        <v>1485</v>
      </c>
      <c r="F18">
        <v>1096</v>
      </c>
      <c r="G18">
        <v>389</v>
      </c>
      <c r="H18">
        <v>1320</v>
      </c>
      <c r="I18">
        <v>959</v>
      </c>
      <c r="J18">
        <v>361</v>
      </c>
      <c r="K18">
        <v>175</v>
      </c>
      <c r="L18">
        <v>147</v>
      </c>
      <c r="M18">
        <v>28</v>
      </c>
      <c r="N18">
        <v>207</v>
      </c>
      <c r="O18">
        <v>96</v>
      </c>
      <c r="P18">
        <v>116</v>
      </c>
      <c r="Q18">
        <v>4.8899999999999997</v>
      </c>
      <c r="R18">
        <v>163</v>
      </c>
      <c r="S18">
        <v>100</v>
      </c>
      <c r="T18">
        <v>42</v>
      </c>
    </row>
    <row r="19" spans="1:20" x14ac:dyDescent="0.2">
      <c r="A19" t="s">
        <v>40</v>
      </c>
      <c r="B19">
        <v>2018</v>
      </c>
      <c r="C19" t="s">
        <v>23</v>
      </c>
      <c r="D19" t="s">
        <v>50</v>
      </c>
      <c r="E19">
        <v>1352</v>
      </c>
      <c r="F19">
        <v>1010</v>
      </c>
      <c r="G19">
        <v>342</v>
      </c>
      <c r="H19">
        <v>1210</v>
      </c>
      <c r="I19">
        <v>894</v>
      </c>
      <c r="J19">
        <v>316</v>
      </c>
      <c r="K19">
        <v>142</v>
      </c>
      <c r="L19">
        <v>116</v>
      </c>
      <c r="M19">
        <v>26</v>
      </c>
      <c r="N19">
        <v>191</v>
      </c>
      <c r="O19">
        <v>87</v>
      </c>
      <c r="P19">
        <v>109</v>
      </c>
      <c r="Q19">
        <v>4.7300000000000004</v>
      </c>
      <c r="R19">
        <v>146</v>
      </c>
      <c r="S19">
        <v>135</v>
      </c>
      <c r="T19">
        <v>67</v>
      </c>
    </row>
    <row r="20" spans="1:20" x14ac:dyDescent="0.2">
      <c r="A20" t="s">
        <v>41</v>
      </c>
      <c r="B20">
        <v>2018</v>
      </c>
      <c r="C20" t="s">
        <v>25</v>
      </c>
      <c r="D20" t="s">
        <v>49</v>
      </c>
      <c r="E20">
        <v>1273</v>
      </c>
      <c r="F20">
        <v>944</v>
      </c>
      <c r="G20">
        <v>329</v>
      </c>
      <c r="H20">
        <v>1150</v>
      </c>
      <c r="I20">
        <v>841</v>
      </c>
      <c r="J20">
        <v>309</v>
      </c>
      <c r="K20">
        <v>123</v>
      </c>
      <c r="L20">
        <v>103</v>
      </c>
      <c r="M20">
        <v>20</v>
      </c>
      <c r="N20">
        <v>180</v>
      </c>
      <c r="O20">
        <v>83</v>
      </c>
      <c r="P20">
        <v>101</v>
      </c>
      <c r="Q20">
        <v>4.8899999999999997</v>
      </c>
      <c r="R20">
        <v>173</v>
      </c>
      <c r="S20">
        <v>143</v>
      </c>
      <c r="T20">
        <v>103</v>
      </c>
    </row>
    <row r="21" spans="1:20" x14ac:dyDescent="0.2">
      <c r="A21" t="s">
        <v>42</v>
      </c>
      <c r="B21">
        <v>2018</v>
      </c>
      <c r="C21" t="s">
        <v>19</v>
      </c>
      <c r="D21" t="s">
        <v>48</v>
      </c>
      <c r="E21">
        <v>1139</v>
      </c>
      <c r="F21">
        <v>856</v>
      </c>
      <c r="G21">
        <v>283</v>
      </c>
      <c r="H21">
        <v>1037</v>
      </c>
      <c r="I21">
        <v>767</v>
      </c>
      <c r="J21">
        <v>270</v>
      </c>
      <c r="K21">
        <v>102</v>
      </c>
      <c r="L21">
        <v>89</v>
      </c>
      <c r="M21">
        <v>13</v>
      </c>
      <c r="N21">
        <v>170</v>
      </c>
      <c r="O21">
        <v>75</v>
      </c>
      <c r="P21">
        <v>99</v>
      </c>
      <c r="Q21">
        <v>4.72</v>
      </c>
      <c r="R21">
        <v>138</v>
      </c>
      <c r="S21">
        <v>115</v>
      </c>
      <c r="T21">
        <v>71</v>
      </c>
    </row>
    <row r="22" spans="1:20" x14ac:dyDescent="0.2">
      <c r="A22" t="s">
        <v>43</v>
      </c>
      <c r="B22">
        <v>2017</v>
      </c>
      <c r="C22" t="s">
        <v>21</v>
      </c>
      <c r="D22" t="s">
        <v>51</v>
      </c>
      <c r="E22">
        <v>1148</v>
      </c>
      <c r="F22">
        <v>867</v>
      </c>
      <c r="G22">
        <v>281</v>
      </c>
      <c r="H22">
        <v>1018</v>
      </c>
      <c r="I22">
        <v>761</v>
      </c>
      <c r="J22">
        <v>257</v>
      </c>
      <c r="K22">
        <v>130</v>
      </c>
      <c r="L22">
        <v>106</v>
      </c>
      <c r="M22">
        <v>24</v>
      </c>
      <c r="N22">
        <v>160</v>
      </c>
      <c r="O22">
        <v>71</v>
      </c>
      <c r="P22">
        <v>93</v>
      </c>
      <c r="Q22">
        <v>5.24</v>
      </c>
      <c r="R22">
        <v>173</v>
      </c>
      <c r="S22">
        <v>123</v>
      </c>
      <c r="T22">
        <v>73</v>
      </c>
    </row>
    <row r="23" spans="1:20" x14ac:dyDescent="0.2">
      <c r="A23" t="s">
        <v>44</v>
      </c>
      <c r="B23">
        <v>2017</v>
      </c>
      <c r="C23" t="s">
        <v>23</v>
      </c>
      <c r="D23" t="s">
        <v>50</v>
      </c>
      <c r="E23">
        <v>1032</v>
      </c>
      <c r="F23">
        <v>802</v>
      </c>
      <c r="G23">
        <v>230</v>
      </c>
      <c r="H23">
        <v>923</v>
      </c>
      <c r="I23">
        <v>711</v>
      </c>
      <c r="J23">
        <v>212</v>
      </c>
      <c r="K23">
        <v>109</v>
      </c>
      <c r="L23">
        <v>91</v>
      </c>
      <c r="M23">
        <v>18</v>
      </c>
      <c r="N23">
        <v>150</v>
      </c>
      <c r="O23">
        <v>62</v>
      </c>
      <c r="P23">
        <v>91</v>
      </c>
      <c r="Q23">
        <v>5.0599999999999996</v>
      </c>
      <c r="R23">
        <v>138</v>
      </c>
      <c r="S23">
        <v>98</v>
      </c>
      <c r="T23">
        <v>67</v>
      </c>
    </row>
    <row r="24" spans="1:20" x14ac:dyDescent="0.2">
      <c r="A24" t="s">
        <v>45</v>
      </c>
      <c r="B24">
        <v>2017</v>
      </c>
      <c r="C24" t="s">
        <v>25</v>
      </c>
      <c r="D24" t="s">
        <v>49</v>
      </c>
      <c r="E24">
        <v>1007</v>
      </c>
      <c r="F24">
        <v>775</v>
      </c>
      <c r="G24">
        <v>232</v>
      </c>
      <c r="H24">
        <v>904</v>
      </c>
      <c r="I24">
        <v>686</v>
      </c>
      <c r="J24">
        <v>218</v>
      </c>
      <c r="K24">
        <v>103</v>
      </c>
      <c r="L24">
        <v>89</v>
      </c>
      <c r="M24">
        <v>14</v>
      </c>
      <c r="N24">
        <v>138</v>
      </c>
      <c r="O24">
        <v>59</v>
      </c>
      <c r="P24">
        <v>83</v>
      </c>
      <c r="Q24">
        <v>5.53</v>
      </c>
      <c r="R24">
        <v>146</v>
      </c>
      <c r="S24">
        <v>95</v>
      </c>
      <c r="T24">
        <v>70</v>
      </c>
    </row>
    <row r="25" spans="1:20" x14ac:dyDescent="0.2">
      <c r="A25" t="s">
        <v>46</v>
      </c>
      <c r="B25">
        <v>2017</v>
      </c>
      <c r="C25" t="s">
        <v>19</v>
      </c>
      <c r="D25" t="s">
        <v>48</v>
      </c>
      <c r="E25">
        <v>902</v>
      </c>
      <c r="F25">
        <v>797</v>
      </c>
      <c r="G25">
        <v>105</v>
      </c>
      <c r="H25">
        <v>828</v>
      </c>
      <c r="I25">
        <v>710</v>
      </c>
      <c r="J25">
        <v>118</v>
      </c>
      <c r="K25">
        <v>74</v>
      </c>
      <c r="L25">
        <v>87</v>
      </c>
      <c r="M25">
        <v>-13</v>
      </c>
      <c r="N25">
        <v>131</v>
      </c>
      <c r="O25">
        <v>52</v>
      </c>
      <c r="P25">
        <v>82</v>
      </c>
      <c r="Q25">
        <v>5.46</v>
      </c>
      <c r="R25">
        <v>110</v>
      </c>
      <c r="S25">
        <v>80</v>
      </c>
      <c r="T25">
        <v>54</v>
      </c>
    </row>
  </sheetData>
  <autoFilter ref="A1:T25" xr:uid="{E5E2BF25-4D9C-A34E-96F6-F337C941916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7B299-3958-7E4E-A9F4-35F6FE4D0E5F}">
  <dimension ref="A1:D20"/>
  <sheetViews>
    <sheetView workbookViewId="0">
      <selection activeCell="B20" sqref="B20"/>
    </sheetView>
  </sheetViews>
  <sheetFormatPr baseColWidth="10" defaultRowHeight="16" x14ac:dyDescent="0.2"/>
  <cols>
    <col min="1" max="1" width="29.33203125" customWidth="1"/>
    <col min="2" max="2" width="81.83203125" customWidth="1"/>
    <col min="3" max="3" width="25.1640625" customWidth="1"/>
    <col min="4" max="4" width="22.33203125" customWidth="1"/>
  </cols>
  <sheetData>
    <row r="1" spans="1:4" x14ac:dyDescent="0.2">
      <c r="A1" s="4" t="s">
        <v>56</v>
      </c>
      <c r="B1" s="4" t="s">
        <v>57</v>
      </c>
      <c r="C1" s="5" t="s">
        <v>81</v>
      </c>
      <c r="D1" s="5" t="s">
        <v>105</v>
      </c>
    </row>
    <row r="2" spans="1:4" x14ac:dyDescent="0.2">
      <c r="A2" t="s">
        <v>0</v>
      </c>
      <c r="B2" t="s">
        <v>77</v>
      </c>
      <c r="C2" t="s">
        <v>82</v>
      </c>
      <c r="D2" t="s">
        <v>103</v>
      </c>
    </row>
    <row r="3" spans="1:4" x14ac:dyDescent="0.2">
      <c r="A3" t="s">
        <v>1</v>
      </c>
      <c r="B3" t="s">
        <v>78</v>
      </c>
      <c r="C3" t="s">
        <v>83</v>
      </c>
      <c r="D3" t="s">
        <v>103</v>
      </c>
    </row>
    <row r="4" spans="1:4" x14ac:dyDescent="0.2">
      <c r="A4" t="s">
        <v>2</v>
      </c>
      <c r="B4" t="s">
        <v>79</v>
      </c>
      <c r="C4" t="s">
        <v>83</v>
      </c>
      <c r="D4" t="s">
        <v>103</v>
      </c>
    </row>
    <row r="5" spans="1:4" x14ac:dyDescent="0.2">
      <c r="A5" t="s">
        <v>58</v>
      </c>
      <c r="B5" t="s">
        <v>80</v>
      </c>
      <c r="C5" t="s">
        <v>86</v>
      </c>
      <c r="D5" t="s">
        <v>103</v>
      </c>
    </row>
    <row r="6" spans="1:4" x14ac:dyDescent="0.2">
      <c r="A6" t="s">
        <v>3</v>
      </c>
      <c r="B6" t="s">
        <v>62</v>
      </c>
      <c r="C6" t="s">
        <v>85</v>
      </c>
      <c r="D6" t="s">
        <v>101</v>
      </c>
    </row>
    <row r="7" spans="1:4" x14ac:dyDescent="0.2">
      <c r="A7" t="s">
        <v>4</v>
      </c>
      <c r="B7" t="s">
        <v>63</v>
      </c>
      <c r="C7" t="s">
        <v>84</v>
      </c>
      <c r="D7" t="s">
        <v>100</v>
      </c>
    </row>
    <row r="8" spans="1:4" x14ac:dyDescent="0.2">
      <c r="A8" t="s">
        <v>5</v>
      </c>
      <c r="B8" t="s">
        <v>64</v>
      </c>
      <c r="C8" t="s">
        <v>84</v>
      </c>
      <c r="D8" t="s">
        <v>102</v>
      </c>
    </row>
    <row r="9" spans="1:4" x14ac:dyDescent="0.2">
      <c r="A9" t="s">
        <v>6</v>
      </c>
      <c r="B9" t="s">
        <v>65</v>
      </c>
      <c r="C9" t="s">
        <v>84</v>
      </c>
      <c r="D9" t="s">
        <v>101</v>
      </c>
    </row>
    <row r="10" spans="1:4" x14ac:dyDescent="0.2">
      <c r="A10" t="s">
        <v>7</v>
      </c>
      <c r="B10" t="s">
        <v>66</v>
      </c>
      <c r="C10" t="s">
        <v>84</v>
      </c>
      <c r="D10" t="s">
        <v>100</v>
      </c>
    </row>
    <row r="11" spans="1:4" x14ac:dyDescent="0.2">
      <c r="A11" t="s">
        <v>9</v>
      </c>
      <c r="B11" t="s">
        <v>67</v>
      </c>
      <c r="C11" t="s">
        <v>84</v>
      </c>
      <c r="D11" t="s">
        <v>101</v>
      </c>
    </row>
    <row r="12" spans="1:4" x14ac:dyDescent="0.2">
      <c r="A12" t="s">
        <v>59</v>
      </c>
      <c r="B12" t="s">
        <v>68</v>
      </c>
      <c r="C12" t="s">
        <v>84</v>
      </c>
      <c r="D12" t="s">
        <v>100</v>
      </c>
    </row>
    <row r="13" spans="1:4" x14ac:dyDescent="0.2">
      <c r="A13" t="s">
        <v>60</v>
      </c>
      <c r="B13" t="s">
        <v>69</v>
      </c>
      <c r="C13" t="s">
        <v>83</v>
      </c>
      <c r="D13" t="s">
        <v>93</v>
      </c>
    </row>
    <row r="14" spans="1:4" x14ac:dyDescent="0.2">
      <c r="A14" t="s">
        <v>12</v>
      </c>
      <c r="B14" t="s">
        <v>70</v>
      </c>
      <c r="C14" t="s">
        <v>83</v>
      </c>
      <c r="D14" t="s">
        <v>99</v>
      </c>
    </row>
    <row r="15" spans="1:4" x14ac:dyDescent="0.2">
      <c r="A15" t="s">
        <v>13</v>
      </c>
      <c r="B15" t="s">
        <v>71</v>
      </c>
      <c r="C15" t="s">
        <v>83</v>
      </c>
      <c r="D15" t="s">
        <v>99</v>
      </c>
    </row>
    <row r="16" spans="1:4" x14ac:dyDescent="0.2">
      <c r="A16" t="s">
        <v>14</v>
      </c>
      <c r="B16" t="s">
        <v>72</v>
      </c>
      <c r="C16" t="s">
        <v>83</v>
      </c>
      <c r="D16" t="s">
        <v>99</v>
      </c>
    </row>
    <row r="17" spans="1:4" x14ac:dyDescent="0.2">
      <c r="A17" t="s">
        <v>15</v>
      </c>
      <c r="B17" t="s">
        <v>73</v>
      </c>
      <c r="C17" t="s">
        <v>85</v>
      </c>
      <c r="D17" t="s">
        <v>104</v>
      </c>
    </row>
    <row r="18" spans="1:4" x14ac:dyDescent="0.2">
      <c r="A18" t="s">
        <v>16</v>
      </c>
      <c r="B18" t="s">
        <v>74</v>
      </c>
      <c r="C18" t="s">
        <v>85</v>
      </c>
      <c r="D18" t="s">
        <v>100</v>
      </c>
    </row>
    <row r="19" spans="1:4" x14ac:dyDescent="0.2">
      <c r="A19" t="s">
        <v>17</v>
      </c>
      <c r="B19" t="s">
        <v>75</v>
      </c>
      <c r="C19" t="s">
        <v>85</v>
      </c>
      <c r="D19" t="s">
        <v>100</v>
      </c>
    </row>
    <row r="20" spans="1:4" x14ac:dyDescent="0.2">
      <c r="A20" t="s">
        <v>61</v>
      </c>
      <c r="B20" t="s">
        <v>76</v>
      </c>
      <c r="C20" t="s">
        <v>85</v>
      </c>
      <c r="D20" t="s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F03B6-688C-8D4A-B510-11768BF4DDD6}">
  <dimension ref="A1:AB26"/>
  <sheetViews>
    <sheetView topLeftCell="H1" workbookViewId="0">
      <selection activeCell="P41" sqref="P41"/>
    </sheetView>
  </sheetViews>
  <sheetFormatPr baseColWidth="10" defaultRowHeight="16" x14ac:dyDescent="0.2"/>
  <cols>
    <col min="6" max="6" width="14.6640625" customWidth="1"/>
    <col min="7" max="7" width="15.33203125" customWidth="1"/>
    <col min="8" max="10" width="11.5" customWidth="1"/>
    <col min="11" max="11" width="13" customWidth="1"/>
  </cols>
  <sheetData>
    <row r="1" spans="1:28" x14ac:dyDescent="0.2">
      <c r="E1" s="39" t="s">
        <v>110</v>
      </c>
      <c r="F1" s="37"/>
      <c r="G1" s="37"/>
      <c r="H1" s="37"/>
      <c r="I1" s="26"/>
      <c r="J1" s="37" t="s">
        <v>109</v>
      </c>
      <c r="K1" s="37"/>
      <c r="L1" s="37"/>
      <c r="M1" s="37"/>
      <c r="N1" s="37" t="s">
        <v>108</v>
      </c>
      <c r="O1" s="37"/>
      <c r="P1" s="37"/>
      <c r="Q1" s="38"/>
      <c r="R1" s="34" t="s">
        <v>107</v>
      </c>
      <c r="S1" s="35"/>
      <c r="T1" s="35"/>
      <c r="U1" s="36"/>
      <c r="V1" s="15"/>
      <c r="W1" s="15"/>
      <c r="X1" s="15"/>
      <c r="Y1" s="40" t="s">
        <v>111</v>
      </c>
      <c r="Z1" s="41"/>
      <c r="AA1" s="41"/>
      <c r="AB1" s="42"/>
    </row>
    <row r="2" spans="1:28" s="1" customFormat="1" ht="68" x14ac:dyDescent="0.2">
      <c r="A2" s="1" t="s">
        <v>0</v>
      </c>
      <c r="B2" s="1" t="s">
        <v>1</v>
      </c>
      <c r="C2" s="1" t="s">
        <v>2</v>
      </c>
      <c r="D2" s="1" t="s">
        <v>47</v>
      </c>
      <c r="E2" s="16" t="s">
        <v>96</v>
      </c>
      <c r="F2" s="17" t="s">
        <v>3</v>
      </c>
      <c r="G2" s="18" t="s">
        <v>4</v>
      </c>
      <c r="H2" s="19" t="s">
        <v>5</v>
      </c>
      <c r="I2" s="19" t="s">
        <v>112</v>
      </c>
      <c r="J2" s="20" t="s">
        <v>97</v>
      </c>
      <c r="K2" s="17" t="s">
        <v>6</v>
      </c>
      <c r="L2" s="18" t="s">
        <v>7</v>
      </c>
      <c r="M2" s="19" t="s">
        <v>8</v>
      </c>
      <c r="N2" s="17" t="s">
        <v>98</v>
      </c>
      <c r="O2" s="17" t="s">
        <v>9</v>
      </c>
      <c r="P2" s="18" t="s">
        <v>10</v>
      </c>
      <c r="Q2" s="21" t="s">
        <v>11</v>
      </c>
      <c r="R2" s="27" t="s">
        <v>16</v>
      </c>
      <c r="S2" s="28" t="s">
        <v>17</v>
      </c>
      <c r="T2" s="28" t="s">
        <v>18</v>
      </c>
      <c r="U2" s="29" t="s">
        <v>106</v>
      </c>
      <c r="V2" s="32" t="s">
        <v>113</v>
      </c>
      <c r="W2" s="32" t="s">
        <v>114</v>
      </c>
      <c r="Y2" s="7" t="s">
        <v>12</v>
      </c>
      <c r="Z2" s="8" t="s">
        <v>13</v>
      </c>
      <c r="AA2" s="8" t="s">
        <v>14</v>
      </c>
      <c r="AB2" s="9" t="s">
        <v>15</v>
      </c>
    </row>
    <row r="3" spans="1:28" x14ac:dyDescent="0.2">
      <c r="A3" t="s">
        <v>20</v>
      </c>
      <c r="B3">
        <v>2022</v>
      </c>
      <c r="C3" t="s">
        <v>21</v>
      </c>
      <c r="D3" t="s">
        <v>51</v>
      </c>
      <c r="E3" s="22">
        <f t="shared" ref="E3:E26" si="0">SUM(G3:H3)</f>
        <v>3166</v>
      </c>
      <c r="F3">
        <v>3166</v>
      </c>
      <c r="G3">
        <v>2365</v>
      </c>
      <c r="H3">
        <v>801</v>
      </c>
      <c r="I3">
        <f t="shared" ref="I3:I26" si="1">SUM(M3,Q3)</f>
        <v>801</v>
      </c>
      <c r="J3" s="23">
        <f t="shared" ref="J3:J26" si="2">SUM(L3:M3)</f>
        <v>2717</v>
      </c>
      <c r="K3">
        <v>2717</v>
      </c>
      <c r="L3">
        <v>1939</v>
      </c>
      <c r="M3">
        <v>778</v>
      </c>
      <c r="N3" s="23">
        <f t="shared" ref="N3:N26" si="3">SUM(P3:Q3)</f>
        <v>449</v>
      </c>
      <c r="O3">
        <v>449</v>
      </c>
      <c r="P3">
        <v>426</v>
      </c>
      <c r="Q3" s="11">
        <v>23</v>
      </c>
      <c r="R3" s="10">
        <v>453</v>
      </c>
      <c r="S3">
        <v>415</v>
      </c>
      <c r="T3">
        <v>164</v>
      </c>
      <c r="U3" s="30">
        <f t="shared" ref="U3:U26" si="4">SUM(R3:T3)</f>
        <v>1032</v>
      </c>
      <c r="V3">
        <f t="shared" ref="V3:V26" si="5">SUM(U3,G3)</f>
        <v>3397</v>
      </c>
      <c r="W3">
        <f>F3-V3</f>
        <v>-231</v>
      </c>
      <c r="Y3" s="10">
        <v>489</v>
      </c>
      <c r="Z3">
        <v>205</v>
      </c>
      <c r="AA3">
        <v>295</v>
      </c>
      <c r="AB3" s="11">
        <v>4.55</v>
      </c>
    </row>
    <row r="4" spans="1:28" x14ac:dyDescent="0.2">
      <c r="A4" t="s">
        <v>22</v>
      </c>
      <c r="B4">
        <v>2022</v>
      </c>
      <c r="C4" t="s">
        <v>23</v>
      </c>
      <c r="D4" t="s">
        <v>50</v>
      </c>
      <c r="E4" s="22">
        <f t="shared" si="0"/>
        <v>3036</v>
      </c>
      <c r="F4">
        <v>3036</v>
      </c>
      <c r="G4">
        <v>2286</v>
      </c>
      <c r="H4">
        <v>750</v>
      </c>
      <c r="I4">
        <f t="shared" si="1"/>
        <v>750</v>
      </c>
      <c r="J4" s="23">
        <f t="shared" si="2"/>
        <v>2651</v>
      </c>
      <c r="K4">
        <v>2651</v>
      </c>
      <c r="L4">
        <v>1908</v>
      </c>
      <c r="M4">
        <v>743</v>
      </c>
      <c r="N4" s="23">
        <f t="shared" si="3"/>
        <v>385</v>
      </c>
      <c r="O4">
        <v>385</v>
      </c>
      <c r="P4">
        <v>378</v>
      </c>
      <c r="Q4" s="11">
        <v>7</v>
      </c>
      <c r="R4" s="10">
        <v>432</v>
      </c>
      <c r="S4">
        <v>386</v>
      </c>
      <c r="T4">
        <v>160</v>
      </c>
      <c r="U4" s="30">
        <f t="shared" si="4"/>
        <v>978</v>
      </c>
      <c r="V4">
        <f t="shared" si="5"/>
        <v>3264</v>
      </c>
      <c r="W4">
        <f t="shared" ref="W4:W26" si="6">F4-V4</f>
        <v>-228</v>
      </c>
      <c r="Y4" s="10">
        <v>456</v>
      </c>
      <c r="Z4">
        <v>195</v>
      </c>
      <c r="AA4">
        <v>273</v>
      </c>
      <c r="AB4" s="11">
        <v>4.63</v>
      </c>
    </row>
    <row r="5" spans="1:28" x14ac:dyDescent="0.2">
      <c r="A5" t="s">
        <v>24</v>
      </c>
      <c r="B5">
        <v>2022</v>
      </c>
      <c r="C5" t="s">
        <v>25</v>
      </c>
      <c r="D5" t="s">
        <v>49</v>
      </c>
      <c r="E5" s="22">
        <f t="shared" si="0"/>
        <v>2864</v>
      </c>
      <c r="F5">
        <v>2864</v>
      </c>
      <c r="G5">
        <v>2160</v>
      </c>
      <c r="H5">
        <v>704</v>
      </c>
      <c r="I5">
        <f t="shared" si="1"/>
        <v>704</v>
      </c>
      <c r="J5" s="23">
        <f t="shared" si="2"/>
        <v>2504</v>
      </c>
      <c r="K5">
        <v>2504</v>
      </c>
      <c r="L5">
        <v>1804</v>
      </c>
      <c r="M5">
        <v>700</v>
      </c>
      <c r="N5" s="23">
        <f t="shared" si="3"/>
        <v>360</v>
      </c>
      <c r="O5">
        <v>360</v>
      </c>
      <c r="P5">
        <v>356</v>
      </c>
      <c r="Q5" s="11">
        <v>4</v>
      </c>
      <c r="R5" s="10">
        <v>391</v>
      </c>
      <c r="S5">
        <v>336</v>
      </c>
      <c r="T5">
        <v>171</v>
      </c>
      <c r="U5" s="30">
        <f t="shared" si="4"/>
        <v>898</v>
      </c>
      <c r="V5">
        <f t="shared" si="5"/>
        <v>3058</v>
      </c>
      <c r="W5">
        <f t="shared" si="6"/>
        <v>-194</v>
      </c>
      <c r="Y5" s="10">
        <v>433</v>
      </c>
      <c r="Z5">
        <v>188</v>
      </c>
      <c r="AA5">
        <v>265</v>
      </c>
      <c r="AB5" s="11">
        <v>4.54</v>
      </c>
    </row>
    <row r="6" spans="1:28" x14ac:dyDescent="0.2">
      <c r="A6" t="s">
        <v>26</v>
      </c>
      <c r="B6">
        <v>2022</v>
      </c>
      <c r="C6" t="s">
        <v>19</v>
      </c>
      <c r="D6" t="s">
        <v>48</v>
      </c>
      <c r="E6" s="22">
        <f t="shared" si="0"/>
        <v>2661</v>
      </c>
      <c r="F6">
        <v>2661</v>
      </c>
      <c r="G6">
        <v>1990</v>
      </c>
      <c r="H6">
        <v>671</v>
      </c>
      <c r="I6">
        <f t="shared" si="1"/>
        <v>671</v>
      </c>
      <c r="J6" s="23">
        <f t="shared" si="2"/>
        <v>2379</v>
      </c>
      <c r="K6">
        <v>2379</v>
      </c>
      <c r="L6">
        <v>1704</v>
      </c>
      <c r="M6">
        <v>675</v>
      </c>
      <c r="N6" s="23">
        <f t="shared" si="3"/>
        <v>282</v>
      </c>
      <c r="O6">
        <v>282</v>
      </c>
      <c r="P6">
        <v>286</v>
      </c>
      <c r="Q6" s="11">
        <v>-4</v>
      </c>
      <c r="R6" s="10">
        <v>296</v>
      </c>
      <c r="S6">
        <v>250</v>
      </c>
      <c r="T6">
        <v>131</v>
      </c>
      <c r="U6" s="30">
        <f t="shared" si="4"/>
        <v>677</v>
      </c>
      <c r="V6">
        <f t="shared" si="5"/>
        <v>2667</v>
      </c>
      <c r="W6">
        <f t="shared" si="6"/>
        <v>-6</v>
      </c>
      <c r="Y6" s="10">
        <v>422</v>
      </c>
      <c r="Z6">
        <v>182</v>
      </c>
      <c r="AA6">
        <v>252</v>
      </c>
      <c r="AB6" s="11">
        <v>4.38</v>
      </c>
    </row>
    <row r="7" spans="1:28" x14ac:dyDescent="0.2">
      <c r="A7" t="s">
        <v>27</v>
      </c>
      <c r="B7">
        <v>2021</v>
      </c>
      <c r="C7" t="s">
        <v>21</v>
      </c>
      <c r="D7" t="s">
        <v>51</v>
      </c>
      <c r="E7" s="22">
        <f t="shared" si="0"/>
        <v>2689</v>
      </c>
      <c r="F7">
        <v>2689</v>
      </c>
      <c r="G7">
        <v>1977</v>
      </c>
      <c r="H7">
        <v>712</v>
      </c>
      <c r="I7">
        <f t="shared" si="1"/>
        <v>712</v>
      </c>
      <c r="J7" s="23">
        <f t="shared" si="2"/>
        <v>2295</v>
      </c>
      <c r="K7">
        <v>2295</v>
      </c>
      <c r="L7">
        <v>1625</v>
      </c>
      <c r="M7">
        <v>670</v>
      </c>
      <c r="N7" s="23">
        <f t="shared" si="3"/>
        <v>394</v>
      </c>
      <c r="O7">
        <v>394</v>
      </c>
      <c r="P7">
        <v>352</v>
      </c>
      <c r="Q7" s="11">
        <v>42</v>
      </c>
      <c r="R7" s="10">
        <v>340</v>
      </c>
      <c r="S7">
        <v>253</v>
      </c>
      <c r="T7">
        <v>126</v>
      </c>
      <c r="U7" s="30">
        <f t="shared" si="4"/>
        <v>719</v>
      </c>
      <c r="V7">
        <f t="shared" si="5"/>
        <v>2696</v>
      </c>
      <c r="W7">
        <f t="shared" si="6"/>
        <v>-7</v>
      </c>
      <c r="Y7" s="10">
        <v>406</v>
      </c>
      <c r="Z7">
        <v>180</v>
      </c>
      <c r="AA7">
        <v>236</v>
      </c>
      <c r="AB7" s="11">
        <v>4.4000000000000004</v>
      </c>
    </row>
    <row r="8" spans="1:28" x14ac:dyDescent="0.2">
      <c r="A8" t="s">
        <v>28</v>
      </c>
      <c r="B8">
        <v>2021</v>
      </c>
      <c r="C8" t="s">
        <v>23</v>
      </c>
      <c r="D8" t="s">
        <v>50</v>
      </c>
      <c r="E8" s="22">
        <f t="shared" si="0"/>
        <v>2501</v>
      </c>
      <c r="F8">
        <v>2501</v>
      </c>
      <c r="G8">
        <v>1833</v>
      </c>
      <c r="H8">
        <v>668</v>
      </c>
      <c r="I8">
        <f t="shared" si="1"/>
        <v>668</v>
      </c>
      <c r="J8" s="23">
        <f t="shared" si="2"/>
        <v>2178</v>
      </c>
      <c r="K8">
        <v>2178</v>
      </c>
      <c r="L8">
        <v>1545</v>
      </c>
      <c r="M8">
        <v>633</v>
      </c>
      <c r="N8" s="23">
        <f t="shared" si="3"/>
        <v>323</v>
      </c>
      <c r="O8">
        <v>323</v>
      </c>
      <c r="P8">
        <v>288</v>
      </c>
      <c r="Q8" s="11">
        <v>35</v>
      </c>
      <c r="R8" s="10">
        <v>280</v>
      </c>
      <c r="S8">
        <v>208</v>
      </c>
      <c r="T8">
        <v>105</v>
      </c>
      <c r="U8" s="30">
        <f t="shared" si="4"/>
        <v>593</v>
      </c>
      <c r="V8">
        <f t="shared" si="5"/>
        <v>2426</v>
      </c>
      <c r="W8">
        <f t="shared" si="6"/>
        <v>75</v>
      </c>
      <c r="Y8" s="10">
        <v>381</v>
      </c>
      <c r="Z8">
        <v>172</v>
      </c>
      <c r="AA8">
        <v>220</v>
      </c>
      <c r="AB8" s="11">
        <v>4.34</v>
      </c>
    </row>
    <row r="9" spans="1:28" x14ac:dyDescent="0.2">
      <c r="A9" t="s">
        <v>29</v>
      </c>
      <c r="B9">
        <v>2021</v>
      </c>
      <c r="C9" t="s">
        <v>25</v>
      </c>
      <c r="D9" t="s">
        <v>49</v>
      </c>
      <c r="E9" s="22">
        <f t="shared" si="0"/>
        <v>2331</v>
      </c>
      <c r="F9">
        <v>2331</v>
      </c>
      <c r="G9">
        <v>1668</v>
      </c>
      <c r="H9">
        <v>663</v>
      </c>
      <c r="I9">
        <f t="shared" si="1"/>
        <v>663</v>
      </c>
      <c r="J9" s="23">
        <f t="shared" si="2"/>
        <v>2056</v>
      </c>
      <c r="K9">
        <v>2056</v>
      </c>
      <c r="L9">
        <v>1423</v>
      </c>
      <c r="M9">
        <v>633</v>
      </c>
      <c r="N9" s="23">
        <f t="shared" si="3"/>
        <v>275</v>
      </c>
      <c r="O9">
        <v>275</v>
      </c>
      <c r="P9">
        <v>245</v>
      </c>
      <c r="Q9" s="11">
        <v>30</v>
      </c>
      <c r="R9" s="10">
        <v>279</v>
      </c>
      <c r="S9">
        <v>255</v>
      </c>
      <c r="T9">
        <v>117</v>
      </c>
      <c r="U9" s="30">
        <f t="shared" si="4"/>
        <v>651</v>
      </c>
      <c r="V9">
        <f t="shared" si="5"/>
        <v>2319</v>
      </c>
      <c r="W9">
        <f t="shared" si="6"/>
        <v>12</v>
      </c>
      <c r="Y9" s="10">
        <v>365</v>
      </c>
      <c r="Z9">
        <v>165</v>
      </c>
      <c r="AA9">
        <v>210</v>
      </c>
      <c r="AB9" s="11">
        <v>4.29</v>
      </c>
    </row>
    <row r="10" spans="1:28" x14ac:dyDescent="0.2">
      <c r="A10" t="s">
        <v>30</v>
      </c>
      <c r="B10">
        <v>2021</v>
      </c>
      <c r="C10" t="s">
        <v>19</v>
      </c>
      <c r="D10" t="s">
        <v>48</v>
      </c>
      <c r="E10" s="22">
        <f t="shared" si="0"/>
        <v>2147</v>
      </c>
      <c r="F10">
        <v>2147</v>
      </c>
      <c r="G10">
        <v>1599</v>
      </c>
      <c r="H10">
        <v>548</v>
      </c>
      <c r="I10">
        <f t="shared" si="1"/>
        <v>548</v>
      </c>
      <c r="J10" s="23">
        <f t="shared" si="2"/>
        <v>1931</v>
      </c>
      <c r="K10">
        <v>1931</v>
      </c>
      <c r="L10">
        <v>1393</v>
      </c>
      <c r="M10">
        <v>538</v>
      </c>
      <c r="N10" s="23">
        <f t="shared" si="3"/>
        <v>216</v>
      </c>
      <c r="O10">
        <v>216</v>
      </c>
      <c r="P10">
        <v>206</v>
      </c>
      <c r="Q10" s="11">
        <v>10</v>
      </c>
      <c r="R10" s="10">
        <v>236</v>
      </c>
      <c r="S10">
        <v>196</v>
      </c>
      <c r="T10">
        <v>102</v>
      </c>
      <c r="U10" s="30">
        <f t="shared" si="4"/>
        <v>534</v>
      </c>
      <c r="V10">
        <f t="shared" si="5"/>
        <v>2133</v>
      </c>
      <c r="W10">
        <f t="shared" si="6"/>
        <v>14</v>
      </c>
      <c r="Y10" s="10">
        <v>356</v>
      </c>
      <c r="Z10">
        <v>158</v>
      </c>
      <c r="AA10">
        <v>208</v>
      </c>
      <c r="AB10" s="11">
        <v>4.12</v>
      </c>
    </row>
    <row r="11" spans="1:28" x14ac:dyDescent="0.2">
      <c r="A11" t="s">
        <v>31</v>
      </c>
      <c r="B11">
        <v>2020</v>
      </c>
      <c r="C11" t="s">
        <v>21</v>
      </c>
      <c r="D11" t="s">
        <v>51</v>
      </c>
      <c r="E11" s="22">
        <f t="shared" si="0"/>
        <v>2168</v>
      </c>
      <c r="F11">
        <v>2168</v>
      </c>
      <c r="G11">
        <v>1593</v>
      </c>
      <c r="H11">
        <v>575</v>
      </c>
      <c r="I11">
        <f t="shared" si="1"/>
        <v>575</v>
      </c>
      <c r="J11" s="23">
        <f t="shared" si="2"/>
        <v>1887</v>
      </c>
      <c r="K11">
        <v>1887</v>
      </c>
      <c r="L11">
        <v>1342</v>
      </c>
      <c r="M11">
        <v>545</v>
      </c>
      <c r="N11" s="23">
        <f t="shared" si="3"/>
        <v>281</v>
      </c>
      <c r="O11">
        <v>281</v>
      </c>
      <c r="P11">
        <v>251</v>
      </c>
      <c r="Q11" s="11">
        <v>30</v>
      </c>
      <c r="R11" s="10">
        <v>294</v>
      </c>
      <c r="S11">
        <v>232</v>
      </c>
      <c r="T11">
        <v>118</v>
      </c>
      <c r="U11" s="30">
        <f t="shared" si="4"/>
        <v>644</v>
      </c>
      <c r="V11">
        <f t="shared" si="5"/>
        <v>2237</v>
      </c>
      <c r="W11">
        <f t="shared" si="6"/>
        <v>-69</v>
      </c>
      <c r="Y11" s="10">
        <v>345</v>
      </c>
      <c r="Z11">
        <v>155</v>
      </c>
      <c r="AA11">
        <v>199</v>
      </c>
      <c r="AB11" s="11">
        <v>4.26</v>
      </c>
    </row>
    <row r="12" spans="1:28" x14ac:dyDescent="0.2">
      <c r="A12" t="s">
        <v>32</v>
      </c>
      <c r="B12">
        <v>2020</v>
      </c>
      <c r="C12" t="s">
        <v>23</v>
      </c>
      <c r="D12" t="s">
        <v>50</v>
      </c>
      <c r="E12" s="22">
        <f t="shared" si="0"/>
        <v>1975</v>
      </c>
      <c r="F12">
        <v>1975</v>
      </c>
      <c r="G12">
        <v>1486</v>
      </c>
      <c r="H12">
        <v>489</v>
      </c>
      <c r="I12">
        <f t="shared" si="1"/>
        <v>489</v>
      </c>
      <c r="J12" s="23">
        <f t="shared" si="2"/>
        <v>1790</v>
      </c>
      <c r="K12">
        <v>1790</v>
      </c>
      <c r="L12">
        <v>1302</v>
      </c>
      <c r="M12">
        <v>488</v>
      </c>
      <c r="N12" s="23">
        <f t="shared" si="3"/>
        <v>185</v>
      </c>
      <c r="O12">
        <v>185</v>
      </c>
      <c r="P12">
        <v>184</v>
      </c>
      <c r="Q12" s="11">
        <v>1</v>
      </c>
      <c r="R12" s="10">
        <v>256</v>
      </c>
      <c r="S12">
        <v>176</v>
      </c>
      <c r="T12">
        <v>97</v>
      </c>
      <c r="U12" s="30">
        <f t="shared" si="4"/>
        <v>529</v>
      </c>
      <c r="V12">
        <f t="shared" si="5"/>
        <v>2015</v>
      </c>
      <c r="W12">
        <f t="shared" si="6"/>
        <v>-40</v>
      </c>
      <c r="Y12" s="10">
        <v>320</v>
      </c>
      <c r="Z12">
        <v>144</v>
      </c>
      <c r="AA12">
        <v>185</v>
      </c>
      <c r="AB12" s="11">
        <v>4.1900000000000004</v>
      </c>
    </row>
    <row r="13" spans="1:28" x14ac:dyDescent="0.2">
      <c r="A13" t="s">
        <v>33</v>
      </c>
      <c r="B13">
        <v>2020</v>
      </c>
      <c r="C13" t="s">
        <v>25</v>
      </c>
      <c r="D13" t="s">
        <v>49</v>
      </c>
      <c r="E13" s="22">
        <f t="shared" si="0"/>
        <v>1889</v>
      </c>
      <c r="F13">
        <v>1889</v>
      </c>
      <c r="G13">
        <v>1410</v>
      </c>
      <c r="H13">
        <v>479</v>
      </c>
      <c r="I13">
        <f t="shared" si="1"/>
        <v>479</v>
      </c>
      <c r="J13" s="23">
        <f t="shared" si="2"/>
        <v>1758</v>
      </c>
      <c r="K13">
        <v>1758</v>
      </c>
      <c r="L13">
        <v>1263</v>
      </c>
      <c r="M13">
        <v>495</v>
      </c>
      <c r="N13" s="23">
        <f t="shared" si="3"/>
        <v>131</v>
      </c>
      <c r="O13">
        <v>131</v>
      </c>
      <c r="P13">
        <v>147</v>
      </c>
      <c r="Q13" s="11">
        <v>-16</v>
      </c>
      <c r="R13" s="10">
        <v>248</v>
      </c>
      <c r="S13">
        <v>267</v>
      </c>
      <c r="T13">
        <v>131</v>
      </c>
      <c r="U13" s="30">
        <f t="shared" si="4"/>
        <v>646</v>
      </c>
      <c r="V13">
        <f t="shared" si="5"/>
        <v>2056</v>
      </c>
      <c r="W13">
        <f t="shared" si="6"/>
        <v>-167</v>
      </c>
      <c r="Y13" s="10">
        <v>299</v>
      </c>
      <c r="Z13">
        <v>138</v>
      </c>
      <c r="AA13">
        <v>170</v>
      </c>
      <c r="AB13" s="11">
        <v>4.41</v>
      </c>
    </row>
    <row r="14" spans="1:28" x14ac:dyDescent="0.2">
      <c r="A14" t="s">
        <v>34</v>
      </c>
      <c r="B14">
        <v>2020</v>
      </c>
      <c r="C14" t="s">
        <v>19</v>
      </c>
      <c r="D14" t="s">
        <v>48</v>
      </c>
      <c r="E14" s="22">
        <f t="shared" si="0"/>
        <v>1848</v>
      </c>
      <c r="F14">
        <v>1848</v>
      </c>
      <c r="G14">
        <v>1376</v>
      </c>
      <c r="H14">
        <v>472</v>
      </c>
      <c r="I14">
        <f t="shared" si="1"/>
        <v>472</v>
      </c>
      <c r="J14" s="23">
        <f t="shared" si="2"/>
        <v>1700</v>
      </c>
      <c r="K14">
        <v>1700</v>
      </c>
      <c r="L14">
        <v>1219</v>
      </c>
      <c r="M14">
        <v>481</v>
      </c>
      <c r="N14" s="23">
        <f t="shared" si="3"/>
        <v>148</v>
      </c>
      <c r="O14">
        <v>148</v>
      </c>
      <c r="P14">
        <v>157</v>
      </c>
      <c r="Q14" s="11">
        <v>-9</v>
      </c>
      <c r="R14" s="10">
        <v>231</v>
      </c>
      <c r="S14">
        <v>162</v>
      </c>
      <c r="T14">
        <v>96</v>
      </c>
      <c r="U14" s="30">
        <f t="shared" si="4"/>
        <v>489</v>
      </c>
      <c r="V14">
        <f t="shared" si="5"/>
        <v>1865</v>
      </c>
      <c r="W14">
        <f t="shared" si="6"/>
        <v>-17</v>
      </c>
      <c r="Y14" s="10">
        <v>286</v>
      </c>
      <c r="Z14">
        <v>130</v>
      </c>
      <c r="AA14">
        <v>163</v>
      </c>
      <c r="AB14" s="11">
        <v>4.42</v>
      </c>
    </row>
    <row r="15" spans="1:28" x14ac:dyDescent="0.2">
      <c r="A15" t="s">
        <v>35</v>
      </c>
      <c r="B15">
        <v>2019</v>
      </c>
      <c r="C15" t="s">
        <v>21</v>
      </c>
      <c r="D15" t="s">
        <v>51</v>
      </c>
      <c r="E15" s="22">
        <f t="shared" si="0"/>
        <v>1855</v>
      </c>
      <c r="F15">
        <v>1855</v>
      </c>
      <c r="G15">
        <v>1381</v>
      </c>
      <c r="H15">
        <v>474</v>
      </c>
      <c r="I15">
        <f t="shared" si="1"/>
        <v>474</v>
      </c>
      <c r="J15" s="23">
        <f t="shared" si="2"/>
        <v>1638</v>
      </c>
      <c r="K15">
        <v>1638</v>
      </c>
      <c r="L15">
        <v>1189</v>
      </c>
      <c r="M15">
        <v>449</v>
      </c>
      <c r="N15" s="23">
        <f t="shared" si="3"/>
        <v>217</v>
      </c>
      <c r="O15">
        <v>217</v>
      </c>
      <c r="P15">
        <v>192</v>
      </c>
      <c r="Q15" s="11">
        <v>25</v>
      </c>
      <c r="R15" s="10">
        <v>276</v>
      </c>
      <c r="S15">
        <v>173</v>
      </c>
      <c r="T15">
        <v>102</v>
      </c>
      <c r="U15" s="30">
        <f t="shared" si="4"/>
        <v>551</v>
      </c>
      <c r="V15">
        <f t="shared" si="5"/>
        <v>1932</v>
      </c>
      <c r="W15">
        <f t="shared" si="6"/>
        <v>-77</v>
      </c>
      <c r="Y15" s="10">
        <v>271</v>
      </c>
      <c r="Z15">
        <v>124</v>
      </c>
      <c r="AA15">
        <v>153</v>
      </c>
      <c r="AB15" s="11">
        <v>4.6500000000000004</v>
      </c>
    </row>
    <row r="16" spans="1:28" x14ac:dyDescent="0.2">
      <c r="A16" t="s">
        <v>36</v>
      </c>
      <c r="B16">
        <v>2019</v>
      </c>
      <c r="C16" t="s">
        <v>23</v>
      </c>
      <c r="D16" t="s">
        <v>50</v>
      </c>
      <c r="E16" s="22">
        <f t="shared" si="0"/>
        <v>1731</v>
      </c>
      <c r="F16">
        <v>1731</v>
      </c>
      <c r="G16">
        <v>1290</v>
      </c>
      <c r="H16">
        <v>441</v>
      </c>
      <c r="I16">
        <f t="shared" si="1"/>
        <v>441</v>
      </c>
      <c r="J16" s="23">
        <f t="shared" si="2"/>
        <v>1561</v>
      </c>
      <c r="K16">
        <v>1561</v>
      </c>
      <c r="L16">
        <v>1142</v>
      </c>
      <c r="M16">
        <v>419</v>
      </c>
      <c r="N16" s="23">
        <f t="shared" si="3"/>
        <v>170</v>
      </c>
      <c r="O16">
        <v>170</v>
      </c>
      <c r="P16">
        <v>148</v>
      </c>
      <c r="Q16" s="11">
        <v>22</v>
      </c>
      <c r="R16" s="10">
        <v>178</v>
      </c>
      <c r="S16">
        <v>136</v>
      </c>
      <c r="T16">
        <v>73</v>
      </c>
      <c r="U16" s="30">
        <f t="shared" si="4"/>
        <v>387</v>
      </c>
      <c r="V16">
        <f t="shared" si="5"/>
        <v>1677</v>
      </c>
      <c r="W16">
        <f t="shared" si="6"/>
        <v>54</v>
      </c>
      <c r="Y16" s="10">
        <v>248</v>
      </c>
      <c r="Z16">
        <v>113</v>
      </c>
      <c r="AA16">
        <v>141</v>
      </c>
      <c r="AB16" s="11">
        <v>4.67</v>
      </c>
    </row>
    <row r="17" spans="1:28" x14ac:dyDescent="0.2">
      <c r="A17" t="s">
        <v>37</v>
      </c>
      <c r="B17">
        <v>2019</v>
      </c>
      <c r="C17" t="s">
        <v>25</v>
      </c>
      <c r="D17" t="s">
        <v>49</v>
      </c>
      <c r="E17" s="22">
        <f t="shared" si="0"/>
        <v>1667</v>
      </c>
      <c r="F17">
        <v>1667</v>
      </c>
      <c r="G17">
        <v>1233</v>
      </c>
      <c r="H17">
        <v>434</v>
      </c>
      <c r="I17">
        <f t="shared" si="1"/>
        <v>434</v>
      </c>
      <c r="J17" s="23">
        <f t="shared" si="2"/>
        <v>1502</v>
      </c>
      <c r="K17">
        <v>1502</v>
      </c>
      <c r="L17">
        <v>1089</v>
      </c>
      <c r="M17">
        <v>413</v>
      </c>
      <c r="N17" s="23">
        <f t="shared" si="3"/>
        <v>165</v>
      </c>
      <c r="O17">
        <v>165</v>
      </c>
      <c r="P17">
        <v>144</v>
      </c>
      <c r="Q17" s="11">
        <v>21</v>
      </c>
      <c r="R17" s="10">
        <v>200</v>
      </c>
      <c r="S17">
        <v>151</v>
      </c>
      <c r="T17">
        <v>86</v>
      </c>
      <c r="U17" s="30">
        <f t="shared" si="4"/>
        <v>437</v>
      </c>
      <c r="V17">
        <f t="shared" si="5"/>
        <v>1670</v>
      </c>
      <c r="W17">
        <f t="shared" si="6"/>
        <v>-3</v>
      </c>
      <c r="Y17" s="10">
        <v>232</v>
      </c>
      <c r="Z17">
        <v>108</v>
      </c>
      <c r="AA17">
        <v>129</v>
      </c>
      <c r="AB17" s="11">
        <v>4.8600000000000003</v>
      </c>
    </row>
    <row r="18" spans="1:28" ht="15" customHeight="1" x14ac:dyDescent="0.2">
      <c r="A18" t="s">
        <v>38</v>
      </c>
      <c r="B18">
        <v>2019</v>
      </c>
      <c r="C18" t="s">
        <v>19</v>
      </c>
      <c r="D18" t="s">
        <v>48</v>
      </c>
      <c r="E18" s="22">
        <f t="shared" si="0"/>
        <v>1511</v>
      </c>
      <c r="F18">
        <v>1511</v>
      </c>
      <c r="G18">
        <v>1138</v>
      </c>
      <c r="H18">
        <v>373</v>
      </c>
      <c r="I18">
        <f t="shared" si="1"/>
        <v>373</v>
      </c>
      <c r="J18" s="23">
        <f t="shared" si="2"/>
        <v>1385</v>
      </c>
      <c r="K18">
        <v>1385</v>
      </c>
      <c r="L18">
        <v>1023</v>
      </c>
      <c r="M18">
        <v>362</v>
      </c>
      <c r="N18" s="23">
        <f t="shared" si="3"/>
        <v>126</v>
      </c>
      <c r="O18">
        <v>126</v>
      </c>
      <c r="P18">
        <v>115</v>
      </c>
      <c r="Q18" s="11">
        <v>11</v>
      </c>
      <c r="R18" s="10">
        <v>172</v>
      </c>
      <c r="S18">
        <v>155</v>
      </c>
      <c r="T18">
        <v>93</v>
      </c>
      <c r="U18" s="30">
        <f t="shared" si="4"/>
        <v>420</v>
      </c>
      <c r="V18">
        <f t="shared" si="5"/>
        <v>1558</v>
      </c>
      <c r="W18">
        <f t="shared" si="6"/>
        <v>-47</v>
      </c>
      <c r="Y18" s="10">
        <v>217</v>
      </c>
      <c r="Z18">
        <v>100</v>
      </c>
      <c r="AA18">
        <v>123</v>
      </c>
      <c r="AB18" s="11">
        <v>4.71</v>
      </c>
    </row>
    <row r="19" spans="1:28" x14ac:dyDescent="0.2">
      <c r="A19" t="s">
        <v>39</v>
      </c>
      <c r="B19">
        <v>2018</v>
      </c>
      <c r="C19" t="s">
        <v>21</v>
      </c>
      <c r="D19" t="s">
        <v>51</v>
      </c>
      <c r="E19" s="22">
        <f t="shared" si="0"/>
        <v>1485</v>
      </c>
      <c r="F19">
        <v>1485</v>
      </c>
      <c r="G19">
        <v>1096</v>
      </c>
      <c r="H19">
        <v>389</v>
      </c>
      <c r="I19">
        <f t="shared" si="1"/>
        <v>389</v>
      </c>
      <c r="J19" s="23">
        <f t="shared" si="2"/>
        <v>1320</v>
      </c>
      <c r="K19">
        <v>1320</v>
      </c>
      <c r="L19">
        <v>959</v>
      </c>
      <c r="M19">
        <v>361</v>
      </c>
      <c r="N19" s="23">
        <f t="shared" si="3"/>
        <v>175</v>
      </c>
      <c r="O19">
        <v>175</v>
      </c>
      <c r="P19">
        <v>147</v>
      </c>
      <c r="Q19" s="11">
        <v>28</v>
      </c>
      <c r="R19" s="10">
        <v>163</v>
      </c>
      <c r="S19">
        <v>100</v>
      </c>
      <c r="T19">
        <v>42</v>
      </c>
      <c r="U19" s="30">
        <f t="shared" si="4"/>
        <v>305</v>
      </c>
      <c r="V19">
        <f t="shared" si="5"/>
        <v>1401</v>
      </c>
      <c r="W19">
        <f t="shared" si="6"/>
        <v>84</v>
      </c>
      <c r="Y19" s="10">
        <v>207</v>
      </c>
      <c r="Z19">
        <v>96</v>
      </c>
      <c r="AA19">
        <v>116</v>
      </c>
      <c r="AB19" s="11">
        <v>4.8899999999999997</v>
      </c>
    </row>
    <row r="20" spans="1:28" x14ac:dyDescent="0.2">
      <c r="A20" t="s">
        <v>40</v>
      </c>
      <c r="B20">
        <v>2018</v>
      </c>
      <c r="C20" t="s">
        <v>23</v>
      </c>
      <c r="D20" t="s">
        <v>50</v>
      </c>
      <c r="E20" s="22">
        <f t="shared" si="0"/>
        <v>1352</v>
      </c>
      <c r="F20">
        <v>1352</v>
      </c>
      <c r="G20">
        <v>1010</v>
      </c>
      <c r="H20">
        <v>342</v>
      </c>
      <c r="I20">
        <f t="shared" si="1"/>
        <v>342</v>
      </c>
      <c r="J20" s="23">
        <f t="shared" si="2"/>
        <v>1210</v>
      </c>
      <c r="K20">
        <v>1210</v>
      </c>
      <c r="L20">
        <v>894</v>
      </c>
      <c r="M20">
        <v>316</v>
      </c>
      <c r="N20" s="23">
        <f t="shared" si="3"/>
        <v>142</v>
      </c>
      <c r="O20">
        <v>142</v>
      </c>
      <c r="P20">
        <v>116</v>
      </c>
      <c r="Q20" s="11">
        <v>26</v>
      </c>
      <c r="R20" s="10">
        <v>146</v>
      </c>
      <c r="S20">
        <v>135</v>
      </c>
      <c r="T20">
        <v>67</v>
      </c>
      <c r="U20" s="30">
        <f t="shared" si="4"/>
        <v>348</v>
      </c>
      <c r="V20">
        <f t="shared" si="5"/>
        <v>1358</v>
      </c>
      <c r="W20">
        <f t="shared" si="6"/>
        <v>-6</v>
      </c>
      <c r="Y20" s="10">
        <v>191</v>
      </c>
      <c r="Z20">
        <v>87</v>
      </c>
      <c r="AA20">
        <v>109</v>
      </c>
      <c r="AB20" s="11">
        <v>4.7300000000000004</v>
      </c>
    </row>
    <row r="21" spans="1:28" x14ac:dyDescent="0.2">
      <c r="A21" t="s">
        <v>41</v>
      </c>
      <c r="B21">
        <v>2018</v>
      </c>
      <c r="C21" t="s">
        <v>25</v>
      </c>
      <c r="D21" t="s">
        <v>49</v>
      </c>
      <c r="E21" s="22">
        <f t="shared" si="0"/>
        <v>1273</v>
      </c>
      <c r="F21">
        <v>1273</v>
      </c>
      <c r="G21">
        <v>944</v>
      </c>
      <c r="H21">
        <v>329</v>
      </c>
      <c r="I21">
        <f t="shared" si="1"/>
        <v>329</v>
      </c>
      <c r="J21" s="23">
        <f t="shared" si="2"/>
        <v>1150</v>
      </c>
      <c r="K21">
        <v>1150</v>
      </c>
      <c r="L21">
        <v>841</v>
      </c>
      <c r="M21">
        <v>309</v>
      </c>
      <c r="N21" s="23">
        <f t="shared" si="3"/>
        <v>123</v>
      </c>
      <c r="O21">
        <v>123</v>
      </c>
      <c r="P21">
        <v>103</v>
      </c>
      <c r="Q21" s="11">
        <v>20</v>
      </c>
      <c r="R21" s="10">
        <v>173</v>
      </c>
      <c r="S21">
        <v>143</v>
      </c>
      <c r="T21">
        <v>103</v>
      </c>
      <c r="U21" s="30">
        <f t="shared" si="4"/>
        <v>419</v>
      </c>
      <c r="V21">
        <f t="shared" si="5"/>
        <v>1363</v>
      </c>
      <c r="W21">
        <f t="shared" si="6"/>
        <v>-90</v>
      </c>
      <c r="Y21" s="10">
        <v>180</v>
      </c>
      <c r="Z21">
        <v>83</v>
      </c>
      <c r="AA21">
        <v>101</v>
      </c>
      <c r="AB21" s="11">
        <v>4.8899999999999997</v>
      </c>
    </row>
    <row r="22" spans="1:28" x14ac:dyDescent="0.2">
      <c r="A22" t="s">
        <v>42</v>
      </c>
      <c r="B22">
        <v>2018</v>
      </c>
      <c r="C22" t="s">
        <v>19</v>
      </c>
      <c r="D22" t="s">
        <v>48</v>
      </c>
      <c r="E22" s="22">
        <f t="shared" si="0"/>
        <v>1139</v>
      </c>
      <c r="F22">
        <v>1139</v>
      </c>
      <c r="G22">
        <v>856</v>
      </c>
      <c r="H22">
        <v>283</v>
      </c>
      <c r="I22">
        <f t="shared" si="1"/>
        <v>283</v>
      </c>
      <c r="J22" s="23">
        <f t="shared" si="2"/>
        <v>1037</v>
      </c>
      <c r="K22">
        <v>1037</v>
      </c>
      <c r="L22">
        <v>767</v>
      </c>
      <c r="M22">
        <v>270</v>
      </c>
      <c r="N22" s="23">
        <f t="shared" si="3"/>
        <v>102</v>
      </c>
      <c r="O22">
        <v>102</v>
      </c>
      <c r="P22">
        <v>89</v>
      </c>
      <c r="Q22" s="11">
        <v>13</v>
      </c>
      <c r="R22" s="10">
        <v>138</v>
      </c>
      <c r="S22">
        <v>115</v>
      </c>
      <c r="T22">
        <v>71</v>
      </c>
      <c r="U22" s="30">
        <f t="shared" si="4"/>
        <v>324</v>
      </c>
      <c r="V22">
        <f t="shared" si="5"/>
        <v>1180</v>
      </c>
      <c r="W22">
        <f t="shared" si="6"/>
        <v>-41</v>
      </c>
      <c r="Y22" s="10">
        <v>170</v>
      </c>
      <c r="Z22">
        <v>75</v>
      </c>
      <c r="AA22">
        <v>99</v>
      </c>
      <c r="AB22" s="11">
        <v>4.72</v>
      </c>
    </row>
    <row r="23" spans="1:28" x14ac:dyDescent="0.2">
      <c r="A23" t="s">
        <v>43</v>
      </c>
      <c r="B23">
        <v>2017</v>
      </c>
      <c r="C23" t="s">
        <v>21</v>
      </c>
      <c r="D23" t="s">
        <v>51</v>
      </c>
      <c r="E23" s="22">
        <f t="shared" si="0"/>
        <v>1148</v>
      </c>
      <c r="F23">
        <v>1148</v>
      </c>
      <c r="G23">
        <v>867</v>
      </c>
      <c r="H23">
        <v>281</v>
      </c>
      <c r="I23">
        <f t="shared" si="1"/>
        <v>281</v>
      </c>
      <c r="J23" s="23">
        <f t="shared" si="2"/>
        <v>1018</v>
      </c>
      <c r="K23">
        <v>1018</v>
      </c>
      <c r="L23">
        <v>761</v>
      </c>
      <c r="M23">
        <v>257</v>
      </c>
      <c r="N23" s="23">
        <f t="shared" si="3"/>
        <v>130</v>
      </c>
      <c r="O23">
        <v>130</v>
      </c>
      <c r="P23">
        <v>106</v>
      </c>
      <c r="Q23" s="11">
        <v>24</v>
      </c>
      <c r="R23" s="10">
        <v>173</v>
      </c>
      <c r="S23">
        <v>123</v>
      </c>
      <c r="T23">
        <v>73</v>
      </c>
      <c r="U23" s="30">
        <f t="shared" si="4"/>
        <v>369</v>
      </c>
      <c r="V23">
        <f t="shared" si="5"/>
        <v>1236</v>
      </c>
      <c r="W23">
        <f t="shared" si="6"/>
        <v>-88</v>
      </c>
      <c r="Y23" s="10">
        <v>160</v>
      </c>
      <c r="Z23">
        <v>71</v>
      </c>
      <c r="AA23">
        <v>93</v>
      </c>
      <c r="AB23" s="11">
        <v>5.24</v>
      </c>
    </row>
    <row r="24" spans="1:28" x14ac:dyDescent="0.2">
      <c r="A24" t="s">
        <v>44</v>
      </c>
      <c r="B24">
        <v>2017</v>
      </c>
      <c r="C24" t="s">
        <v>23</v>
      </c>
      <c r="D24" t="s">
        <v>50</v>
      </c>
      <c r="E24" s="22">
        <f t="shared" si="0"/>
        <v>1032</v>
      </c>
      <c r="F24">
        <v>1032</v>
      </c>
      <c r="G24">
        <v>802</v>
      </c>
      <c r="H24">
        <v>230</v>
      </c>
      <c r="I24">
        <f t="shared" si="1"/>
        <v>230</v>
      </c>
      <c r="J24" s="23">
        <f t="shared" si="2"/>
        <v>923</v>
      </c>
      <c r="K24">
        <v>923</v>
      </c>
      <c r="L24">
        <v>711</v>
      </c>
      <c r="M24">
        <v>212</v>
      </c>
      <c r="N24" s="23">
        <f t="shared" si="3"/>
        <v>109</v>
      </c>
      <c r="O24">
        <v>109</v>
      </c>
      <c r="P24">
        <v>91</v>
      </c>
      <c r="Q24" s="11">
        <v>18</v>
      </c>
      <c r="R24" s="10">
        <v>138</v>
      </c>
      <c r="S24">
        <v>98</v>
      </c>
      <c r="T24">
        <v>67</v>
      </c>
      <c r="U24" s="30">
        <f t="shared" si="4"/>
        <v>303</v>
      </c>
      <c r="V24">
        <f t="shared" si="5"/>
        <v>1105</v>
      </c>
      <c r="W24">
        <f t="shared" si="6"/>
        <v>-73</v>
      </c>
      <c r="Y24" s="10">
        <v>150</v>
      </c>
      <c r="Z24">
        <v>62</v>
      </c>
      <c r="AA24">
        <v>91</v>
      </c>
      <c r="AB24" s="11">
        <v>5.0599999999999996</v>
      </c>
    </row>
    <row r="25" spans="1:28" x14ac:dyDescent="0.2">
      <c r="A25" t="s">
        <v>45</v>
      </c>
      <c r="B25">
        <v>2017</v>
      </c>
      <c r="C25" t="s">
        <v>25</v>
      </c>
      <c r="D25" t="s">
        <v>49</v>
      </c>
      <c r="E25" s="22">
        <f t="shared" si="0"/>
        <v>1007</v>
      </c>
      <c r="F25">
        <v>1007</v>
      </c>
      <c r="G25">
        <v>775</v>
      </c>
      <c r="H25">
        <v>232</v>
      </c>
      <c r="I25">
        <f t="shared" si="1"/>
        <v>232</v>
      </c>
      <c r="J25" s="23">
        <f t="shared" si="2"/>
        <v>904</v>
      </c>
      <c r="K25">
        <v>904</v>
      </c>
      <c r="L25">
        <v>686</v>
      </c>
      <c r="M25">
        <v>218</v>
      </c>
      <c r="N25" s="23">
        <f t="shared" si="3"/>
        <v>103</v>
      </c>
      <c r="O25">
        <v>103</v>
      </c>
      <c r="P25">
        <v>89</v>
      </c>
      <c r="Q25" s="11">
        <v>14</v>
      </c>
      <c r="R25" s="10">
        <v>146</v>
      </c>
      <c r="S25">
        <v>95</v>
      </c>
      <c r="T25">
        <v>70</v>
      </c>
      <c r="U25" s="30">
        <f t="shared" si="4"/>
        <v>311</v>
      </c>
      <c r="V25">
        <f t="shared" si="5"/>
        <v>1086</v>
      </c>
      <c r="W25">
        <f t="shared" si="6"/>
        <v>-79</v>
      </c>
      <c r="Y25" s="10">
        <v>138</v>
      </c>
      <c r="Z25">
        <v>59</v>
      </c>
      <c r="AA25">
        <v>83</v>
      </c>
      <c r="AB25" s="11">
        <v>5.53</v>
      </c>
    </row>
    <row r="26" spans="1:28" x14ac:dyDescent="0.2">
      <c r="A26" t="s">
        <v>46</v>
      </c>
      <c r="B26">
        <v>2017</v>
      </c>
      <c r="C26" t="s">
        <v>19</v>
      </c>
      <c r="D26" t="s">
        <v>48</v>
      </c>
      <c r="E26" s="24">
        <f t="shared" si="0"/>
        <v>902</v>
      </c>
      <c r="F26" s="13">
        <v>902</v>
      </c>
      <c r="G26" s="13">
        <v>797</v>
      </c>
      <c r="H26" s="13">
        <v>105</v>
      </c>
      <c r="I26">
        <f t="shared" si="1"/>
        <v>105</v>
      </c>
      <c r="J26" s="25">
        <f t="shared" si="2"/>
        <v>828</v>
      </c>
      <c r="K26" s="13">
        <v>828</v>
      </c>
      <c r="L26" s="13">
        <v>710</v>
      </c>
      <c r="M26" s="13">
        <v>118</v>
      </c>
      <c r="N26" s="25">
        <f t="shared" si="3"/>
        <v>74</v>
      </c>
      <c r="O26" s="13">
        <v>74</v>
      </c>
      <c r="P26" s="13">
        <v>87</v>
      </c>
      <c r="Q26" s="14">
        <v>-13</v>
      </c>
      <c r="R26" s="12">
        <v>110</v>
      </c>
      <c r="S26" s="13">
        <v>80</v>
      </c>
      <c r="T26" s="13">
        <v>54</v>
      </c>
      <c r="U26" s="31">
        <f t="shared" si="4"/>
        <v>244</v>
      </c>
      <c r="V26">
        <f t="shared" si="5"/>
        <v>1041</v>
      </c>
      <c r="W26">
        <f t="shared" si="6"/>
        <v>-139</v>
      </c>
      <c r="Y26" s="12">
        <v>131</v>
      </c>
      <c r="Z26" s="13">
        <v>52</v>
      </c>
      <c r="AA26" s="13">
        <v>82</v>
      </c>
      <c r="AB26" s="14">
        <v>5.46</v>
      </c>
    </row>
  </sheetData>
  <autoFilter ref="A2:T26" xr:uid="{E5E2BF25-4D9C-A34E-96F6-F337C9419167}"/>
  <mergeCells count="5">
    <mergeCell ref="R1:U1"/>
    <mergeCell ref="N1:Q1"/>
    <mergeCell ref="J1:M1"/>
    <mergeCell ref="E1:H1"/>
    <mergeCell ref="Y1:A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03E13-1C03-4545-BF4E-3C4A770591F6}">
  <dimension ref="A3:D10"/>
  <sheetViews>
    <sheetView topLeftCell="A2" workbookViewId="0">
      <selection activeCell="C6" sqref="C6"/>
    </sheetView>
  </sheetViews>
  <sheetFormatPr baseColWidth="10" defaultRowHeight="16" x14ac:dyDescent="0.2"/>
  <cols>
    <col min="1" max="1" width="13" bestFit="1" customWidth="1"/>
    <col min="2" max="2" width="17.33203125" bestFit="1" customWidth="1"/>
    <col min="3" max="3" width="20.6640625" bestFit="1" customWidth="1"/>
    <col min="4" max="4" width="18.6640625" bestFit="1" customWidth="1"/>
    <col min="5" max="12" width="20.6640625" bestFit="1" customWidth="1"/>
    <col min="13" max="13" width="25.1640625" bestFit="1" customWidth="1"/>
    <col min="14" max="14" width="23.1640625" bestFit="1" customWidth="1"/>
    <col min="15" max="15" width="29.1640625" bestFit="1" customWidth="1"/>
  </cols>
  <sheetData>
    <row r="3" spans="1:4" x14ac:dyDescent="0.2">
      <c r="A3" s="2" t="s">
        <v>52</v>
      </c>
      <c r="B3" t="s">
        <v>55</v>
      </c>
      <c r="C3" t="s">
        <v>88</v>
      </c>
      <c r="D3" t="s">
        <v>54</v>
      </c>
    </row>
    <row r="4" spans="1:4" x14ac:dyDescent="0.2">
      <c r="A4" s="3">
        <v>2017</v>
      </c>
      <c r="B4">
        <v>1149</v>
      </c>
      <c r="C4">
        <v>3241</v>
      </c>
      <c r="D4">
        <v>4390</v>
      </c>
    </row>
    <row r="5" spans="1:4" x14ac:dyDescent="0.2">
      <c r="A5" s="3">
        <v>2018</v>
      </c>
      <c r="B5">
        <v>1353</v>
      </c>
      <c r="C5">
        <v>3906</v>
      </c>
      <c r="D5">
        <v>5259</v>
      </c>
    </row>
    <row r="6" spans="1:4" x14ac:dyDescent="0.2">
      <c r="A6" s="3">
        <v>2019</v>
      </c>
      <c r="B6">
        <v>1722</v>
      </c>
      <c r="C6">
        <v>5042</v>
      </c>
      <c r="D6">
        <v>6764</v>
      </c>
    </row>
    <row r="7" spans="1:4" x14ac:dyDescent="0.2">
      <c r="A7" s="3">
        <v>2020</v>
      </c>
      <c r="B7">
        <v>2015</v>
      </c>
      <c r="C7">
        <v>5865</v>
      </c>
      <c r="D7">
        <v>7880</v>
      </c>
    </row>
    <row r="8" spans="1:4" x14ac:dyDescent="0.2">
      <c r="A8" s="3">
        <v>2021</v>
      </c>
      <c r="B8">
        <v>2591</v>
      </c>
      <c r="C8">
        <v>7077</v>
      </c>
      <c r="D8">
        <v>9668</v>
      </c>
    </row>
    <row r="9" spans="1:4" x14ac:dyDescent="0.2">
      <c r="A9" s="3">
        <v>2022</v>
      </c>
      <c r="B9">
        <v>2926</v>
      </c>
      <c r="C9">
        <v>8801</v>
      </c>
      <c r="D9">
        <v>11727</v>
      </c>
    </row>
    <row r="10" spans="1:4" x14ac:dyDescent="0.2">
      <c r="A10" s="3" t="s">
        <v>53</v>
      </c>
      <c r="B10">
        <v>11756</v>
      </c>
      <c r="C10">
        <v>33932</v>
      </c>
      <c r="D10">
        <v>45688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554AB-2669-D142-80CB-C9D7CF05E5F5}">
  <dimension ref="A3:D34"/>
  <sheetViews>
    <sheetView topLeftCell="A2" workbookViewId="0">
      <selection activeCell="C8" sqref="C8"/>
    </sheetView>
  </sheetViews>
  <sheetFormatPr baseColWidth="10" defaultRowHeight="16" x14ac:dyDescent="0.2"/>
  <cols>
    <col min="1" max="1" width="13.1640625" bestFit="1" customWidth="1"/>
    <col min="2" max="2" width="27.5" bestFit="1" customWidth="1"/>
    <col min="3" max="3" width="21.5" bestFit="1" customWidth="1"/>
    <col min="4" max="4" width="27.6640625" bestFit="1" customWidth="1"/>
    <col min="5" max="6" width="6.1640625" bestFit="1" customWidth="1"/>
  </cols>
  <sheetData>
    <row r="3" spans="1:4" x14ac:dyDescent="0.2">
      <c r="A3" s="2" t="s">
        <v>52</v>
      </c>
      <c r="B3" t="s">
        <v>116</v>
      </c>
      <c r="C3" t="s">
        <v>118</v>
      </c>
      <c r="D3" t="s">
        <v>117</v>
      </c>
    </row>
    <row r="4" spans="1:4" x14ac:dyDescent="0.2">
      <c r="A4" s="3">
        <v>2017</v>
      </c>
      <c r="B4">
        <v>264</v>
      </c>
      <c r="C4">
        <v>567</v>
      </c>
      <c r="D4">
        <v>396</v>
      </c>
    </row>
    <row r="5" spans="1:4" x14ac:dyDescent="0.2">
      <c r="A5" s="33" t="s">
        <v>19</v>
      </c>
      <c r="B5">
        <v>54</v>
      </c>
      <c r="C5">
        <v>110</v>
      </c>
      <c r="D5">
        <v>80</v>
      </c>
    </row>
    <row r="6" spans="1:4" x14ac:dyDescent="0.2">
      <c r="A6" s="33" t="s">
        <v>25</v>
      </c>
      <c r="B6">
        <v>70</v>
      </c>
      <c r="C6">
        <v>146</v>
      </c>
      <c r="D6">
        <v>95</v>
      </c>
    </row>
    <row r="7" spans="1:4" x14ac:dyDescent="0.2">
      <c r="A7" s="33" t="s">
        <v>23</v>
      </c>
      <c r="B7">
        <v>67</v>
      </c>
      <c r="C7">
        <v>138</v>
      </c>
      <c r="D7">
        <v>98</v>
      </c>
    </row>
    <row r="8" spans="1:4" x14ac:dyDescent="0.2">
      <c r="A8" s="33" t="s">
        <v>21</v>
      </c>
      <c r="B8">
        <v>73</v>
      </c>
      <c r="C8">
        <v>173</v>
      </c>
      <c r="D8">
        <v>123</v>
      </c>
    </row>
    <row r="9" spans="1:4" x14ac:dyDescent="0.2">
      <c r="A9" s="3">
        <v>2018</v>
      </c>
      <c r="B9">
        <v>283</v>
      </c>
      <c r="C9">
        <v>620</v>
      </c>
      <c r="D9">
        <v>493</v>
      </c>
    </row>
    <row r="10" spans="1:4" x14ac:dyDescent="0.2">
      <c r="A10" s="33" t="s">
        <v>19</v>
      </c>
      <c r="B10">
        <v>71</v>
      </c>
      <c r="C10">
        <v>138</v>
      </c>
      <c r="D10">
        <v>115</v>
      </c>
    </row>
    <row r="11" spans="1:4" x14ac:dyDescent="0.2">
      <c r="A11" s="33" t="s">
        <v>25</v>
      </c>
      <c r="B11">
        <v>103</v>
      </c>
      <c r="C11">
        <v>173</v>
      </c>
      <c r="D11">
        <v>143</v>
      </c>
    </row>
    <row r="12" spans="1:4" x14ac:dyDescent="0.2">
      <c r="A12" s="33" t="s">
        <v>23</v>
      </c>
      <c r="B12">
        <v>67</v>
      </c>
      <c r="C12">
        <v>146</v>
      </c>
      <c r="D12">
        <v>135</v>
      </c>
    </row>
    <row r="13" spans="1:4" x14ac:dyDescent="0.2">
      <c r="A13" s="33" t="s">
        <v>21</v>
      </c>
      <c r="B13">
        <v>42</v>
      </c>
      <c r="C13">
        <v>163</v>
      </c>
      <c r="D13">
        <v>100</v>
      </c>
    </row>
    <row r="14" spans="1:4" x14ac:dyDescent="0.2">
      <c r="A14" s="3">
        <v>2019</v>
      </c>
      <c r="B14">
        <v>354</v>
      </c>
      <c r="C14">
        <v>826</v>
      </c>
      <c r="D14">
        <v>615</v>
      </c>
    </row>
    <row r="15" spans="1:4" x14ac:dyDescent="0.2">
      <c r="A15" s="33" t="s">
        <v>19</v>
      </c>
      <c r="B15">
        <v>93</v>
      </c>
      <c r="C15">
        <v>172</v>
      </c>
      <c r="D15">
        <v>155</v>
      </c>
    </row>
    <row r="16" spans="1:4" x14ac:dyDescent="0.2">
      <c r="A16" s="33" t="s">
        <v>25</v>
      </c>
      <c r="B16">
        <v>86</v>
      </c>
      <c r="C16">
        <v>200</v>
      </c>
      <c r="D16">
        <v>151</v>
      </c>
    </row>
    <row r="17" spans="1:4" x14ac:dyDescent="0.2">
      <c r="A17" s="33" t="s">
        <v>23</v>
      </c>
      <c r="B17">
        <v>73</v>
      </c>
      <c r="C17">
        <v>178</v>
      </c>
      <c r="D17">
        <v>136</v>
      </c>
    </row>
    <row r="18" spans="1:4" x14ac:dyDescent="0.2">
      <c r="A18" s="33" t="s">
        <v>21</v>
      </c>
      <c r="B18">
        <v>102</v>
      </c>
      <c r="C18">
        <v>276</v>
      </c>
      <c r="D18">
        <v>173</v>
      </c>
    </row>
    <row r="19" spans="1:4" x14ac:dyDescent="0.2">
      <c r="A19" s="3">
        <v>2020</v>
      </c>
      <c r="B19">
        <v>442</v>
      </c>
      <c r="C19">
        <v>1029</v>
      </c>
      <c r="D19">
        <v>837</v>
      </c>
    </row>
    <row r="20" spans="1:4" x14ac:dyDescent="0.2">
      <c r="A20" s="33" t="s">
        <v>19</v>
      </c>
      <c r="B20">
        <v>96</v>
      </c>
      <c r="C20">
        <v>231</v>
      </c>
      <c r="D20">
        <v>162</v>
      </c>
    </row>
    <row r="21" spans="1:4" x14ac:dyDescent="0.2">
      <c r="A21" s="33" t="s">
        <v>25</v>
      </c>
      <c r="B21">
        <v>131</v>
      </c>
      <c r="C21">
        <v>248</v>
      </c>
      <c r="D21">
        <v>267</v>
      </c>
    </row>
    <row r="22" spans="1:4" x14ac:dyDescent="0.2">
      <c r="A22" s="33" t="s">
        <v>23</v>
      </c>
      <c r="B22">
        <v>97</v>
      </c>
      <c r="C22">
        <v>256</v>
      </c>
      <c r="D22">
        <v>176</v>
      </c>
    </row>
    <row r="23" spans="1:4" x14ac:dyDescent="0.2">
      <c r="A23" s="33" t="s">
        <v>21</v>
      </c>
      <c r="B23">
        <v>118</v>
      </c>
      <c r="C23">
        <v>294</v>
      </c>
      <c r="D23">
        <v>232</v>
      </c>
    </row>
    <row r="24" spans="1:4" x14ac:dyDescent="0.2">
      <c r="A24" s="3">
        <v>2021</v>
      </c>
      <c r="B24">
        <v>450</v>
      </c>
      <c r="C24">
        <v>1135</v>
      </c>
      <c r="D24">
        <v>912</v>
      </c>
    </row>
    <row r="25" spans="1:4" x14ac:dyDescent="0.2">
      <c r="A25" s="33" t="s">
        <v>19</v>
      </c>
      <c r="B25">
        <v>102</v>
      </c>
      <c r="C25">
        <v>236</v>
      </c>
      <c r="D25">
        <v>196</v>
      </c>
    </row>
    <row r="26" spans="1:4" x14ac:dyDescent="0.2">
      <c r="A26" s="33" t="s">
        <v>25</v>
      </c>
      <c r="B26">
        <v>117</v>
      </c>
      <c r="C26">
        <v>279</v>
      </c>
      <c r="D26">
        <v>255</v>
      </c>
    </row>
    <row r="27" spans="1:4" x14ac:dyDescent="0.2">
      <c r="A27" s="33" t="s">
        <v>23</v>
      </c>
      <c r="B27">
        <v>105</v>
      </c>
      <c r="C27">
        <v>280</v>
      </c>
      <c r="D27">
        <v>208</v>
      </c>
    </row>
    <row r="28" spans="1:4" x14ac:dyDescent="0.2">
      <c r="A28" s="33" t="s">
        <v>21</v>
      </c>
      <c r="B28">
        <v>126</v>
      </c>
      <c r="C28">
        <v>340</v>
      </c>
      <c r="D28">
        <v>253</v>
      </c>
    </row>
    <row r="29" spans="1:4" x14ac:dyDescent="0.2">
      <c r="A29" s="3">
        <v>2022</v>
      </c>
      <c r="B29">
        <v>626</v>
      </c>
      <c r="C29">
        <v>1572</v>
      </c>
      <c r="D29">
        <v>1387</v>
      </c>
    </row>
    <row r="30" spans="1:4" x14ac:dyDescent="0.2">
      <c r="A30" s="33" t="s">
        <v>19</v>
      </c>
      <c r="B30">
        <v>131</v>
      </c>
      <c r="C30">
        <v>296</v>
      </c>
      <c r="D30">
        <v>250</v>
      </c>
    </row>
    <row r="31" spans="1:4" x14ac:dyDescent="0.2">
      <c r="A31" s="33" t="s">
        <v>25</v>
      </c>
      <c r="B31">
        <v>171</v>
      </c>
      <c r="C31">
        <v>391</v>
      </c>
      <c r="D31">
        <v>336</v>
      </c>
    </row>
    <row r="32" spans="1:4" x14ac:dyDescent="0.2">
      <c r="A32" s="33" t="s">
        <v>23</v>
      </c>
      <c r="B32">
        <v>160</v>
      </c>
      <c r="C32">
        <v>432</v>
      </c>
      <c r="D32">
        <v>386</v>
      </c>
    </row>
    <row r="33" spans="1:4" x14ac:dyDescent="0.2">
      <c r="A33" s="33" t="s">
        <v>21</v>
      </c>
      <c r="B33">
        <v>164</v>
      </c>
      <c r="C33">
        <v>453</v>
      </c>
      <c r="D33">
        <v>415</v>
      </c>
    </row>
    <row r="34" spans="1:4" x14ac:dyDescent="0.2">
      <c r="A34" s="3" t="s">
        <v>53</v>
      </c>
      <c r="B34">
        <v>2419</v>
      </c>
      <c r="C34">
        <v>5749</v>
      </c>
      <c r="D34">
        <v>4640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934DA-1210-9945-A945-2E97A8D04397}">
  <dimension ref="A3:C34"/>
  <sheetViews>
    <sheetView workbookViewId="0">
      <selection activeCell="A3" sqref="A3:C34"/>
    </sheetView>
  </sheetViews>
  <sheetFormatPr baseColWidth="10" defaultRowHeight="16" x14ac:dyDescent="0.2"/>
  <cols>
    <col min="1" max="1" width="13" bestFit="1" customWidth="1"/>
    <col min="2" max="2" width="24.6640625" bestFit="1" customWidth="1"/>
    <col min="3" max="3" width="18.6640625" bestFit="1" customWidth="1"/>
  </cols>
  <sheetData>
    <row r="3" spans="1:3" x14ac:dyDescent="0.2">
      <c r="A3" s="2" t="s">
        <v>52</v>
      </c>
      <c r="B3" t="s">
        <v>115</v>
      </c>
      <c r="C3" t="s">
        <v>54</v>
      </c>
    </row>
    <row r="4" spans="1:3" x14ac:dyDescent="0.2">
      <c r="A4" s="3">
        <v>2017</v>
      </c>
      <c r="B4">
        <v>579</v>
      </c>
      <c r="C4">
        <v>4089</v>
      </c>
    </row>
    <row r="5" spans="1:3" x14ac:dyDescent="0.2">
      <c r="A5" s="33" t="s">
        <v>48</v>
      </c>
      <c r="B5">
        <v>131</v>
      </c>
      <c r="C5">
        <v>902</v>
      </c>
    </row>
    <row r="6" spans="1:3" x14ac:dyDescent="0.2">
      <c r="A6" s="33" t="s">
        <v>49</v>
      </c>
      <c r="B6">
        <v>138</v>
      </c>
      <c r="C6">
        <v>1007</v>
      </c>
    </row>
    <row r="7" spans="1:3" x14ac:dyDescent="0.2">
      <c r="A7" s="33" t="s">
        <v>50</v>
      </c>
      <c r="B7">
        <v>150</v>
      </c>
      <c r="C7">
        <v>1032</v>
      </c>
    </row>
    <row r="8" spans="1:3" x14ac:dyDescent="0.2">
      <c r="A8" s="33" t="s">
        <v>51</v>
      </c>
      <c r="B8">
        <v>160</v>
      </c>
      <c r="C8">
        <v>1148</v>
      </c>
    </row>
    <row r="9" spans="1:3" x14ac:dyDescent="0.2">
      <c r="A9" s="3">
        <v>2018</v>
      </c>
      <c r="B9">
        <v>748</v>
      </c>
      <c r="C9">
        <v>5249</v>
      </c>
    </row>
    <row r="10" spans="1:3" x14ac:dyDescent="0.2">
      <c r="A10" s="33" t="s">
        <v>48</v>
      </c>
      <c r="B10">
        <v>170</v>
      </c>
      <c r="C10">
        <v>1139</v>
      </c>
    </row>
    <row r="11" spans="1:3" x14ac:dyDescent="0.2">
      <c r="A11" s="33" t="s">
        <v>49</v>
      </c>
      <c r="B11">
        <v>180</v>
      </c>
      <c r="C11">
        <v>1273</v>
      </c>
    </row>
    <row r="12" spans="1:3" x14ac:dyDescent="0.2">
      <c r="A12" s="33" t="s">
        <v>50</v>
      </c>
      <c r="B12">
        <v>191</v>
      </c>
      <c r="C12">
        <v>1352</v>
      </c>
    </row>
    <row r="13" spans="1:3" x14ac:dyDescent="0.2">
      <c r="A13" s="33" t="s">
        <v>51</v>
      </c>
      <c r="B13">
        <v>207</v>
      </c>
      <c r="C13">
        <v>1485</v>
      </c>
    </row>
    <row r="14" spans="1:3" x14ac:dyDescent="0.2">
      <c r="A14" s="3">
        <v>2019</v>
      </c>
      <c r="B14">
        <v>968</v>
      </c>
      <c r="C14">
        <v>6764</v>
      </c>
    </row>
    <row r="15" spans="1:3" x14ac:dyDescent="0.2">
      <c r="A15" s="33" t="s">
        <v>48</v>
      </c>
      <c r="B15">
        <v>217</v>
      </c>
      <c r="C15">
        <v>1511</v>
      </c>
    </row>
    <row r="16" spans="1:3" x14ac:dyDescent="0.2">
      <c r="A16" s="33" t="s">
        <v>49</v>
      </c>
      <c r="B16">
        <v>232</v>
      </c>
      <c r="C16">
        <v>1667</v>
      </c>
    </row>
    <row r="17" spans="1:3" x14ac:dyDescent="0.2">
      <c r="A17" s="33" t="s">
        <v>50</v>
      </c>
      <c r="B17">
        <v>248</v>
      </c>
      <c r="C17">
        <v>1731</v>
      </c>
    </row>
    <row r="18" spans="1:3" x14ac:dyDescent="0.2">
      <c r="A18" s="33" t="s">
        <v>51</v>
      </c>
      <c r="B18">
        <v>271</v>
      </c>
      <c r="C18">
        <v>1855</v>
      </c>
    </row>
    <row r="19" spans="1:3" x14ac:dyDescent="0.2">
      <c r="A19" s="3">
        <v>2020</v>
      </c>
      <c r="B19">
        <v>1250</v>
      </c>
      <c r="C19">
        <v>7880</v>
      </c>
    </row>
    <row r="20" spans="1:3" x14ac:dyDescent="0.2">
      <c r="A20" s="33" t="s">
        <v>48</v>
      </c>
      <c r="B20">
        <v>286</v>
      </c>
      <c r="C20">
        <v>1848</v>
      </c>
    </row>
    <row r="21" spans="1:3" x14ac:dyDescent="0.2">
      <c r="A21" s="33" t="s">
        <v>49</v>
      </c>
      <c r="B21">
        <v>299</v>
      </c>
      <c r="C21">
        <v>1889</v>
      </c>
    </row>
    <row r="22" spans="1:3" x14ac:dyDescent="0.2">
      <c r="A22" s="33" t="s">
        <v>50</v>
      </c>
      <c r="B22">
        <v>320</v>
      </c>
      <c r="C22">
        <v>1975</v>
      </c>
    </row>
    <row r="23" spans="1:3" x14ac:dyDescent="0.2">
      <c r="A23" s="33" t="s">
        <v>51</v>
      </c>
      <c r="B23">
        <v>345</v>
      </c>
      <c r="C23">
        <v>2168</v>
      </c>
    </row>
    <row r="24" spans="1:3" x14ac:dyDescent="0.2">
      <c r="A24" s="3">
        <v>2021</v>
      </c>
      <c r="B24">
        <v>1508</v>
      </c>
      <c r="C24">
        <v>9668</v>
      </c>
    </row>
    <row r="25" spans="1:3" x14ac:dyDescent="0.2">
      <c r="A25" s="33" t="s">
        <v>48</v>
      </c>
      <c r="B25">
        <v>356</v>
      </c>
      <c r="C25">
        <v>2147</v>
      </c>
    </row>
    <row r="26" spans="1:3" x14ac:dyDescent="0.2">
      <c r="A26" s="33" t="s">
        <v>49</v>
      </c>
      <c r="B26">
        <v>365</v>
      </c>
      <c r="C26">
        <v>2331</v>
      </c>
    </row>
    <row r="27" spans="1:3" x14ac:dyDescent="0.2">
      <c r="A27" s="33" t="s">
        <v>50</v>
      </c>
      <c r="B27">
        <v>381</v>
      </c>
      <c r="C27">
        <v>2501</v>
      </c>
    </row>
    <row r="28" spans="1:3" x14ac:dyDescent="0.2">
      <c r="A28" s="33" t="s">
        <v>51</v>
      </c>
      <c r="B28">
        <v>406</v>
      </c>
      <c r="C28">
        <v>2689</v>
      </c>
    </row>
    <row r="29" spans="1:3" x14ac:dyDescent="0.2">
      <c r="A29" s="3">
        <v>2022</v>
      </c>
      <c r="B29">
        <v>1800</v>
      </c>
      <c r="C29">
        <v>11727</v>
      </c>
    </row>
    <row r="30" spans="1:3" x14ac:dyDescent="0.2">
      <c r="A30" s="33" t="s">
        <v>48</v>
      </c>
      <c r="B30">
        <v>422</v>
      </c>
      <c r="C30">
        <v>2661</v>
      </c>
    </row>
    <row r="31" spans="1:3" x14ac:dyDescent="0.2">
      <c r="A31" s="33" t="s">
        <v>49</v>
      </c>
      <c r="B31">
        <v>433</v>
      </c>
      <c r="C31">
        <v>2864</v>
      </c>
    </row>
    <row r="32" spans="1:3" x14ac:dyDescent="0.2">
      <c r="A32" s="33" t="s">
        <v>50</v>
      </c>
      <c r="B32">
        <v>456</v>
      </c>
      <c r="C32">
        <v>3036</v>
      </c>
    </row>
    <row r="33" spans="1:3" x14ac:dyDescent="0.2">
      <c r="A33" s="33" t="s">
        <v>51</v>
      </c>
      <c r="B33">
        <v>489</v>
      </c>
      <c r="C33">
        <v>3166</v>
      </c>
    </row>
    <row r="34" spans="1:3" x14ac:dyDescent="0.2">
      <c r="A34" s="3" t="s">
        <v>53</v>
      </c>
      <c r="B34">
        <v>6853</v>
      </c>
      <c r="C34">
        <v>45377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48C22-0481-4A4A-954A-5E5C01D1156B}">
  <dimension ref="A3:C11"/>
  <sheetViews>
    <sheetView workbookViewId="0">
      <selection activeCell="A3" sqref="A3:C11"/>
    </sheetView>
  </sheetViews>
  <sheetFormatPr baseColWidth="10" defaultRowHeight="16" x14ac:dyDescent="0.2"/>
  <cols>
    <col min="1" max="1" width="13" bestFit="1" customWidth="1"/>
    <col min="2" max="3" width="6.1640625" bestFit="1" customWidth="1"/>
  </cols>
  <sheetData>
    <row r="3" spans="1:3" x14ac:dyDescent="0.2">
      <c r="A3" s="2" t="s">
        <v>52</v>
      </c>
      <c r="B3" t="s">
        <v>94</v>
      </c>
      <c r="C3" t="s">
        <v>93</v>
      </c>
    </row>
    <row r="4" spans="1:3" x14ac:dyDescent="0.2">
      <c r="A4" s="3">
        <v>2017</v>
      </c>
      <c r="B4">
        <v>3241</v>
      </c>
      <c r="C4">
        <v>1149</v>
      </c>
    </row>
    <row r="5" spans="1:3" x14ac:dyDescent="0.2">
      <c r="A5" s="3">
        <v>2018</v>
      </c>
      <c r="B5">
        <v>3906</v>
      </c>
      <c r="C5">
        <v>1353</v>
      </c>
    </row>
    <row r="6" spans="1:3" x14ac:dyDescent="0.2">
      <c r="A6" s="3">
        <v>2019</v>
      </c>
      <c r="B6">
        <v>5042</v>
      </c>
      <c r="C6">
        <v>1722</v>
      </c>
    </row>
    <row r="7" spans="1:3" x14ac:dyDescent="0.2">
      <c r="A7" s="3">
        <v>2020</v>
      </c>
      <c r="B7">
        <v>5865</v>
      </c>
      <c r="C7">
        <v>2015</v>
      </c>
    </row>
    <row r="8" spans="1:3" x14ac:dyDescent="0.2">
      <c r="A8" s="3">
        <v>2021</v>
      </c>
      <c r="B8">
        <v>7077</v>
      </c>
      <c r="C8">
        <v>2591</v>
      </c>
    </row>
    <row r="9" spans="1:3" x14ac:dyDescent="0.2">
      <c r="A9" s="3">
        <v>2022</v>
      </c>
      <c r="B9">
        <v>8801</v>
      </c>
      <c r="C9">
        <v>2926</v>
      </c>
    </row>
    <row r="10" spans="1:3" x14ac:dyDescent="0.2">
      <c r="A10" s="3">
        <v>2023</v>
      </c>
      <c r="B10">
        <v>2266</v>
      </c>
      <c r="C10">
        <v>776</v>
      </c>
    </row>
    <row r="11" spans="1:3" x14ac:dyDescent="0.2">
      <c r="A11" s="3" t="s">
        <v>53</v>
      </c>
      <c r="B11">
        <v>36198</v>
      </c>
      <c r="C11">
        <v>12532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46E9D-CD31-3A41-9591-BA115120D298}">
  <dimension ref="A3:G11"/>
  <sheetViews>
    <sheetView topLeftCell="A2" workbookViewId="0">
      <selection activeCell="A3" sqref="A3:G11"/>
    </sheetView>
  </sheetViews>
  <sheetFormatPr baseColWidth="10" defaultRowHeight="16" x14ac:dyDescent="0.2"/>
  <cols>
    <col min="1" max="1" width="13" bestFit="1" customWidth="1"/>
    <col min="2" max="2" width="33.33203125" bestFit="1" customWidth="1"/>
    <col min="3" max="3" width="34.6640625" bestFit="1" customWidth="1"/>
    <col min="4" max="4" width="28.5" bestFit="1" customWidth="1"/>
    <col min="5" max="5" width="22.83203125" bestFit="1" customWidth="1"/>
    <col min="6" max="6" width="27" bestFit="1" customWidth="1"/>
    <col min="7" max="8" width="20.6640625" bestFit="1" customWidth="1"/>
  </cols>
  <sheetData>
    <row r="3" spans="1:7" x14ac:dyDescent="0.2">
      <c r="A3" s="2" t="s">
        <v>52</v>
      </c>
      <c r="B3" t="s">
        <v>92</v>
      </c>
      <c r="C3" t="s">
        <v>91</v>
      </c>
      <c r="D3" t="s">
        <v>87</v>
      </c>
      <c r="E3" t="s">
        <v>90</v>
      </c>
      <c r="F3" t="s">
        <v>89</v>
      </c>
      <c r="G3" t="s">
        <v>88</v>
      </c>
    </row>
    <row r="4" spans="1:7" x14ac:dyDescent="0.2">
      <c r="A4" s="3">
        <v>2017</v>
      </c>
      <c r="B4">
        <v>264</v>
      </c>
      <c r="C4">
        <v>396</v>
      </c>
      <c r="D4">
        <v>567</v>
      </c>
      <c r="E4">
        <v>373</v>
      </c>
      <c r="F4">
        <v>2868</v>
      </c>
      <c r="G4">
        <v>3241</v>
      </c>
    </row>
    <row r="5" spans="1:7" x14ac:dyDescent="0.2">
      <c r="A5" s="3">
        <v>2018</v>
      </c>
      <c r="B5">
        <v>283</v>
      </c>
      <c r="C5">
        <v>493</v>
      </c>
      <c r="D5">
        <v>620</v>
      </c>
      <c r="E5">
        <v>455</v>
      </c>
      <c r="F5">
        <v>3461</v>
      </c>
      <c r="G5">
        <v>3906</v>
      </c>
    </row>
    <row r="6" spans="1:7" x14ac:dyDescent="0.2">
      <c r="A6" s="3">
        <v>2019</v>
      </c>
      <c r="B6">
        <v>354</v>
      </c>
      <c r="C6">
        <v>615</v>
      </c>
      <c r="D6">
        <v>826</v>
      </c>
      <c r="E6">
        <v>599</v>
      </c>
      <c r="F6">
        <v>4443</v>
      </c>
      <c r="G6">
        <v>5042</v>
      </c>
    </row>
    <row r="7" spans="1:7" x14ac:dyDescent="0.2">
      <c r="A7" s="3">
        <v>2020</v>
      </c>
      <c r="B7">
        <v>442</v>
      </c>
      <c r="C7">
        <v>837</v>
      </c>
      <c r="D7">
        <v>1029</v>
      </c>
      <c r="E7">
        <v>739</v>
      </c>
      <c r="F7">
        <v>5126</v>
      </c>
      <c r="G7">
        <v>5865</v>
      </c>
    </row>
    <row r="8" spans="1:7" x14ac:dyDescent="0.2">
      <c r="A8" s="3">
        <v>2021</v>
      </c>
      <c r="B8">
        <v>450</v>
      </c>
      <c r="C8">
        <v>912</v>
      </c>
      <c r="D8">
        <v>1135</v>
      </c>
      <c r="E8">
        <v>1091</v>
      </c>
      <c r="F8">
        <v>5986</v>
      </c>
      <c r="G8">
        <v>7077</v>
      </c>
    </row>
    <row r="9" spans="1:7" x14ac:dyDescent="0.2">
      <c r="A9" s="3">
        <v>2022</v>
      </c>
      <c r="B9">
        <v>626</v>
      </c>
      <c r="C9">
        <v>1387</v>
      </c>
      <c r="D9">
        <v>1572</v>
      </c>
      <c r="E9">
        <v>1446</v>
      </c>
      <c r="F9">
        <v>7355</v>
      </c>
      <c r="G9">
        <v>8801</v>
      </c>
    </row>
    <row r="10" spans="1:7" x14ac:dyDescent="0.2">
      <c r="A10" s="3">
        <v>2023</v>
      </c>
      <c r="B10">
        <v>140</v>
      </c>
      <c r="C10">
        <v>435</v>
      </c>
      <c r="D10">
        <v>347</v>
      </c>
      <c r="E10">
        <v>339</v>
      </c>
      <c r="F10">
        <v>1937</v>
      </c>
      <c r="G10">
        <v>2266</v>
      </c>
    </row>
    <row r="11" spans="1:7" x14ac:dyDescent="0.2">
      <c r="A11" s="3" t="s">
        <v>53</v>
      </c>
      <c r="B11">
        <v>2559</v>
      </c>
      <c r="C11">
        <v>5075</v>
      </c>
      <c r="D11">
        <v>6096</v>
      </c>
      <c r="E11">
        <v>5042</v>
      </c>
      <c r="F11">
        <v>31176</v>
      </c>
      <c r="G11">
        <v>36198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Original Data</vt:lpstr>
      <vt:lpstr>Cleaned Data</vt:lpstr>
      <vt:lpstr>Column Descriptions</vt:lpstr>
      <vt:lpstr>Dataset with Calculation Checks</vt:lpstr>
      <vt:lpstr>Annual Rev, Costs and Profit</vt:lpstr>
      <vt:lpstr>Cost Breakdown SEASONAL</vt:lpstr>
      <vt:lpstr>Rev MAUs line chart</vt:lpstr>
      <vt:lpstr>Cost v Profit</vt:lpstr>
      <vt:lpstr>COSTS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 Mizrahi</dc:creator>
  <cp:lastModifiedBy>Kimberly Mizrahi</cp:lastModifiedBy>
  <dcterms:created xsi:type="dcterms:W3CDTF">2024-09-20T14:08:16Z</dcterms:created>
  <dcterms:modified xsi:type="dcterms:W3CDTF">2024-10-09T20:56:45Z</dcterms:modified>
</cp:coreProperties>
</file>