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era\Computational Investing\"/>
    </mc:Choice>
  </mc:AlternateContent>
  <xr:revisionPtr revIDLastSave="0" documentId="13_ncr:1_{C421E70A-DC55-4C1E-817A-8A1837C5BCB4}" xr6:coauthVersionLast="45" xr6:coauthVersionMax="45" xr10:uidLastSave="{00000000-0000-0000-0000-000000000000}"/>
  <bookViews>
    <workbookView xWindow="-108" yWindow="-108" windowWidth="23256" windowHeight="12576" xr2:uid="{11184ED9-16C0-42B9-ACF7-EAAED3A363CA}"/>
  </bookViews>
  <sheets>
    <sheet name="Sheet1" sheetId="1" r:id="rId1"/>
    <sheet name="Sheet2" sheetId="2" r:id="rId2"/>
  </sheets>
  <definedNames>
    <definedName name="_xlnm._FilterDatabase" localSheetId="0" hidden="1">Sheet1!$A$1:$W$253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" i="1"/>
  <c r="AA4" i="1" l="1"/>
  <c r="AA5" i="1"/>
  <c r="AA6" i="1"/>
  <c r="AA3" i="1"/>
  <c r="AA2" i="1"/>
  <c r="S2" i="1" l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5" i="1"/>
  <c r="S9" i="1"/>
  <c r="S13" i="1"/>
  <c r="S17" i="1"/>
  <c r="S21" i="1"/>
  <c r="S25" i="1"/>
  <c r="S29" i="1"/>
  <c r="S33" i="1"/>
  <c r="S37" i="1"/>
  <c r="S41" i="1"/>
  <c r="S45" i="1"/>
  <c r="S14" i="1"/>
  <c r="S30" i="1"/>
  <c r="S46" i="1"/>
  <c r="S54" i="1"/>
  <c r="S62" i="1"/>
  <c r="S70" i="1"/>
  <c r="S78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139" i="1"/>
  <c r="S143" i="1"/>
  <c r="S147" i="1"/>
  <c r="S151" i="1"/>
  <c r="S155" i="1"/>
  <c r="S159" i="1"/>
  <c r="S163" i="1"/>
  <c r="S167" i="1"/>
  <c r="S171" i="1"/>
  <c r="S175" i="1"/>
  <c r="S179" i="1"/>
  <c r="S183" i="1"/>
  <c r="S187" i="1"/>
  <c r="S191" i="1"/>
  <c r="S195" i="1"/>
  <c r="S199" i="1"/>
  <c r="S203" i="1"/>
  <c r="S207" i="1"/>
  <c r="S211" i="1"/>
  <c r="S215" i="1"/>
  <c r="S219" i="1"/>
  <c r="S223" i="1"/>
  <c r="S227" i="1"/>
  <c r="S231" i="1"/>
  <c r="S235" i="1"/>
  <c r="S239" i="1"/>
  <c r="S243" i="1"/>
  <c r="S247" i="1"/>
  <c r="S251" i="1"/>
  <c r="S94" i="1"/>
  <c r="S118" i="1"/>
  <c r="S130" i="1"/>
  <c r="S146" i="1"/>
  <c r="S162" i="1"/>
  <c r="S174" i="1"/>
  <c r="S190" i="1"/>
  <c r="S206" i="1"/>
  <c r="S218" i="1"/>
  <c r="S238" i="1"/>
  <c r="S250" i="1"/>
  <c r="S18" i="1"/>
  <c r="S34" i="1"/>
  <c r="S49" i="1"/>
  <c r="S57" i="1"/>
  <c r="S65" i="1"/>
  <c r="S73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6" i="1"/>
  <c r="S220" i="1"/>
  <c r="S224" i="1"/>
  <c r="S228" i="1"/>
  <c r="S232" i="1"/>
  <c r="S236" i="1"/>
  <c r="S240" i="1"/>
  <c r="S244" i="1"/>
  <c r="S248" i="1"/>
  <c r="S252" i="1"/>
  <c r="S10" i="1"/>
  <c r="S42" i="1"/>
  <c r="S61" i="1"/>
  <c r="S77" i="1"/>
  <c r="S82" i="1"/>
  <c r="S90" i="1"/>
  <c r="S102" i="1"/>
  <c r="S110" i="1"/>
  <c r="S122" i="1"/>
  <c r="S134" i="1"/>
  <c r="S142" i="1"/>
  <c r="S154" i="1"/>
  <c r="S166" i="1"/>
  <c r="S178" i="1"/>
  <c r="S186" i="1"/>
  <c r="S198" i="1"/>
  <c r="S210" i="1"/>
  <c r="S222" i="1"/>
  <c r="S230" i="1"/>
  <c r="S246" i="1"/>
  <c r="S6" i="1"/>
  <c r="S22" i="1"/>
  <c r="S38" i="1"/>
  <c r="S50" i="1"/>
  <c r="S58" i="1"/>
  <c r="S66" i="1"/>
  <c r="S74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217" i="1"/>
  <c r="S221" i="1"/>
  <c r="S225" i="1"/>
  <c r="S229" i="1"/>
  <c r="S233" i="1"/>
  <c r="S237" i="1"/>
  <c r="S241" i="1"/>
  <c r="S245" i="1"/>
  <c r="S249" i="1"/>
  <c r="S253" i="1"/>
  <c r="S26" i="1"/>
  <c r="S53" i="1"/>
  <c r="S69" i="1"/>
  <c r="S86" i="1"/>
  <c r="S98" i="1"/>
  <c r="S106" i="1"/>
  <c r="S114" i="1"/>
  <c r="S126" i="1"/>
  <c r="S138" i="1"/>
  <c r="S150" i="1"/>
  <c r="S158" i="1"/>
  <c r="S170" i="1"/>
  <c r="S182" i="1"/>
  <c r="S194" i="1"/>
  <c r="S202" i="1"/>
  <c r="S214" i="1"/>
  <c r="S226" i="1"/>
  <c r="S234" i="1"/>
  <c r="S24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" i="1"/>
  <c r="M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" i="1"/>
  <c r="J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" i="1"/>
  <c r="G2" i="1" s="1"/>
  <c r="C3" i="1"/>
  <c r="D3" i="1" s="1"/>
  <c r="N3" i="1" s="1"/>
  <c r="C4" i="1"/>
  <c r="D4" i="1" s="1"/>
  <c r="N4" i="1" s="1"/>
  <c r="C5" i="1"/>
  <c r="D5" i="1" s="1"/>
  <c r="N5" i="1" s="1"/>
  <c r="C6" i="1"/>
  <c r="D6" i="1" s="1"/>
  <c r="C7" i="1"/>
  <c r="D7" i="1" s="1"/>
  <c r="N7" i="1" s="1"/>
  <c r="C8" i="1"/>
  <c r="D8" i="1" s="1"/>
  <c r="N8" i="1" s="1"/>
  <c r="C9" i="1"/>
  <c r="D9" i="1" s="1"/>
  <c r="N9" i="1" s="1"/>
  <c r="C10" i="1"/>
  <c r="D10" i="1" s="1"/>
  <c r="C11" i="1"/>
  <c r="D11" i="1" s="1"/>
  <c r="N11" i="1" s="1"/>
  <c r="C12" i="1"/>
  <c r="D12" i="1" s="1"/>
  <c r="N12" i="1" s="1"/>
  <c r="C13" i="1"/>
  <c r="D13" i="1" s="1"/>
  <c r="N13" i="1" s="1"/>
  <c r="C14" i="1"/>
  <c r="D14" i="1" s="1"/>
  <c r="N14" i="1" s="1"/>
  <c r="C15" i="1"/>
  <c r="D15" i="1" s="1"/>
  <c r="N15" i="1" s="1"/>
  <c r="C16" i="1"/>
  <c r="D16" i="1" s="1"/>
  <c r="N16" i="1" s="1"/>
  <c r="C17" i="1"/>
  <c r="D17" i="1" s="1"/>
  <c r="N17" i="1" s="1"/>
  <c r="C18" i="1"/>
  <c r="D18" i="1" s="1"/>
  <c r="N18" i="1" s="1"/>
  <c r="C19" i="1"/>
  <c r="D19" i="1" s="1"/>
  <c r="N19" i="1" s="1"/>
  <c r="C20" i="1"/>
  <c r="D20" i="1" s="1"/>
  <c r="N20" i="1" s="1"/>
  <c r="C21" i="1"/>
  <c r="D21" i="1" s="1"/>
  <c r="N21" i="1" s="1"/>
  <c r="C22" i="1"/>
  <c r="D22" i="1" s="1"/>
  <c r="N22" i="1" s="1"/>
  <c r="C23" i="1"/>
  <c r="D23" i="1" s="1"/>
  <c r="N23" i="1" s="1"/>
  <c r="C24" i="1"/>
  <c r="D24" i="1" s="1"/>
  <c r="N24" i="1" s="1"/>
  <c r="C25" i="1"/>
  <c r="D25" i="1" s="1"/>
  <c r="C26" i="1"/>
  <c r="D26" i="1" s="1"/>
  <c r="N26" i="1" s="1"/>
  <c r="C27" i="1"/>
  <c r="D27" i="1" s="1"/>
  <c r="N27" i="1" s="1"/>
  <c r="C28" i="1"/>
  <c r="D28" i="1" s="1"/>
  <c r="N28" i="1" s="1"/>
  <c r="C29" i="1"/>
  <c r="D29" i="1" s="1"/>
  <c r="N29" i="1" s="1"/>
  <c r="C30" i="1"/>
  <c r="D30" i="1" s="1"/>
  <c r="N30" i="1" s="1"/>
  <c r="C31" i="1"/>
  <c r="D31" i="1" s="1"/>
  <c r="N31" i="1" s="1"/>
  <c r="C32" i="1"/>
  <c r="D32" i="1" s="1"/>
  <c r="N32" i="1" s="1"/>
  <c r="C33" i="1"/>
  <c r="D33" i="1" s="1"/>
  <c r="N33" i="1" s="1"/>
  <c r="C34" i="1"/>
  <c r="D34" i="1" s="1"/>
  <c r="N34" i="1" s="1"/>
  <c r="C35" i="1"/>
  <c r="D35" i="1" s="1"/>
  <c r="N35" i="1" s="1"/>
  <c r="C36" i="1"/>
  <c r="D36" i="1" s="1"/>
  <c r="N36" i="1" s="1"/>
  <c r="C37" i="1"/>
  <c r="D37" i="1" s="1"/>
  <c r="N37" i="1" s="1"/>
  <c r="C38" i="1"/>
  <c r="D38" i="1" s="1"/>
  <c r="C39" i="1"/>
  <c r="D39" i="1" s="1"/>
  <c r="N39" i="1" s="1"/>
  <c r="C40" i="1"/>
  <c r="D40" i="1" s="1"/>
  <c r="N40" i="1" s="1"/>
  <c r="C41" i="1"/>
  <c r="D41" i="1" s="1"/>
  <c r="N41" i="1" s="1"/>
  <c r="C42" i="1"/>
  <c r="D42" i="1" s="1"/>
  <c r="N42" i="1" s="1"/>
  <c r="C43" i="1"/>
  <c r="D43" i="1" s="1"/>
  <c r="N43" i="1" s="1"/>
  <c r="C44" i="1"/>
  <c r="D44" i="1" s="1"/>
  <c r="N44" i="1" s="1"/>
  <c r="C45" i="1"/>
  <c r="D45" i="1" s="1"/>
  <c r="N45" i="1" s="1"/>
  <c r="C46" i="1"/>
  <c r="D46" i="1" s="1"/>
  <c r="C47" i="1"/>
  <c r="D47" i="1" s="1"/>
  <c r="N47" i="1" s="1"/>
  <c r="C48" i="1"/>
  <c r="D48" i="1" s="1"/>
  <c r="N48" i="1" s="1"/>
  <c r="C49" i="1"/>
  <c r="D49" i="1" s="1"/>
  <c r="N49" i="1" s="1"/>
  <c r="C50" i="1"/>
  <c r="D50" i="1" s="1"/>
  <c r="N50" i="1" s="1"/>
  <c r="C51" i="1"/>
  <c r="D51" i="1" s="1"/>
  <c r="N51" i="1" s="1"/>
  <c r="C52" i="1"/>
  <c r="D52" i="1" s="1"/>
  <c r="N52" i="1" s="1"/>
  <c r="C53" i="1"/>
  <c r="D53" i="1" s="1"/>
  <c r="N53" i="1" s="1"/>
  <c r="C54" i="1"/>
  <c r="D54" i="1" s="1"/>
  <c r="N54" i="1" s="1"/>
  <c r="C55" i="1"/>
  <c r="D55" i="1" s="1"/>
  <c r="N55" i="1" s="1"/>
  <c r="C56" i="1"/>
  <c r="D56" i="1" s="1"/>
  <c r="N56" i="1" s="1"/>
  <c r="C57" i="1"/>
  <c r="D57" i="1" s="1"/>
  <c r="N57" i="1" s="1"/>
  <c r="C58" i="1"/>
  <c r="D58" i="1" s="1"/>
  <c r="N58" i="1" s="1"/>
  <c r="C59" i="1"/>
  <c r="D59" i="1" s="1"/>
  <c r="N59" i="1" s="1"/>
  <c r="C60" i="1"/>
  <c r="D60" i="1" s="1"/>
  <c r="N60" i="1" s="1"/>
  <c r="C61" i="1"/>
  <c r="D61" i="1" s="1"/>
  <c r="N61" i="1" s="1"/>
  <c r="C62" i="1"/>
  <c r="D62" i="1" s="1"/>
  <c r="N62" i="1" s="1"/>
  <c r="C63" i="1"/>
  <c r="D63" i="1" s="1"/>
  <c r="N63" i="1" s="1"/>
  <c r="C64" i="1"/>
  <c r="D64" i="1" s="1"/>
  <c r="N64" i="1" s="1"/>
  <c r="C65" i="1"/>
  <c r="D65" i="1" s="1"/>
  <c r="N65" i="1" s="1"/>
  <c r="C66" i="1"/>
  <c r="D66" i="1" s="1"/>
  <c r="N66" i="1" s="1"/>
  <c r="C67" i="1"/>
  <c r="D67" i="1" s="1"/>
  <c r="N67" i="1" s="1"/>
  <c r="C68" i="1"/>
  <c r="D68" i="1" s="1"/>
  <c r="N68" i="1" s="1"/>
  <c r="C69" i="1"/>
  <c r="D69" i="1" s="1"/>
  <c r="N69" i="1" s="1"/>
  <c r="C70" i="1"/>
  <c r="D70" i="1" s="1"/>
  <c r="N70" i="1" s="1"/>
  <c r="C71" i="1"/>
  <c r="D71" i="1" s="1"/>
  <c r="N71" i="1" s="1"/>
  <c r="C72" i="1"/>
  <c r="D72" i="1" s="1"/>
  <c r="N72" i="1" s="1"/>
  <c r="C73" i="1"/>
  <c r="D73" i="1" s="1"/>
  <c r="N73" i="1" s="1"/>
  <c r="C74" i="1"/>
  <c r="D74" i="1" s="1"/>
  <c r="N74" i="1" s="1"/>
  <c r="C75" i="1"/>
  <c r="D75" i="1" s="1"/>
  <c r="N75" i="1" s="1"/>
  <c r="C76" i="1"/>
  <c r="D76" i="1" s="1"/>
  <c r="N76" i="1" s="1"/>
  <c r="C77" i="1"/>
  <c r="D77" i="1" s="1"/>
  <c r="N77" i="1" s="1"/>
  <c r="C78" i="1"/>
  <c r="D78" i="1" s="1"/>
  <c r="N78" i="1" s="1"/>
  <c r="C79" i="1"/>
  <c r="D79" i="1" s="1"/>
  <c r="N79" i="1" s="1"/>
  <c r="C80" i="1"/>
  <c r="D80" i="1" s="1"/>
  <c r="N80" i="1" s="1"/>
  <c r="C81" i="1"/>
  <c r="D81" i="1" s="1"/>
  <c r="N81" i="1" s="1"/>
  <c r="C82" i="1"/>
  <c r="D82" i="1" s="1"/>
  <c r="N82" i="1" s="1"/>
  <c r="C83" i="1"/>
  <c r="D83" i="1" s="1"/>
  <c r="N83" i="1" s="1"/>
  <c r="C84" i="1"/>
  <c r="D84" i="1" s="1"/>
  <c r="N84" i="1" s="1"/>
  <c r="C85" i="1"/>
  <c r="D85" i="1" s="1"/>
  <c r="N85" i="1" s="1"/>
  <c r="C86" i="1"/>
  <c r="D86" i="1" s="1"/>
  <c r="N86" i="1" s="1"/>
  <c r="C87" i="1"/>
  <c r="D87" i="1" s="1"/>
  <c r="N87" i="1" s="1"/>
  <c r="C88" i="1"/>
  <c r="D88" i="1" s="1"/>
  <c r="N88" i="1" s="1"/>
  <c r="C89" i="1"/>
  <c r="D89" i="1" s="1"/>
  <c r="N89" i="1" s="1"/>
  <c r="C90" i="1"/>
  <c r="D90" i="1" s="1"/>
  <c r="N90" i="1" s="1"/>
  <c r="C91" i="1"/>
  <c r="D91" i="1" s="1"/>
  <c r="N91" i="1" s="1"/>
  <c r="C92" i="1"/>
  <c r="D92" i="1" s="1"/>
  <c r="N92" i="1" s="1"/>
  <c r="C93" i="1"/>
  <c r="D93" i="1" s="1"/>
  <c r="N93" i="1" s="1"/>
  <c r="C94" i="1"/>
  <c r="D94" i="1" s="1"/>
  <c r="N94" i="1" s="1"/>
  <c r="C95" i="1"/>
  <c r="D95" i="1" s="1"/>
  <c r="N95" i="1" s="1"/>
  <c r="C96" i="1"/>
  <c r="D96" i="1" s="1"/>
  <c r="N96" i="1" s="1"/>
  <c r="C97" i="1"/>
  <c r="D97" i="1" s="1"/>
  <c r="N97" i="1" s="1"/>
  <c r="C98" i="1"/>
  <c r="D98" i="1" s="1"/>
  <c r="N98" i="1" s="1"/>
  <c r="C99" i="1"/>
  <c r="D99" i="1" s="1"/>
  <c r="N99" i="1" s="1"/>
  <c r="C100" i="1"/>
  <c r="D100" i="1" s="1"/>
  <c r="N100" i="1" s="1"/>
  <c r="C101" i="1"/>
  <c r="D101" i="1" s="1"/>
  <c r="N101" i="1" s="1"/>
  <c r="C102" i="1"/>
  <c r="D102" i="1" s="1"/>
  <c r="N102" i="1" s="1"/>
  <c r="C103" i="1"/>
  <c r="D103" i="1" s="1"/>
  <c r="N103" i="1" s="1"/>
  <c r="C104" i="1"/>
  <c r="D104" i="1" s="1"/>
  <c r="N104" i="1" s="1"/>
  <c r="C105" i="1"/>
  <c r="D105" i="1" s="1"/>
  <c r="N105" i="1" s="1"/>
  <c r="C106" i="1"/>
  <c r="D106" i="1" s="1"/>
  <c r="N106" i="1" s="1"/>
  <c r="C107" i="1"/>
  <c r="D107" i="1" s="1"/>
  <c r="N107" i="1" s="1"/>
  <c r="C108" i="1"/>
  <c r="D108" i="1" s="1"/>
  <c r="N108" i="1" s="1"/>
  <c r="C109" i="1"/>
  <c r="D109" i="1" s="1"/>
  <c r="N109" i="1" s="1"/>
  <c r="C110" i="1"/>
  <c r="D110" i="1" s="1"/>
  <c r="N110" i="1" s="1"/>
  <c r="C111" i="1"/>
  <c r="D111" i="1" s="1"/>
  <c r="N111" i="1" s="1"/>
  <c r="C112" i="1"/>
  <c r="D112" i="1" s="1"/>
  <c r="N112" i="1" s="1"/>
  <c r="C113" i="1"/>
  <c r="D113" i="1" s="1"/>
  <c r="N113" i="1" s="1"/>
  <c r="C114" i="1"/>
  <c r="D114" i="1" s="1"/>
  <c r="N114" i="1" s="1"/>
  <c r="C115" i="1"/>
  <c r="D115" i="1" s="1"/>
  <c r="N115" i="1" s="1"/>
  <c r="C116" i="1"/>
  <c r="D116" i="1" s="1"/>
  <c r="N116" i="1" s="1"/>
  <c r="C117" i="1"/>
  <c r="D117" i="1" s="1"/>
  <c r="N117" i="1" s="1"/>
  <c r="C118" i="1"/>
  <c r="D118" i="1" s="1"/>
  <c r="N118" i="1" s="1"/>
  <c r="C119" i="1"/>
  <c r="D119" i="1" s="1"/>
  <c r="N119" i="1" s="1"/>
  <c r="C120" i="1"/>
  <c r="D120" i="1" s="1"/>
  <c r="N120" i="1" s="1"/>
  <c r="C121" i="1"/>
  <c r="D121" i="1" s="1"/>
  <c r="N121" i="1" s="1"/>
  <c r="C122" i="1"/>
  <c r="D122" i="1" s="1"/>
  <c r="N122" i="1" s="1"/>
  <c r="C123" i="1"/>
  <c r="D123" i="1" s="1"/>
  <c r="N123" i="1" s="1"/>
  <c r="C124" i="1"/>
  <c r="D124" i="1" s="1"/>
  <c r="N124" i="1" s="1"/>
  <c r="C125" i="1"/>
  <c r="D125" i="1" s="1"/>
  <c r="N125" i="1" s="1"/>
  <c r="C126" i="1"/>
  <c r="D126" i="1" s="1"/>
  <c r="N126" i="1" s="1"/>
  <c r="C127" i="1"/>
  <c r="D127" i="1" s="1"/>
  <c r="N127" i="1" s="1"/>
  <c r="C128" i="1"/>
  <c r="D128" i="1" s="1"/>
  <c r="N128" i="1" s="1"/>
  <c r="C129" i="1"/>
  <c r="D129" i="1" s="1"/>
  <c r="N129" i="1" s="1"/>
  <c r="C130" i="1"/>
  <c r="D130" i="1" s="1"/>
  <c r="N130" i="1" s="1"/>
  <c r="C131" i="1"/>
  <c r="D131" i="1" s="1"/>
  <c r="N131" i="1" s="1"/>
  <c r="C132" i="1"/>
  <c r="D132" i="1" s="1"/>
  <c r="N132" i="1" s="1"/>
  <c r="C133" i="1"/>
  <c r="D133" i="1" s="1"/>
  <c r="N133" i="1" s="1"/>
  <c r="C134" i="1"/>
  <c r="D134" i="1" s="1"/>
  <c r="N134" i="1" s="1"/>
  <c r="C135" i="1"/>
  <c r="D135" i="1" s="1"/>
  <c r="N135" i="1" s="1"/>
  <c r="C136" i="1"/>
  <c r="D136" i="1" s="1"/>
  <c r="N136" i="1" s="1"/>
  <c r="C137" i="1"/>
  <c r="D137" i="1" s="1"/>
  <c r="N137" i="1" s="1"/>
  <c r="C138" i="1"/>
  <c r="D138" i="1" s="1"/>
  <c r="N138" i="1" s="1"/>
  <c r="C139" i="1"/>
  <c r="D139" i="1" s="1"/>
  <c r="N139" i="1" s="1"/>
  <c r="C140" i="1"/>
  <c r="D140" i="1" s="1"/>
  <c r="N140" i="1" s="1"/>
  <c r="C141" i="1"/>
  <c r="D141" i="1" s="1"/>
  <c r="N141" i="1" s="1"/>
  <c r="C142" i="1"/>
  <c r="D142" i="1" s="1"/>
  <c r="N142" i="1" s="1"/>
  <c r="C143" i="1"/>
  <c r="D143" i="1" s="1"/>
  <c r="N143" i="1" s="1"/>
  <c r="C144" i="1"/>
  <c r="D144" i="1" s="1"/>
  <c r="N144" i="1" s="1"/>
  <c r="C145" i="1"/>
  <c r="D145" i="1" s="1"/>
  <c r="N145" i="1" s="1"/>
  <c r="C146" i="1"/>
  <c r="D146" i="1" s="1"/>
  <c r="N146" i="1" s="1"/>
  <c r="C147" i="1"/>
  <c r="D147" i="1" s="1"/>
  <c r="N147" i="1" s="1"/>
  <c r="C148" i="1"/>
  <c r="D148" i="1" s="1"/>
  <c r="N148" i="1" s="1"/>
  <c r="C149" i="1"/>
  <c r="D149" i="1" s="1"/>
  <c r="N149" i="1" s="1"/>
  <c r="C150" i="1"/>
  <c r="D150" i="1" s="1"/>
  <c r="N150" i="1" s="1"/>
  <c r="C151" i="1"/>
  <c r="D151" i="1" s="1"/>
  <c r="N151" i="1" s="1"/>
  <c r="C152" i="1"/>
  <c r="D152" i="1" s="1"/>
  <c r="N152" i="1" s="1"/>
  <c r="C153" i="1"/>
  <c r="D153" i="1" s="1"/>
  <c r="N153" i="1" s="1"/>
  <c r="C154" i="1"/>
  <c r="D154" i="1" s="1"/>
  <c r="N154" i="1" s="1"/>
  <c r="C155" i="1"/>
  <c r="D155" i="1" s="1"/>
  <c r="N155" i="1" s="1"/>
  <c r="C156" i="1"/>
  <c r="D156" i="1" s="1"/>
  <c r="N156" i="1" s="1"/>
  <c r="C157" i="1"/>
  <c r="D157" i="1" s="1"/>
  <c r="N157" i="1" s="1"/>
  <c r="C158" i="1"/>
  <c r="D158" i="1" s="1"/>
  <c r="N158" i="1" s="1"/>
  <c r="C159" i="1"/>
  <c r="D159" i="1" s="1"/>
  <c r="N159" i="1" s="1"/>
  <c r="C160" i="1"/>
  <c r="D160" i="1" s="1"/>
  <c r="N160" i="1" s="1"/>
  <c r="C161" i="1"/>
  <c r="D161" i="1" s="1"/>
  <c r="N161" i="1" s="1"/>
  <c r="C162" i="1"/>
  <c r="D162" i="1" s="1"/>
  <c r="N162" i="1" s="1"/>
  <c r="C163" i="1"/>
  <c r="D163" i="1" s="1"/>
  <c r="N163" i="1" s="1"/>
  <c r="C164" i="1"/>
  <c r="D164" i="1" s="1"/>
  <c r="N164" i="1" s="1"/>
  <c r="C165" i="1"/>
  <c r="D165" i="1" s="1"/>
  <c r="C166" i="1"/>
  <c r="D166" i="1" s="1"/>
  <c r="N166" i="1" s="1"/>
  <c r="C167" i="1"/>
  <c r="D167" i="1" s="1"/>
  <c r="N167" i="1" s="1"/>
  <c r="C168" i="1"/>
  <c r="D168" i="1" s="1"/>
  <c r="N168" i="1" s="1"/>
  <c r="C169" i="1"/>
  <c r="D169" i="1" s="1"/>
  <c r="N169" i="1" s="1"/>
  <c r="C170" i="1"/>
  <c r="D170" i="1" s="1"/>
  <c r="N170" i="1" s="1"/>
  <c r="C171" i="1"/>
  <c r="D171" i="1" s="1"/>
  <c r="N171" i="1" s="1"/>
  <c r="C172" i="1"/>
  <c r="D172" i="1" s="1"/>
  <c r="N172" i="1" s="1"/>
  <c r="C173" i="1"/>
  <c r="D173" i="1" s="1"/>
  <c r="N173" i="1" s="1"/>
  <c r="C174" i="1"/>
  <c r="D174" i="1" s="1"/>
  <c r="N174" i="1" s="1"/>
  <c r="C175" i="1"/>
  <c r="D175" i="1" s="1"/>
  <c r="N175" i="1" s="1"/>
  <c r="C176" i="1"/>
  <c r="D176" i="1" s="1"/>
  <c r="N176" i="1" s="1"/>
  <c r="C177" i="1"/>
  <c r="D177" i="1" s="1"/>
  <c r="N177" i="1" s="1"/>
  <c r="C178" i="1"/>
  <c r="D178" i="1" s="1"/>
  <c r="N178" i="1" s="1"/>
  <c r="C179" i="1"/>
  <c r="D179" i="1" s="1"/>
  <c r="N179" i="1" s="1"/>
  <c r="C180" i="1"/>
  <c r="D180" i="1" s="1"/>
  <c r="N180" i="1" s="1"/>
  <c r="C181" i="1"/>
  <c r="D181" i="1" s="1"/>
  <c r="N181" i="1" s="1"/>
  <c r="C182" i="1"/>
  <c r="D182" i="1" s="1"/>
  <c r="N182" i="1" s="1"/>
  <c r="C183" i="1"/>
  <c r="D183" i="1" s="1"/>
  <c r="N183" i="1" s="1"/>
  <c r="C184" i="1"/>
  <c r="D184" i="1" s="1"/>
  <c r="N184" i="1" s="1"/>
  <c r="C185" i="1"/>
  <c r="D185" i="1" s="1"/>
  <c r="N185" i="1" s="1"/>
  <c r="C186" i="1"/>
  <c r="D186" i="1" s="1"/>
  <c r="N186" i="1" s="1"/>
  <c r="C187" i="1"/>
  <c r="D187" i="1" s="1"/>
  <c r="N187" i="1" s="1"/>
  <c r="C188" i="1"/>
  <c r="D188" i="1" s="1"/>
  <c r="N188" i="1" s="1"/>
  <c r="C189" i="1"/>
  <c r="D189" i="1" s="1"/>
  <c r="N189" i="1" s="1"/>
  <c r="C190" i="1"/>
  <c r="D190" i="1" s="1"/>
  <c r="N190" i="1" s="1"/>
  <c r="C191" i="1"/>
  <c r="D191" i="1" s="1"/>
  <c r="N191" i="1" s="1"/>
  <c r="C192" i="1"/>
  <c r="D192" i="1" s="1"/>
  <c r="N192" i="1" s="1"/>
  <c r="C193" i="1"/>
  <c r="D193" i="1" s="1"/>
  <c r="N193" i="1" s="1"/>
  <c r="C194" i="1"/>
  <c r="D194" i="1" s="1"/>
  <c r="N194" i="1" s="1"/>
  <c r="C195" i="1"/>
  <c r="D195" i="1" s="1"/>
  <c r="N195" i="1" s="1"/>
  <c r="C196" i="1"/>
  <c r="D196" i="1" s="1"/>
  <c r="N196" i="1" s="1"/>
  <c r="C197" i="1"/>
  <c r="D197" i="1" s="1"/>
  <c r="N197" i="1" s="1"/>
  <c r="C198" i="1"/>
  <c r="D198" i="1" s="1"/>
  <c r="N198" i="1" s="1"/>
  <c r="C199" i="1"/>
  <c r="D199" i="1" s="1"/>
  <c r="N199" i="1" s="1"/>
  <c r="C200" i="1"/>
  <c r="D200" i="1" s="1"/>
  <c r="N200" i="1" s="1"/>
  <c r="C201" i="1"/>
  <c r="D201" i="1" s="1"/>
  <c r="N201" i="1" s="1"/>
  <c r="C202" i="1"/>
  <c r="D202" i="1" s="1"/>
  <c r="N202" i="1" s="1"/>
  <c r="C203" i="1"/>
  <c r="D203" i="1" s="1"/>
  <c r="N203" i="1" s="1"/>
  <c r="C204" i="1"/>
  <c r="D204" i="1" s="1"/>
  <c r="N204" i="1" s="1"/>
  <c r="C205" i="1"/>
  <c r="D205" i="1" s="1"/>
  <c r="N205" i="1" s="1"/>
  <c r="C206" i="1"/>
  <c r="D206" i="1" s="1"/>
  <c r="N206" i="1" s="1"/>
  <c r="C207" i="1"/>
  <c r="D207" i="1" s="1"/>
  <c r="N207" i="1" s="1"/>
  <c r="C208" i="1"/>
  <c r="D208" i="1" s="1"/>
  <c r="N208" i="1" s="1"/>
  <c r="C209" i="1"/>
  <c r="D209" i="1" s="1"/>
  <c r="N209" i="1" s="1"/>
  <c r="C210" i="1"/>
  <c r="D210" i="1" s="1"/>
  <c r="N210" i="1" s="1"/>
  <c r="C211" i="1"/>
  <c r="D211" i="1" s="1"/>
  <c r="N211" i="1" s="1"/>
  <c r="C212" i="1"/>
  <c r="D212" i="1" s="1"/>
  <c r="N212" i="1" s="1"/>
  <c r="C213" i="1"/>
  <c r="D213" i="1" s="1"/>
  <c r="N213" i="1" s="1"/>
  <c r="C214" i="1"/>
  <c r="D214" i="1" s="1"/>
  <c r="N214" i="1" s="1"/>
  <c r="C215" i="1"/>
  <c r="D215" i="1" s="1"/>
  <c r="N215" i="1" s="1"/>
  <c r="C216" i="1"/>
  <c r="D216" i="1" s="1"/>
  <c r="N216" i="1" s="1"/>
  <c r="C217" i="1"/>
  <c r="D217" i="1" s="1"/>
  <c r="N217" i="1" s="1"/>
  <c r="C218" i="1"/>
  <c r="D218" i="1" s="1"/>
  <c r="N218" i="1" s="1"/>
  <c r="C219" i="1"/>
  <c r="D219" i="1" s="1"/>
  <c r="N219" i="1" s="1"/>
  <c r="C220" i="1"/>
  <c r="D220" i="1" s="1"/>
  <c r="N220" i="1" s="1"/>
  <c r="C221" i="1"/>
  <c r="D221" i="1" s="1"/>
  <c r="N221" i="1" s="1"/>
  <c r="C222" i="1"/>
  <c r="D222" i="1" s="1"/>
  <c r="N222" i="1" s="1"/>
  <c r="C223" i="1"/>
  <c r="D223" i="1" s="1"/>
  <c r="N223" i="1" s="1"/>
  <c r="C224" i="1"/>
  <c r="D224" i="1" s="1"/>
  <c r="N224" i="1" s="1"/>
  <c r="C225" i="1"/>
  <c r="D225" i="1" s="1"/>
  <c r="N225" i="1" s="1"/>
  <c r="C226" i="1"/>
  <c r="D226" i="1" s="1"/>
  <c r="N226" i="1" s="1"/>
  <c r="C227" i="1"/>
  <c r="D227" i="1" s="1"/>
  <c r="N227" i="1" s="1"/>
  <c r="C228" i="1"/>
  <c r="D228" i="1" s="1"/>
  <c r="N228" i="1" s="1"/>
  <c r="C229" i="1"/>
  <c r="D229" i="1" s="1"/>
  <c r="N229" i="1" s="1"/>
  <c r="C230" i="1"/>
  <c r="D230" i="1" s="1"/>
  <c r="N230" i="1" s="1"/>
  <c r="C231" i="1"/>
  <c r="D231" i="1" s="1"/>
  <c r="N231" i="1" s="1"/>
  <c r="C232" i="1"/>
  <c r="D232" i="1" s="1"/>
  <c r="N232" i="1" s="1"/>
  <c r="C233" i="1"/>
  <c r="D233" i="1" s="1"/>
  <c r="N233" i="1" s="1"/>
  <c r="C234" i="1"/>
  <c r="D234" i="1" s="1"/>
  <c r="N234" i="1" s="1"/>
  <c r="C235" i="1"/>
  <c r="D235" i="1" s="1"/>
  <c r="N235" i="1" s="1"/>
  <c r="C236" i="1"/>
  <c r="D236" i="1" s="1"/>
  <c r="N236" i="1" s="1"/>
  <c r="C237" i="1"/>
  <c r="D237" i="1" s="1"/>
  <c r="N237" i="1" s="1"/>
  <c r="C238" i="1"/>
  <c r="D238" i="1" s="1"/>
  <c r="N238" i="1" s="1"/>
  <c r="C239" i="1"/>
  <c r="D239" i="1" s="1"/>
  <c r="N239" i="1" s="1"/>
  <c r="C240" i="1"/>
  <c r="D240" i="1" s="1"/>
  <c r="N240" i="1" s="1"/>
  <c r="C241" i="1"/>
  <c r="D241" i="1" s="1"/>
  <c r="N241" i="1" s="1"/>
  <c r="C242" i="1"/>
  <c r="D242" i="1" s="1"/>
  <c r="N242" i="1" s="1"/>
  <c r="C243" i="1"/>
  <c r="D243" i="1" s="1"/>
  <c r="N243" i="1" s="1"/>
  <c r="C244" i="1"/>
  <c r="D244" i="1" s="1"/>
  <c r="N244" i="1" s="1"/>
  <c r="C245" i="1"/>
  <c r="D245" i="1" s="1"/>
  <c r="N245" i="1" s="1"/>
  <c r="C246" i="1"/>
  <c r="D246" i="1" s="1"/>
  <c r="N246" i="1" s="1"/>
  <c r="C247" i="1"/>
  <c r="D247" i="1" s="1"/>
  <c r="N247" i="1" s="1"/>
  <c r="C248" i="1"/>
  <c r="D248" i="1" s="1"/>
  <c r="N248" i="1" s="1"/>
  <c r="C249" i="1"/>
  <c r="D249" i="1" s="1"/>
  <c r="N249" i="1" s="1"/>
  <c r="C250" i="1"/>
  <c r="D250" i="1" s="1"/>
  <c r="N250" i="1" s="1"/>
  <c r="C251" i="1"/>
  <c r="D251" i="1" s="1"/>
  <c r="N251" i="1" s="1"/>
  <c r="C252" i="1"/>
  <c r="D252" i="1" s="1"/>
  <c r="N252" i="1" s="1"/>
  <c r="C253" i="1"/>
  <c r="D253" i="1" s="1"/>
  <c r="N253" i="1" s="1"/>
  <c r="C2" i="1"/>
  <c r="D2" i="1" s="1"/>
  <c r="N2" i="1" s="1"/>
  <c r="N165" i="1" l="1"/>
  <c r="N46" i="1"/>
  <c r="N38" i="1"/>
  <c r="P38" i="1" s="1"/>
  <c r="N25" i="1"/>
  <c r="P25" i="1" s="1"/>
  <c r="U27" i="1"/>
  <c r="W27" i="1"/>
  <c r="U11" i="1"/>
  <c r="W11" i="1"/>
  <c r="U7" i="1"/>
  <c r="W7" i="1"/>
  <c r="U242" i="1"/>
  <c r="W242" i="1"/>
  <c r="U158" i="1"/>
  <c r="W158" i="1"/>
  <c r="U69" i="1"/>
  <c r="W69" i="1"/>
  <c r="U233" i="1"/>
  <c r="W233" i="1"/>
  <c r="U217" i="1"/>
  <c r="W217" i="1"/>
  <c r="U185" i="1"/>
  <c r="W185" i="1"/>
  <c r="U153" i="1"/>
  <c r="W153" i="1"/>
  <c r="U121" i="1"/>
  <c r="W121" i="1"/>
  <c r="U105" i="1"/>
  <c r="W105" i="1"/>
  <c r="U66" i="1"/>
  <c r="W66" i="1"/>
  <c r="U222" i="1"/>
  <c r="W222" i="1"/>
  <c r="U134" i="1"/>
  <c r="W134" i="1"/>
  <c r="U42" i="1"/>
  <c r="W42" i="1"/>
  <c r="U196" i="1"/>
  <c r="W196" i="1"/>
  <c r="U59" i="1"/>
  <c r="W59" i="1"/>
  <c r="U194" i="1"/>
  <c r="W194" i="1"/>
  <c r="U150" i="1"/>
  <c r="W150" i="1"/>
  <c r="U53" i="1"/>
  <c r="W53" i="1"/>
  <c r="U229" i="1"/>
  <c r="W229" i="1"/>
  <c r="U213" i="1"/>
  <c r="W213" i="1"/>
  <c r="U181" i="1"/>
  <c r="W181" i="1"/>
  <c r="U149" i="1"/>
  <c r="W149" i="1"/>
  <c r="U117" i="1"/>
  <c r="W117" i="1"/>
  <c r="U85" i="1"/>
  <c r="W85" i="1"/>
  <c r="U210" i="1"/>
  <c r="W210" i="1"/>
  <c r="U166" i="1"/>
  <c r="W166" i="1"/>
  <c r="U82" i="1"/>
  <c r="W82" i="1"/>
  <c r="U240" i="1"/>
  <c r="W240" i="1"/>
  <c r="U208" i="1"/>
  <c r="W208" i="1"/>
  <c r="U192" i="1"/>
  <c r="W192" i="1"/>
  <c r="U160" i="1"/>
  <c r="W160" i="1"/>
  <c r="U128" i="1"/>
  <c r="W128" i="1"/>
  <c r="U96" i="1"/>
  <c r="W96" i="1"/>
  <c r="U49" i="1"/>
  <c r="W49" i="1"/>
  <c r="U174" i="1"/>
  <c r="W174" i="1"/>
  <c r="U118" i="1"/>
  <c r="W118" i="1"/>
  <c r="U227" i="1"/>
  <c r="W227" i="1"/>
  <c r="U195" i="1"/>
  <c r="W195" i="1"/>
  <c r="U163" i="1"/>
  <c r="W163" i="1"/>
  <c r="U131" i="1"/>
  <c r="W131" i="1"/>
  <c r="U99" i="1"/>
  <c r="W99" i="1"/>
  <c r="U54" i="1"/>
  <c r="W54" i="1"/>
  <c r="U29" i="1"/>
  <c r="W29" i="1"/>
  <c r="U72" i="1"/>
  <c r="W72" i="1"/>
  <c r="U56" i="1"/>
  <c r="W56" i="1"/>
  <c r="U24" i="1"/>
  <c r="W24" i="1"/>
  <c r="U55" i="1"/>
  <c r="W55" i="1"/>
  <c r="U39" i="1"/>
  <c r="W39" i="1"/>
  <c r="U226" i="1"/>
  <c r="W226" i="1"/>
  <c r="U182" i="1"/>
  <c r="W182" i="1"/>
  <c r="U138" i="1"/>
  <c r="W138" i="1"/>
  <c r="U98" i="1"/>
  <c r="W98" i="1"/>
  <c r="U26" i="1"/>
  <c r="W26" i="1"/>
  <c r="U241" i="1"/>
  <c r="W241" i="1"/>
  <c r="U225" i="1"/>
  <c r="W225" i="1"/>
  <c r="U209" i="1"/>
  <c r="W209" i="1"/>
  <c r="U193" i="1"/>
  <c r="W193" i="1"/>
  <c r="U177" i="1"/>
  <c r="W177" i="1"/>
  <c r="U161" i="1"/>
  <c r="W161" i="1"/>
  <c r="U145" i="1"/>
  <c r="W145" i="1"/>
  <c r="U129" i="1"/>
  <c r="W129" i="1"/>
  <c r="U113" i="1"/>
  <c r="W113" i="1"/>
  <c r="U97" i="1"/>
  <c r="W97" i="1"/>
  <c r="U81" i="1"/>
  <c r="W81" i="1"/>
  <c r="U50" i="1"/>
  <c r="W50" i="1"/>
  <c r="U246" i="1"/>
  <c r="W246" i="1"/>
  <c r="U198" i="1"/>
  <c r="W198" i="1"/>
  <c r="U154" i="1"/>
  <c r="W154" i="1"/>
  <c r="U110" i="1"/>
  <c r="W110" i="1"/>
  <c r="U77" i="1"/>
  <c r="W77" i="1"/>
  <c r="U252" i="1"/>
  <c r="W252" i="1"/>
  <c r="U236" i="1"/>
  <c r="W236" i="1"/>
  <c r="U220" i="1"/>
  <c r="W220" i="1"/>
  <c r="U204" i="1"/>
  <c r="W204" i="1"/>
  <c r="U188" i="1"/>
  <c r="W188" i="1"/>
  <c r="U172" i="1"/>
  <c r="W172" i="1"/>
  <c r="U156" i="1"/>
  <c r="W156" i="1"/>
  <c r="U140" i="1"/>
  <c r="W140" i="1"/>
  <c r="U124" i="1"/>
  <c r="W124" i="1"/>
  <c r="U108" i="1"/>
  <c r="W108" i="1"/>
  <c r="U92" i="1"/>
  <c r="W92" i="1"/>
  <c r="U73" i="1"/>
  <c r="W73" i="1"/>
  <c r="U34" i="1"/>
  <c r="W34" i="1"/>
  <c r="U218" i="1"/>
  <c r="W218" i="1"/>
  <c r="U162" i="1"/>
  <c r="W162" i="1"/>
  <c r="U94" i="1"/>
  <c r="W94" i="1"/>
  <c r="U239" i="1"/>
  <c r="W239" i="1"/>
  <c r="U223" i="1"/>
  <c r="W223" i="1"/>
  <c r="U207" i="1"/>
  <c r="W207" i="1"/>
  <c r="U191" i="1"/>
  <c r="W191" i="1"/>
  <c r="U175" i="1"/>
  <c r="W175" i="1"/>
  <c r="U159" i="1"/>
  <c r="W159" i="1"/>
  <c r="U143" i="1"/>
  <c r="W143" i="1"/>
  <c r="U127" i="1"/>
  <c r="W127" i="1"/>
  <c r="U111" i="1"/>
  <c r="W111" i="1"/>
  <c r="U95" i="1"/>
  <c r="W95" i="1"/>
  <c r="U78" i="1"/>
  <c r="W78" i="1"/>
  <c r="U46" i="1"/>
  <c r="W46" i="1"/>
  <c r="U41" i="1"/>
  <c r="W41" i="1"/>
  <c r="U25" i="1"/>
  <c r="W25" i="1"/>
  <c r="U9" i="1"/>
  <c r="W9" i="1"/>
  <c r="U68" i="1"/>
  <c r="W68" i="1"/>
  <c r="U52" i="1"/>
  <c r="W52" i="1"/>
  <c r="U36" i="1"/>
  <c r="W36" i="1"/>
  <c r="U20" i="1"/>
  <c r="W20" i="1"/>
  <c r="U4" i="1"/>
  <c r="W4" i="1"/>
  <c r="U67" i="1"/>
  <c r="W67" i="1"/>
  <c r="U51" i="1"/>
  <c r="W51" i="1"/>
  <c r="U35" i="1"/>
  <c r="W35" i="1"/>
  <c r="U19" i="1"/>
  <c r="W19" i="1"/>
  <c r="U3" i="1"/>
  <c r="W3" i="1"/>
  <c r="N10" i="1"/>
  <c r="O10" i="1" s="1"/>
  <c r="U202" i="1"/>
  <c r="W202" i="1"/>
  <c r="U114" i="1"/>
  <c r="W114" i="1"/>
  <c r="U249" i="1"/>
  <c r="W249" i="1"/>
  <c r="U201" i="1"/>
  <c r="W201" i="1"/>
  <c r="U169" i="1"/>
  <c r="W169" i="1"/>
  <c r="U137" i="1"/>
  <c r="W137" i="1"/>
  <c r="U89" i="1"/>
  <c r="W89" i="1"/>
  <c r="U22" i="1"/>
  <c r="W22" i="1"/>
  <c r="U178" i="1"/>
  <c r="W178" i="1"/>
  <c r="U90" i="1"/>
  <c r="W90" i="1"/>
  <c r="U244" i="1"/>
  <c r="W244" i="1"/>
  <c r="U228" i="1"/>
  <c r="W228" i="1"/>
  <c r="U212" i="1"/>
  <c r="W212" i="1"/>
  <c r="U180" i="1"/>
  <c r="W180" i="1"/>
  <c r="U164" i="1"/>
  <c r="W164" i="1"/>
  <c r="U148" i="1"/>
  <c r="W148" i="1"/>
  <c r="U132" i="1"/>
  <c r="W132" i="1"/>
  <c r="U116" i="1"/>
  <c r="W116" i="1"/>
  <c r="U100" i="1"/>
  <c r="W100" i="1"/>
  <c r="U84" i="1"/>
  <c r="W84" i="1"/>
  <c r="U57" i="1"/>
  <c r="W57" i="1"/>
  <c r="U250" i="1"/>
  <c r="W250" i="1"/>
  <c r="U190" i="1"/>
  <c r="W190" i="1"/>
  <c r="U130" i="1"/>
  <c r="W130" i="1"/>
  <c r="U247" i="1"/>
  <c r="W247" i="1"/>
  <c r="U231" i="1"/>
  <c r="W231" i="1"/>
  <c r="U215" i="1"/>
  <c r="W215" i="1"/>
  <c r="U199" i="1"/>
  <c r="W199" i="1"/>
  <c r="U183" i="1"/>
  <c r="W183" i="1"/>
  <c r="U167" i="1"/>
  <c r="W167" i="1"/>
  <c r="U151" i="1"/>
  <c r="W151" i="1"/>
  <c r="U135" i="1"/>
  <c r="W135" i="1"/>
  <c r="U119" i="1"/>
  <c r="W119" i="1"/>
  <c r="U103" i="1"/>
  <c r="W103" i="1"/>
  <c r="U87" i="1"/>
  <c r="W87" i="1"/>
  <c r="U62" i="1"/>
  <c r="W62" i="1"/>
  <c r="U14" i="1"/>
  <c r="W14" i="1"/>
  <c r="U33" i="1"/>
  <c r="W33" i="1"/>
  <c r="U17" i="1"/>
  <c r="W17" i="1"/>
  <c r="U76" i="1"/>
  <c r="W76" i="1"/>
  <c r="U60" i="1"/>
  <c r="W60" i="1"/>
  <c r="U44" i="1"/>
  <c r="W44" i="1"/>
  <c r="U28" i="1"/>
  <c r="W28" i="1"/>
  <c r="U12" i="1"/>
  <c r="W12" i="1"/>
  <c r="U75" i="1"/>
  <c r="W75" i="1"/>
  <c r="U43" i="1"/>
  <c r="W43" i="1"/>
  <c r="U234" i="1"/>
  <c r="W234" i="1"/>
  <c r="U106" i="1"/>
  <c r="W106" i="1"/>
  <c r="U245" i="1"/>
  <c r="W245" i="1"/>
  <c r="U197" i="1"/>
  <c r="W197" i="1"/>
  <c r="U165" i="1"/>
  <c r="W165" i="1"/>
  <c r="U133" i="1"/>
  <c r="W133" i="1"/>
  <c r="U101" i="1"/>
  <c r="W101" i="1"/>
  <c r="U58" i="1"/>
  <c r="W58" i="1"/>
  <c r="U6" i="1"/>
  <c r="W6" i="1"/>
  <c r="U122" i="1"/>
  <c r="W122" i="1"/>
  <c r="U10" i="1"/>
  <c r="W10" i="1"/>
  <c r="U224" i="1"/>
  <c r="W224" i="1"/>
  <c r="U176" i="1"/>
  <c r="W176" i="1"/>
  <c r="U144" i="1"/>
  <c r="W144" i="1"/>
  <c r="U112" i="1"/>
  <c r="W112" i="1"/>
  <c r="U80" i="1"/>
  <c r="W80" i="1"/>
  <c r="U238" i="1"/>
  <c r="W238" i="1"/>
  <c r="U243" i="1"/>
  <c r="W243" i="1"/>
  <c r="U211" i="1"/>
  <c r="W211" i="1"/>
  <c r="U179" i="1"/>
  <c r="W179" i="1"/>
  <c r="U147" i="1"/>
  <c r="W147" i="1"/>
  <c r="U115" i="1"/>
  <c r="W115" i="1"/>
  <c r="U83" i="1"/>
  <c r="W83" i="1"/>
  <c r="U45" i="1"/>
  <c r="W45" i="1"/>
  <c r="U13" i="1"/>
  <c r="W13" i="1"/>
  <c r="U40" i="1"/>
  <c r="W40" i="1"/>
  <c r="U8" i="1"/>
  <c r="W8" i="1"/>
  <c r="U71" i="1"/>
  <c r="W71" i="1"/>
  <c r="U23" i="1"/>
  <c r="W23" i="1"/>
  <c r="U214" i="1"/>
  <c r="W214" i="1"/>
  <c r="U170" i="1"/>
  <c r="W170" i="1"/>
  <c r="U126" i="1"/>
  <c r="W126" i="1"/>
  <c r="U86" i="1"/>
  <c r="W86" i="1"/>
  <c r="U253" i="1"/>
  <c r="W253" i="1"/>
  <c r="U237" i="1"/>
  <c r="W237" i="1"/>
  <c r="U221" i="1"/>
  <c r="W221" i="1"/>
  <c r="U205" i="1"/>
  <c r="W205" i="1"/>
  <c r="U189" i="1"/>
  <c r="W189" i="1"/>
  <c r="U173" i="1"/>
  <c r="W173" i="1"/>
  <c r="U157" i="1"/>
  <c r="W157" i="1"/>
  <c r="U141" i="1"/>
  <c r="W141" i="1"/>
  <c r="U125" i="1"/>
  <c r="W125" i="1"/>
  <c r="U109" i="1"/>
  <c r="W109" i="1"/>
  <c r="U93" i="1"/>
  <c r="W93" i="1"/>
  <c r="U74" i="1"/>
  <c r="W74" i="1"/>
  <c r="U38" i="1"/>
  <c r="W38" i="1"/>
  <c r="U230" i="1"/>
  <c r="W230" i="1"/>
  <c r="U186" i="1"/>
  <c r="W186" i="1"/>
  <c r="U142" i="1"/>
  <c r="W142" i="1"/>
  <c r="U102" i="1"/>
  <c r="W102" i="1"/>
  <c r="U61" i="1"/>
  <c r="W61" i="1"/>
  <c r="U248" i="1"/>
  <c r="W248" i="1"/>
  <c r="U232" i="1"/>
  <c r="W232" i="1"/>
  <c r="U216" i="1"/>
  <c r="W216" i="1"/>
  <c r="U200" i="1"/>
  <c r="W200" i="1"/>
  <c r="U184" i="1"/>
  <c r="W184" i="1"/>
  <c r="U168" i="1"/>
  <c r="W168" i="1"/>
  <c r="U152" i="1"/>
  <c r="W152" i="1"/>
  <c r="U136" i="1"/>
  <c r="W136" i="1"/>
  <c r="U120" i="1"/>
  <c r="W120" i="1"/>
  <c r="U104" i="1"/>
  <c r="W104" i="1"/>
  <c r="U88" i="1"/>
  <c r="W88" i="1"/>
  <c r="U65" i="1"/>
  <c r="W65" i="1"/>
  <c r="U18" i="1"/>
  <c r="W18" i="1"/>
  <c r="U206" i="1"/>
  <c r="W206" i="1"/>
  <c r="U146" i="1"/>
  <c r="W146" i="1"/>
  <c r="U251" i="1"/>
  <c r="W251" i="1"/>
  <c r="U235" i="1"/>
  <c r="W235" i="1"/>
  <c r="U219" i="1"/>
  <c r="W219" i="1"/>
  <c r="U203" i="1"/>
  <c r="W203" i="1"/>
  <c r="U187" i="1"/>
  <c r="W187" i="1"/>
  <c r="U171" i="1"/>
  <c r="W171" i="1"/>
  <c r="U155" i="1"/>
  <c r="W155" i="1"/>
  <c r="U139" i="1"/>
  <c r="W139" i="1"/>
  <c r="U123" i="1"/>
  <c r="W123" i="1"/>
  <c r="U107" i="1"/>
  <c r="W107" i="1"/>
  <c r="U91" i="1"/>
  <c r="W91" i="1"/>
  <c r="U70" i="1"/>
  <c r="W70" i="1"/>
  <c r="U30" i="1"/>
  <c r="W30" i="1"/>
  <c r="U37" i="1"/>
  <c r="W37" i="1"/>
  <c r="U21" i="1"/>
  <c r="W21" i="1"/>
  <c r="U5" i="1"/>
  <c r="W5" i="1"/>
  <c r="U64" i="1"/>
  <c r="W64" i="1"/>
  <c r="U48" i="1"/>
  <c r="W48" i="1"/>
  <c r="U32" i="1"/>
  <c r="W32" i="1"/>
  <c r="U16" i="1"/>
  <c r="W16" i="1"/>
  <c r="U79" i="1"/>
  <c r="W79" i="1"/>
  <c r="U63" i="1"/>
  <c r="W63" i="1"/>
  <c r="U47" i="1"/>
  <c r="W47" i="1"/>
  <c r="U31" i="1"/>
  <c r="W31" i="1"/>
  <c r="U15" i="1"/>
  <c r="W15" i="1"/>
  <c r="V5" i="1"/>
  <c r="V4" i="1"/>
  <c r="V3" i="1"/>
  <c r="T242" i="1"/>
  <c r="T202" i="1"/>
  <c r="T158" i="1"/>
  <c r="T114" i="1"/>
  <c r="T69" i="1"/>
  <c r="T249" i="1"/>
  <c r="T233" i="1"/>
  <c r="T217" i="1"/>
  <c r="T201" i="1"/>
  <c r="T185" i="1"/>
  <c r="T169" i="1"/>
  <c r="T153" i="1"/>
  <c r="T137" i="1"/>
  <c r="T121" i="1"/>
  <c r="T105" i="1"/>
  <c r="T89" i="1"/>
  <c r="T22" i="1"/>
  <c r="T134" i="1"/>
  <c r="T164" i="1"/>
  <c r="T11" i="1"/>
  <c r="T234" i="1"/>
  <c r="T194" i="1"/>
  <c r="T150" i="1"/>
  <c r="T106" i="1"/>
  <c r="T53" i="1"/>
  <c r="T245" i="1"/>
  <c r="T229" i="1"/>
  <c r="T213" i="1"/>
  <c r="T197" i="1"/>
  <c r="T181" i="1"/>
  <c r="T165" i="1"/>
  <c r="T149" i="1"/>
  <c r="T133" i="1"/>
  <c r="T117" i="1"/>
  <c r="T101" i="1"/>
  <c r="T85" i="1"/>
  <c r="T58" i="1"/>
  <c r="T6" i="1"/>
  <c r="T210" i="1"/>
  <c r="T166" i="1"/>
  <c r="T122" i="1"/>
  <c r="T82" i="1"/>
  <c r="T10" i="1"/>
  <c r="T240" i="1"/>
  <c r="T224" i="1"/>
  <c r="T208" i="1"/>
  <c r="T192" i="1"/>
  <c r="T176" i="1"/>
  <c r="T160" i="1"/>
  <c r="T144" i="1"/>
  <c r="T128" i="1"/>
  <c r="T112" i="1"/>
  <c r="T96" i="1"/>
  <c r="T80" i="1"/>
  <c r="T49" i="1"/>
  <c r="T238" i="1"/>
  <c r="T174" i="1"/>
  <c r="T118" i="1"/>
  <c r="T243" i="1"/>
  <c r="T227" i="1"/>
  <c r="T211" i="1"/>
  <c r="T195" i="1"/>
  <c r="T179" i="1"/>
  <c r="T163" i="1"/>
  <c r="T147" i="1"/>
  <c r="T131" i="1"/>
  <c r="T115" i="1"/>
  <c r="T99" i="1"/>
  <c r="T83" i="1"/>
  <c r="T54" i="1"/>
  <c r="T45" i="1"/>
  <c r="T29" i="1"/>
  <c r="T13" i="1"/>
  <c r="T72" i="1"/>
  <c r="T56" i="1"/>
  <c r="T40" i="1"/>
  <c r="T24" i="1"/>
  <c r="T8" i="1"/>
  <c r="T71" i="1"/>
  <c r="T55" i="1"/>
  <c r="T39" i="1"/>
  <c r="T23" i="1"/>
  <c r="T7" i="1"/>
  <c r="T66" i="1"/>
  <c r="T222" i="1"/>
  <c r="T178" i="1"/>
  <c r="T90" i="1"/>
  <c r="T42" i="1"/>
  <c r="T244" i="1"/>
  <c r="T212" i="1"/>
  <c r="T180" i="1"/>
  <c r="T148" i="1"/>
  <c r="T116" i="1"/>
  <c r="T84" i="1"/>
  <c r="T250" i="1"/>
  <c r="T130" i="1"/>
  <c r="T231" i="1"/>
  <c r="T199" i="1"/>
  <c r="T167" i="1"/>
  <c r="T135" i="1"/>
  <c r="T103" i="1"/>
  <c r="T62" i="1"/>
  <c r="T33" i="1"/>
  <c r="T76" i="1"/>
  <c r="T44" i="1"/>
  <c r="T12" i="1"/>
  <c r="T59" i="1"/>
  <c r="T27" i="1"/>
  <c r="T226" i="1"/>
  <c r="T182" i="1"/>
  <c r="T138" i="1"/>
  <c r="T98" i="1"/>
  <c r="T26" i="1"/>
  <c r="T241" i="1"/>
  <c r="T225" i="1"/>
  <c r="T209" i="1"/>
  <c r="T193" i="1"/>
  <c r="T177" i="1"/>
  <c r="T161" i="1"/>
  <c r="T145" i="1"/>
  <c r="T129" i="1"/>
  <c r="T113" i="1"/>
  <c r="T97" i="1"/>
  <c r="T81" i="1"/>
  <c r="T50" i="1"/>
  <c r="T246" i="1"/>
  <c r="T198" i="1"/>
  <c r="T154" i="1"/>
  <c r="T110" i="1"/>
  <c r="T77" i="1"/>
  <c r="T252" i="1"/>
  <c r="T236" i="1"/>
  <c r="T220" i="1"/>
  <c r="T204" i="1"/>
  <c r="T188" i="1"/>
  <c r="T172" i="1"/>
  <c r="T156" i="1"/>
  <c r="T140" i="1"/>
  <c r="T124" i="1"/>
  <c r="T108" i="1"/>
  <c r="T92" i="1"/>
  <c r="T73" i="1"/>
  <c r="T34" i="1"/>
  <c r="T218" i="1"/>
  <c r="T162" i="1"/>
  <c r="T94" i="1"/>
  <c r="T239" i="1"/>
  <c r="T223" i="1"/>
  <c r="T207" i="1"/>
  <c r="T191" i="1"/>
  <c r="T175" i="1"/>
  <c r="T159" i="1"/>
  <c r="T143" i="1"/>
  <c r="T127" i="1"/>
  <c r="T111" i="1"/>
  <c r="T95" i="1"/>
  <c r="T78" i="1"/>
  <c r="T46" i="1"/>
  <c r="T41" i="1"/>
  <c r="T25" i="1"/>
  <c r="T9" i="1"/>
  <c r="T68" i="1"/>
  <c r="T52" i="1"/>
  <c r="T36" i="1"/>
  <c r="T20" i="1"/>
  <c r="T4" i="1"/>
  <c r="T67" i="1"/>
  <c r="T51" i="1"/>
  <c r="T35" i="1"/>
  <c r="T19" i="1"/>
  <c r="T3" i="1"/>
  <c r="T228" i="1"/>
  <c r="T196" i="1"/>
  <c r="T132" i="1"/>
  <c r="T100" i="1"/>
  <c r="T57" i="1"/>
  <c r="T190" i="1"/>
  <c r="T247" i="1"/>
  <c r="T215" i="1"/>
  <c r="T183" i="1"/>
  <c r="T151" i="1"/>
  <c r="T119" i="1"/>
  <c r="T87" i="1"/>
  <c r="T14" i="1"/>
  <c r="T17" i="1"/>
  <c r="T60" i="1"/>
  <c r="T28" i="1"/>
  <c r="T75" i="1"/>
  <c r="T43" i="1"/>
  <c r="T214" i="1"/>
  <c r="T170" i="1"/>
  <c r="T126" i="1"/>
  <c r="T86" i="1"/>
  <c r="AG5" i="1"/>
  <c r="T253" i="1"/>
  <c r="T237" i="1"/>
  <c r="T221" i="1"/>
  <c r="T205" i="1"/>
  <c r="T189" i="1"/>
  <c r="T173" i="1"/>
  <c r="T157" i="1"/>
  <c r="T141" i="1"/>
  <c r="T125" i="1"/>
  <c r="T109" i="1"/>
  <c r="T93" i="1"/>
  <c r="T74" i="1"/>
  <c r="T38" i="1"/>
  <c r="T230" i="1"/>
  <c r="T186" i="1"/>
  <c r="T142" i="1"/>
  <c r="T102" i="1"/>
  <c r="T61" i="1"/>
  <c r="T248" i="1"/>
  <c r="T232" i="1"/>
  <c r="T216" i="1"/>
  <c r="T200" i="1"/>
  <c r="T184" i="1"/>
  <c r="T168" i="1"/>
  <c r="T152" i="1"/>
  <c r="T136" i="1"/>
  <c r="T120" i="1"/>
  <c r="T104" i="1"/>
  <c r="T88" i="1"/>
  <c r="T65" i="1"/>
  <c r="T18" i="1"/>
  <c r="T206" i="1"/>
  <c r="T146" i="1"/>
  <c r="T251" i="1"/>
  <c r="T235" i="1"/>
  <c r="T219" i="1"/>
  <c r="T203" i="1"/>
  <c r="T187" i="1"/>
  <c r="T171" i="1"/>
  <c r="T155" i="1"/>
  <c r="T139" i="1"/>
  <c r="T123" i="1"/>
  <c r="T107" i="1"/>
  <c r="T91" i="1"/>
  <c r="T70" i="1"/>
  <c r="T30" i="1"/>
  <c r="T37" i="1"/>
  <c r="T21" i="1"/>
  <c r="T5" i="1"/>
  <c r="T64" i="1"/>
  <c r="T48" i="1"/>
  <c r="T32" i="1"/>
  <c r="T16" i="1"/>
  <c r="T79" i="1"/>
  <c r="T63" i="1"/>
  <c r="T47" i="1"/>
  <c r="T31" i="1"/>
  <c r="T15" i="1"/>
  <c r="N6" i="1"/>
  <c r="V6" i="1" s="1"/>
  <c r="P234" i="1"/>
  <c r="O234" i="1"/>
  <c r="P222" i="1"/>
  <c r="O222" i="1"/>
  <c r="P202" i="1"/>
  <c r="O202" i="1"/>
  <c r="P190" i="1"/>
  <c r="O190" i="1"/>
  <c r="P170" i="1"/>
  <c r="O170" i="1"/>
  <c r="P158" i="1"/>
  <c r="O158" i="1"/>
  <c r="P138" i="1"/>
  <c r="O138" i="1"/>
  <c r="P118" i="1"/>
  <c r="O118" i="1"/>
  <c r="P98" i="1"/>
  <c r="O98" i="1"/>
  <c r="O86" i="1"/>
  <c r="P86" i="1"/>
  <c r="O66" i="1"/>
  <c r="P66" i="1"/>
  <c r="O46" i="1"/>
  <c r="P46" i="1"/>
  <c r="O30" i="1"/>
  <c r="P30" i="1"/>
  <c r="P253" i="1"/>
  <c r="AD5" i="1" s="1"/>
  <c r="O253" i="1"/>
  <c r="P249" i="1"/>
  <c r="O249" i="1"/>
  <c r="P245" i="1"/>
  <c r="O245" i="1"/>
  <c r="P241" i="1"/>
  <c r="O241" i="1"/>
  <c r="P237" i="1"/>
  <c r="O237" i="1"/>
  <c r="P233" i="1"/>
  <c r="O233" i="1"/>
  <c r="P229" i="1"/>
  <c r="O229" i="1"/>
  <c r="P225" i="1"/>
  <c r="O225" i="1"/>
  <c r="P221" i="1"/>
  <c r="O221" i="1"/>
  <c r="P217" i="1"/>
  <c r="O217" i="1"/>
  <c r="P213" i="1"/>
  <c r="O213" i="1"/>
  <c r="P209" i="1"/>
  <c r="O209" i="1"/>
  <c r="P205" i="1"/>
  <c r="O205" i="1"/>
  <c r="P201" i="1"/>
  <c r="O201" i="1"/>
  <c r="P197" i="1"/>
  <c r="O197" i="1"/>
  <c r="P193" i="1"/>
  <c r="O193" i="1"/>
  <c r="P189" i="1"/>
  <c r="O189" i="1"/>
  <c r="P185" i="1"/>
  <c r="O185" i="1"/>
  <c r="P181" i="1"/>
  <c r="O181" i="1"/>
  <c r="P177" i="1"/>
  <c r="O177" i="1"/>
  <c r="P173" i="1"/>
  <c r="O173" i="1"/>
  <c r="P169" i="1"/>
  <c r="O169" i="1"/>
  <c r="P165" i="1"/>
  <c r="O165" i="1"/>
  <c r="P161" i="1"/>
  <c r="O161" i="1"/>
  <c r="P157" i="1"/>
  <c r="O157" i="1"/>
  <c r="P153" i="1"/>
  <c r="O153" i="1"/>
  <c r="P149" i="1"/>
  <c r="O149" i="1"/>
  <c r="P145" i="1"/>
  <c r="O145" i="1"/>
  <c r="P141" i="1"/>
  <c r="O141" i="1"/>
  <c r="P137" i="1"/>
  <c r="O137" i="1"/>
  <c r="P133" i="1"/>
  <c r="O133" i="1"/>
  <c r="P129" i="1"/>
  <c r="O129" i="1"/>
  <c r="P125" i="1"/>
  <c r="O125" i="1"/>
  <c r="P121" i="1"/>
  <c r="O121" i="1"/>
  <c r="P117" i="1"/>
  <c r="O117" i="1"/>
  <c r="P113" i="1"/>
  <c r="O113" i="1"/>
  <c r="P109" i="1"/>
  <c r="O109" i="1"/>
  <c r="P105" i="1"/>
  <c r="O105" i="1"/>
  <c r="P101" i="1"/>
  <c r="O101" i="1"/>
  <c r="P97" i="1"/>
  <c r="O97" i="1"/>
  <c r="P93" i="1"/>
  <c r="O93" i="1"/>
  <c r="P89" i="1"/>
  <c r="O89" i="1"/>
  <c r="P85" i="1"/>
  <c r="O85" i="1"/>
  <c r="P81" i="1"/>
  <c r="O81" i="1"/>
  <c r="P77" i="1"/>
  <c r="O77" i="1"/>
  <c r="P73" i="1"/>
  <c r="O73" i="1"/>
  <c r="P69" i="1"/>
  <c r="O69" i="1"/>
  <c r="P65" i="1"/>
  <c r="O65" i="1"/>
  <c r="O61" i="1"/>
  <c r="P61" i="1"/>
  <c r="O57" i="1"/>
  <c r="P57" i="1"/>
  <c r="O53" i="1"/>
  <c r="P53" i="1"/>
  <c r="O49" i="1"/>
  <c r="P49" i="1"/>
  <c r="O45" i="1"/>
  <c r="P45" i="1"/>
  <c r="O41" i="1"/>
  <c r="P41" i="1"/>
  <c r="O37" i="1"/>
  <c r="P37" i="1"/>
  <c r="O33" i="1"/>
  <c r="P33" i="1"/>
  <c r="O29" i="1"/>
  <c r="P29" i="1"/>
  <c r="O21" i="1"/>
  <c r="P21" i="1"/>
  <c r="O17" i="1"/>
  <c r="P17" i="1"/>
  <c r="O13" i="1"/>
  <c r="P13" i="1"/>
  <c r="O9" i="1"/>
  <c r="P9" i="1"/>
  <c r="O5" i="1"/>
  <c r="P5" i="1"/>
  <c r="P246" i="1"/>
  <c r="O246" i="1"/>
  <c r="P238" i="1"/>
  <c r="O238" i="1"/>
  <c r="P230" i="1"/>
  <c r="O230" i="1"/>
  <c r="P218" i="1"/>
  <c r="O218" i="1"/>
  <c r="P210" i="1"/>
  <c r="O210" i="1"/>
  <c r="P198" i="1"/>
  <c r="O198" i="1"/>
  <c r="P186" i="1"/>
  <c r="O186" i="1"/>
  <c r="P178" i="1"/>
  <c r="O178" i="1"/>
  <c r="P166" i="1"/>
  <c r="O166" i="1"/>
  <c r="P154" i="1"/>
  <c r="O154" i="1"/>
  <c r="P146" i="1"/>
  <c r="O146" i="1"/>
  <c r="P134" i="1"/>
  <c r="O134" i="1"/>
  <c r="P126" i="1"/>
  <c r="O126" i="1"/>
  <c r="P114" i="1"/>
  <c r="O114" i="1"/>
  <c r="P106" i="1"/>
  <c r="O106" i="1"/>
  <c r="P90" i="1"/>
  <c r="O90" i="1"/>
  <c r="O78" i="1"/>
  <c r="P78" i="1"/>
  <c r="O70" i="1"/>
  <c r="P70" i="1"/>
  <c r="O58" i="1"/>
  <c r="P58" i="1"/>
  <c r="O50" i="1"/>
  <c r="P50" i="1"/>
  <c r="O38" i="1"/>
  <c r="P26" i="1"/>
  <c r="O18" i="1"/>
  <c r="P18" i="1"/>
  <c r="P252" i="1"/>
  <c r="O252" i="1"/>
  <c r="P248" i="1"/>
  <c r="O248" i="1"/>
  <c r="P244" i="1"/>
  <c r="O244" i="1"/>
  <c r="P240" i="1"/>
  <c r="O240" i="1"/>
  <c r="P236" i="1"/>
  <c r="O236" i="1"/>
  <c r="P232" i="1"/>
  <c r="O232" i="1"/>
  <c r="P228" i="1"/>
  <c r="O228" i="1"/>
  <c r="P224" i="1"/>
  <c r="O224" i="1"/>
  <c r="P220" i="1"/>
  <c r="O220" i="1"/>
  <c r="P216" i="1"/>
  <c r="O216" i="1"/>
  <c r="P212" i="1"/>
  <c r="O212" i="1"/>
  <c r="P208" i="1"/>
  <c r="O208" i="1"/>
  <c r="P204" i="1"/>
  <c r="O204" i="1"/>
  <c r="P200" i="1"/>
  <c r="O200" i="1"/>
  <c r="P196" i="1"/>
  <c r="O196" i="1"/>
  <c r="P192" i="1"/>
  <c r="O192" i="1"/>
  <c r="P188" i="1"/>
  <c r="O188" i="1"/>
  <c r="P184" i="1"/>
  <c r="O184" i="1"/>
  <c r="P180" i="1"/>
  <c r="O180" i="1"/>
  <c r="P176" i="1"/>
  <c r="O176" i="1"/>
  <c r="P172" i="1"/>
  <c r="O172" i="1"/>
  <c r="P168" i="1"/>
  <c r="O168" i="1"/>
  <c r="P164" i="1"/>
  <c r="O164" i="1"/>
  <c r="P160" i="1"/>
  <c r="O160" i="1"/>
  <c r="P156" i="1"/>
  <c r="O156" i="1"/>
  <c r="P152" i="1"/>
  <c r="O152" i="1"/>
  <c r="P148" i="1"/>
  <c r="O148" i="1"/>
  <c r="P144" i="1"/>
  <c r="O144" i="1"/>
  <c r="P140" i="1"/>
  <c r="O140" i="1"/>
  <c r="P136" i="1"/>
  <c r="O136" i="1"/>
  <c r="P132" i="1"/>
  <c r="O132" i="1"/>
  <c r="P128" i="1"/>
  <c r="O128" i="1"/>
  <c r="P124" i="1"/>
  <c r="O124" i="1"/>
  <c r="P120" i="1"/>
  <c r="O120" i="1"/>
  <c r="P116" i="1"/>
  <c r="O116" i="1"/>
  <c r="P112" i="1"/>
  <c r="O112" i="1"/>
  <c r="P108" i="1"/>
  <c r="O108" i="1"/>
  <c r="P104" i="1"/>
  <c r="O104" i="1"/>
  <c r="P100" i="1"/>
  <c r="O100" i="1"/>
  <c r="P96" i="1"/>
  <c r="O96" i="1"/>
  <c r="P92" i="1"/>
  <c r="O92" i="1"/>
  <c r="P88" i="1"/>
  <c r="O88" i="1"/>
  <c r="P84" i="1"/>
  <c r="O84" i="1"/>
  <c r="P80" i="1"/>
  <c r="O80" i="1"/>
  <c r="P76" i="1"/>
  <c r="O76" i="1"/>
  <c r="P72" i="1"/>
  <c r="O72" i="1"/>
  <c r="P68" i="1"/>
  <c r="O68" i="1"/>
  <c r="P64" i="1"/>
  <c r="O64" i="1"/>
  <c r="P60" i="1"/>
  <c r="O60" i="1"/>
  <c r="P56" i="1"/>
  <c r="O56" i="1"/>
  <c r="P52" i="1"/>
  <c r="O52" i="1"/>
  <c r="P48" i="1"/>
  <c r="O48" i="1"/>
  <c r="P44" i="1"/>
  <c r="O44" i="1"/>
  <c r="P40" i="1"/>
  <c r="O40" i="1"/>
  <c r="P36" i="1"/>
  <c r="O36" i="1"/>
  <c r="P32" i="1"/>
  <c r="O32" i="1"/>
  <c r="P28" i="1"/>
  <c r="O28" i="1"/>
  <c r="P24" i="1"/>
  <c r="O24" i="1"/>
  <c r="P20" i="1"/>
  <c r="O20" i="1"/>
  <c r="P16" i="1"/>
  <c r="O16" i="1"/>
  <c r="P12" i="1"/>
  <c r="O12" i="1"/>
  <c r="P8" i="1"/>
  <c r="O8" i="1"/>
  <c r="P4" i="1"/>
  <c r="O4" i="1"/>
  <c r="P250" i="1"/>
  <c r="O250" i="1"/>
  <c r="P242" i="1"/>
  <c r="O242" i="1"/>
  <c r="P226" i="1"/>
  <c r="O226" i="1"/>
  <c r="P214" i="1"/>
  <c r="O214" i="1"/>
  <c r="P206" i="1"/>
  <c r="O206" i="1"/>
  <c r="P194" i="1"/>
  <c r="O194" i="1"/>
  <c r="P182" i="1"/>
  <c r="O182" i="1"/>
  <c r="P174" i="1"/>
  <c r="O174" i="1"/>
  <c r="P162" i="1"/>
  <c r="O162" i="1"/>
  <c r="P150" i="1"/>
  <c r="O150" i="1"/>
  <c r="P142" i="1"/>
  <c r="O142" i="1"/>
  <c r="P130" i="1"/>
  <c r="O130" i="1"/>
  <c r="P122" i="1"/>
  <c r="O122" i="1"/>
  <c r="P110" i="1"/>
  <c r="O110" i="1"/>
  <c r="P102" i="1"/>
  <c r="O102" i="1"/>
  <c r="P94" i="1"/>
  <c r="O94" i="1"/>
  <c r="O82" i="1"/>
  <c r="P82" i="1"/>
  <c r="O74" i="1"/>
  <c r="P74" i="1"/>
  <c r="O62" i="1"/>
  <c r="P62" i="1"/>
  <c r="O54" i="1"/>
  <c r="P54" i="1"/>
  <c r="O42" i="1"/>
  <c r="P42" i="1"/>
  <c r="O34" i="1"/>
  <c r="P34" i="1"/>
  <c r="O22" i="1"/>
  <c r="P22" i="1"/>
  <c r="O14" i="1"/>
  <c r="P14" i="1"/>
  <c r="P251" i="1"/>
  <c r="O251" i="1"/>
  <c r="P247" i="1"/>
  <c r="O247" i="1"/>
  <c r="P243" i="1"/>
  <c r="O243" i="1"/>
  <c r="P239" i="1"/>
  <c r="O239" i="1"/>
  <c r="P235" i="1"/>
  <c r="O235" i="1"/>
  <c r="P231" i="1"/>
  <c r="O231" i="1"/>
  <c r="P227" i="1"/>
  <c r="O227" i="1"/>
  <c r="P223" i="1"/>
  <c r="O223" i="1"/>
  <c r="P219" i="1"/>
  <c r="O219" i="1"/>
  <c r="P215" i="1"/>
  <c r="O215" i="1"/>
  <c r="P211" i="1"/>
  <c r="O211" i="1"/>
  <c r="P207" i="1"/>
  <c r="O207" i="1"/>
  <c r="P203" i="1"/>
  <c r="O203" i="1"/>
  <c r="P199" i="1"/>
  <c r="O199" i="1"/>
  <c r="P195" i="1"/>
  <c r="O195" i="1"/>
  <c r="P191" i="1"/>
  <c r="O191" i="1"/>
  <c r="P187" i="1"/>
  <c r="O187" i="1"/>
  <c r="P183" i="1"/>
  <c r="O183" i="1"/>
  <c r="P179" i="1"/>
  <c r="O179" i="1"/>
  <c r="P175" i="1"/>
  <c r="O175" i="1"/>
  <c r="P171" i="1"/>
  <c r="O171" i="1"/>
  <c r="P167" i="1"/>
  <c r="O167" i="1"/>
  <c r="P163" i="1"/>
  <c r="O163" i="1"/>
  <c r="P159" i="1"/>
  <c r="O159" i="1"/>
  <c r="P155" i="1"/>
  <c r="O155" i="1"/>
  <c r="P151" i="1"/>
  <c r="O151" i="1"/>
  <c r="P147" i="1"/>
  <c r="O147" i="1"/>
  <c r="P143" i="1"/>
  <c r="O143" i="1"/>
  <c r="P139" i="1"/>
  <c r="O139" i="1"/>
  <c r="P135" i="1"/>
  <c r="O135" i="1"/>
  <c r="P131" i="1"/>
  <c r="O131" i="1"/>
  <c r="P127" i="1"/>
  <c r="O127" i="1"/>
  <c r="P123" i="1"/>
  <c r="O123" i="1"/>
  <c r="P119" i="1"/>
  <c r="O119" i="1"/>
  <c r="P115" i="1"/>
  <c r="O115" i="1"/>
  <c r="P111" i="1"/>
  <c r="O111" i="1"/>
  <c r="P107" i="1"/>
  <c r="O107" i="1"/>
  <c r="P103" i="1"/>
  <c r="O103" i="1"/>
  <c r="P99" i="1"/>
  <c r="O99" i="1"/>
  <c r="P95" i="1"/>
  <c r="O95" i="1"/>
  <c r="P91" i="1"/>
  <c r="O91" i="1"/>
  <c r="P87" i="1"/>
  <c r="O87" i="1"/>
  <c r="P83" i="1"/>
  <c r="O83" i="1"/>
  <c r="P79" i="1"/>
  <c r="O79" i="1"/>
  <c r="P75" i="1"/>
  <c r="O75" i="1"/>
  <c r="P71" i="1"/>
  <c r="O71" i="1"/>
  <c r="P67" i="1"/>
  <c r="O67" i="1"/>
  <c r="P63" i="1"/>
  <c r="O63" i="1"/>
  <c r="P59" i="1"/>
  <c r="O59" i="1"/>
  <c r="O55" i="1"/>
  <c r="P55" i="1"/>
  <c r="O51" i="1"/>
  <c r="P51" i="1"/>
  <c r="O47" i="1"/>
  <c r="P47" i="1"/>
  <c r="O43" i="1"/>
  <c r="P43" i="1"/>
  <c r="P39" i="1"/>
  <c r="O35" i="1"/>
  <c r="P35" i="1"/>
  <c r="O31" i="1"/>
  <c r="P31" i="1"/>
  <c r="O27" i="1"/>
  <c r="P27" i="1"/>
  <c r="O23" i="1"/>
  <c r="P23" i="1"/>
  <c r="O19" i="1"/>
  <c r="P19" i="1"/>
  <c r="O15" i="1"/>
  <c r="P15" i="1"/>
  <c r="P11" i="1"/>
  <c r="P7" i="1"/>
  <c r="P3" i="1"/>
  <c r="O3" i="1"/>
  <c r="O25" i="1" l="1"/>
  <c r="O39" i="1"/>
  <c r="O26" i="1"/>
  <c r="P10" i="1"/>
  <c r="O11" i="1"/>
  <c r="O7" i="1"/>
  <c r="AG7" i="1"/>
  <c r="V252" i="1"/>
  <c r="V75" i="1"/>
  <c r="V89" i="1"/>
  <c r="V139" i="1"/>
  <c r="V60" i="1"/>
  <c r="V54" i="1"/>
  <c r="V153" i="1"/>
  <c r="P6" i="1"/>
  <c r="V203" i="1"/>
  <c r="V124" i="1"/>
  <c r="V170" i="1"/>
  <c r="V11" i="1"/>
  <c r="V225" i="1"/>
  <c r="V188" i="1"/>
  <c r="V25" i="1"/>
  <c r="V246" i="1"/>
  <c r="V27" i="1"/>
  <c r="V91" i="1"/>
  <c r="V155" i="1"/>
  <c r="V219" i="1"/>
  <c r="V26" i="1"/>
  <c r="V12" i="1"/>
  <c r="V76" i="1"/>
  <c r="V140" i="1"/>
  <c r="V204" i="1"/>
  <c r="V193" i="1"/>
  <c r="V94" i="1"/>
  <c r="V41" i="1"/>
  <c r="V105" i="1"/>
  <c r="V177" i="1"/>
  <c r="V222" i="1"/>
  <c r="V146" i="1"/>
  <c r="V43" i="1"/>
  <c r="V107" i="1"/>
  <c r="V171" i="1"/>
  <c r="V235" i="1"/>
  <c r="V62" i="1"/>
  <c r="V28" i="1"/>
  <c r="V92" i="1"/>
  <c r="V156" i="1"/>
  <c r="V220" i="1"/>
  <c r="V229" i="1"/>
  <c r="V57" i="1"/>
  <c r="V121" i="1"/>
  <c r="V237" i="1"/>
  <c r="V122" i="1"/>
  <c r="V162" i="1"/>
  <c r="O6" i="1"/>
  <c r="AD2" i="1" s="1"/>
  <c r="V59" i="1"/>
  <c r="V123" i="1"/>
  <c r="V187" i="1"/>
  <c r="V251" i="1"/>
  <c r="V102" i="1"/>
  <c r="V44" i="1"/>
  <c r="V108" i="1"/>
  <c r="V172" i="1"/>
  <c r="V236" i="1"/>
  <c r="V22" i="1"/>
  <c r="V9" i="1"/>
  <c r="V73" i="1"/>
  <c r="V137" i="1"/>
  <c r="V78" i="1"/>
  <c r="V206" i="1"/>
  <c r="V194" i="1"/>
  <c r="V15" i="1"/>
  <c r="V31" i="1"/>
  <c r="V47" i="1"/>
  <c r="V63" i="1"/>
  <c r="V79" i="1"/>
  <c r="V95" i="1"/>
  <c r="V111" i="1"/>
  <c r="V127" i="1"/>
  <c r="V143" i="1"/>
  <c r="V159" i="1"/>
  <c r="V175" i="1"/>
  <c r="V191" i="1"/>
  <c r="V207" i="1"/>
  <c r="V223" i="1"/>
  <c r="V239" i="1"/>
  <c r="V189" i="1"/>
  <c r="V233" i="1"/>
  <c r="V34" i="1"/>
  <c r="V70" i="1"/>
  <c r="V114" i="1"/>
  <c r="V16" i="1"/>
  <c r="V32" i="1"/>
  <c r="V48" i="1"/>
  <c r="V64" i="1"/>
  <c r="V80" i="1"/>
  <c r="V96" i="1"/>
  <c r="V112" i="1"/>
  <c r="V128" i="1"/>
  <c r="V144" i="1"/>
  <c r="V160" i="1"/>
  <c r="V176" i="1"/>
  <c r="V192" i="1"/>
  <c r="V208" i="1"/>
  <c r="V224" i="1"/>
  <c r="V240" i="1"/>
  <c r="V165" i="1"/>
  <c r="V201" i="1"/>
  <c r="V241" i="1"/>
  <c r="V30" i="1"/>
  <c r="V66" i="1"/>
  <c r="V106" i="1"/>
  <c r="V13" i="1"/>
  <c r="V29" i="1"/>
  <c r="V45" i="1"/>
  <c r="V61" i="1"/>
  <c r="V77" i="1"/>
  <c r="V93" i="1"/>
  <c r="V109" i="1"/>
  <c r="V125" i="1"/>
  <c r="V141" i="1"/>
  <c r="V157" i="1"/>
  <c r="V185" i="1"/>
  <c r="V253" i="1"/>
  <c r="V98" i="1"/>
  <c r="V186" i="1"/>
  <c r="V230" i="1"/>
  <c r="V178" i="1"/>
  <c r="V218" i="1"/>
  <c r="V130" i="1"/>
  <c r="V150" i="1"/>
  <c r="V166" i="1"/>
  <c r="V214" i="1"/>
  <c r="V19" i="1"/>
  <c r="V35" i="1"/>
  <c r="V51" i="1"/>
  <c r="V67" i="1"/>
  <c r="V83" i="1"/>
  <c r="V99" i="1"/>
  <c r="V115" i="1"/>
  <c r="V131" i="1"/>
  <c r="V147" i="1"/>
  <c r="V163" i="1"/>
  <c r="V179" i="1"/>
  <c r="V195" i="1"/>
  <c r="V211" i="1"/>
  <c r="V227" i="1"/>
  <c r="V243" i="1"/>
  <c r="V205" i="1"/>
  <c r="V245" i="1"/>
  <c r="V42" i="1"/>
  <c r="V82" i="1"/>
  <c r="V20" i="1"/>
  <c r="V36" i="1"/>
  <c r="V52" i="1"/>
  <c r="V68" i="1"/>
  <c r="V84" i="1"/>
  <c r="V100" i="1"/>
  <c r="V116" i="1"/>
  <c r="V132" i="1"/>
  <c r="V148" i="1"/>
  <c r="V164" i="1"/>
  <c r="V180" i="1"/>
  <c r="V196" i="1"/>
  <c r="V212" i="1"/>
  <c r="V228" i="1"/>
  <c r="V244" i="1"/>
  <c r="V173" i="1"/>
  <c r="V209" i="1"/>
  <c r="V249" i="1"/>
  <c r="V38" i="1"/>
  <c r="V74" i="1"/>
  <c r="V118" i="1"/>
  <c r="V17" i="1"/>
  <c r="V33" i="1"/>
  <c r="V49" i="1"/>
  <c r="V65" i="1"/>
  <c r="V81" i="1"/>
  <c r="V97" i="1"/>
  <c r="V113" i="1"/>
  <c r="V129" i="1"/>
  <c r="V145" i="1"/>
  <c r="V161" i="1"/>
  <c r="V197" i="1"/>
  <c r="V14" i="1"/>
  <c r="V110" i="1"/>
  <c r="V198" i="1"/>
  <c r="V242" i="1"/>
  <c r="V190" i="1"/>
  <c r="V226" i="1"/>
  <c r="V138" i="1"/>
  <c r="V154" i="1"/>
  <c r="V174" i="1"/>
  <c r="V234" i="1"/>
  <c r="V7" i="1"/>
  <c r="V23" i="1"/>
  <c r="V39" i="1"/>
  <c r="V55" i="1"/>
  <c r="V71" i="1"/>
  <c r="V87" i="1"/>
  <c r="V103" i="1"/>
  <c r="V119" i="1"/>
  <c r="V135" i="1"/>
  <c r="V151" i="1"/>
  <c r="V167" i="1"/>
  <c r="V183" i="1"/>
  <c r="V199" i="1"/>
  <c r="V215" i="1"/>
  <c r="V231" i="1"/>
  <c r="V247" i="1"/>
  <c r="V213" i="1"/>
  <c r="V18" i="1"/>
  <c r="V50" i="1"/>
  <c r="V90" i="1"/>
  <c r="V8" i="1"/>
  <c r="V24" i="1"/>
  <c r="V40" i="1"/>
  <c r="V56" i="1"/>
  <c r="V72" i="1"/>
  <c r="V88" i="1"/>
  <c r="V104" i="1"/>
  <c r="V120" i="1"/>
  <c r="V136" i="1"/>
  <c r="V152" i="1"/>
  <c r="V168" i="1"/>
  <c r="V184" i="1"/>
  <c r="V200" i="1"/>
  <c r="V216" i="1"/>
  <c r="V232" i="1"/>
  <c r="V248" i="1"/>
  <c r="V181" i="1"/>
  <c r="V221" i="1"/>
  <c r="V10" i="1"/>
  <c r="V46" i="1"/>
  <c r="V86" i="1"/>
  <c r="V21" i="1"/>
  <c r="V37" i="1"/>
  <c r="V53" i="1"/>
  <c r="V69" i="1"/>
  <c r="V85" i="1"/>
  <c r="V101" i="1"/>
  <c r="V117" i="1"/>
  <c r="V133" i="1"/>
  <c r="V149" i="1"/>
  <c r="V169" i="1"/>
  <c r="V217" i="1"/>
  <c r="V58" i="1"/>
  <c r="V126" i="1"/>
  <c r="V210" i="1"/>
  <c r="V250" i="1"/>
  <c r="V202" i="1"/>
  <c r="V238" i="1"/>
  <c r="V142" i="1"/>
  <c r="V158" i="1"/>
  <c r="V182" i="1"/>
  <c r="V134" i="1"/>
  <c r="AG3" i="1"/>
  <c r="AG2" i="1"/>
  <c r="AD3" i="1"/>
  <c r="AD6" i="1" s="1"/>
  <c r="AD7" i="1" l="1"/>
  <c r="AG4" i="1"/>
  <c r="AG6" i="1"/>
  <c r="AD4" i="1"/>
</calcChain>
</file>

<file path=xl/sharedStrings.xml><?xml version="1.0" encoding="utf-8"?>
<sst xmlns="http://schemas.openxmlformats.org/spreadsheetml/2006/main" count="47" uniqueCount="38">
  <si>
    <t>Date</t>
  </si>
  <si>
    <t>AAPL</t>
  </si>
  <si>
    <t>XOM</t>
  </si>
  <si>
    <t>GOOG</t>
  </si>
  <si>
    <t>GLD</t>
  </si>
  <si>
    <t>AAPL Norm</t>
  </si>
  <si>
    <t>XOM Norm</t>
  </si>
  <si>
    <t>GOOG Norm</t>
  </si>
  <si>
    <t>GLD Norm</t>
  </si>
  <si>
    <t>Portfolio Value</t>
  </si>
  <si>
    <t>Invested Sum</t>
  </si>
  <si>
    <t>Volatility</t>
  </si>
  <si>
    <t>Average Daily Return</t>
  </si>
  <si>
    <t>Sharpe Ratio</t>
  </si>
  <si>
    <t>Cumulative Return</t>
  </si>
  <si>
    <t>AAPL Inv</t>
  </si>
  <si>
    <t>XOM Inv</t>
  </si>
  <si>
    <t>GOOG Inv</t>
  </si>
  <si>
    <t>GLD Inv</t>
  </si>
  <si>
    <t>Portfolio Cumulative Returns</t>
  </si>
  <si>
    <t>Annual Return</t>
  </si>
  <si>
    <t>Allocations</t>
  </si>
  <si>
    <t>Equities</t>
  </si>
  <si>
    <t>Value</t>
  </si>
  <si>
    <t>Values</t>
  </si>
  <si>
    <t xml:space="preserve">S &amp; P 500 </t>
  </si>
  <si>
    <t>S &amp; P 500 Daily Returns</t>
  </si>
  <si>
    <t>S &amp; P 500 Cumulative Returns</t>
  </si>
  <si>
    <t>S &amp; P 500 Norm</t>
  </si>
  <si>
    <t>Portfolio Performance Metrics</t>
  </si>
  <si>
    <t>Benchmark Performance Metrics</t>
  </si>
  <si>
    <t xml:space="preserve">Volatility </t>
  </si>
  <si>
    <t>Portfolio Daily Returns</t>
  </si>
  <si>
    <t>S &amp; P 500 Value</t>
  </si>
  <si>
    <t>Portfolio Drawdown Measure</t>
  </si>
  <si>
    <t>S &amp; P 500 Drawdown Value</t>
  </si>
  <si>
    <t>Maximum Drawdown</t>
  </si>
  <si>
    <t xml:space="preserve">Maximum Drawdown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</si>
</sst>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8" fontId="0" fillId="0" borderId="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8" fontId="0" fillId="0" borderId="4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6" fontId="0" fillId="0" borderId="8" xfId="0" applyNumberFormat="1" applyBorder="1" applyAlignment="1">
      <alignment horizontal="left"/>
    </xf>
    <xf numFmtId="6" fontId="0" fillId="0" borderId="9" xfId="0" applyNumberForma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10" fontId="0" fillId="0" borderId="2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</a:t>
            </a:r>
            <a:r>
              <a:rPr lang="en-IN" baseline="0"/>
              <a:t> Value of Portfolio Allocations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AAPL 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Sheet1!$D$2:$D$253</c:f>
              <c:numCache>
                <c:formatCode>"$"#,##0.00</c:formatCode>
                <c:ptCount val="252"/>
                <c:pt idx="0">
                  <c:v>200000</c:v>
                </c:pt>
                <c:pt idx="1">
                  <c:v>201043.83700945508</c:v>
                </c:pt>
                <c:pt idx="2">
                  <c:v>202688.38303834063</c:v>
                </c:pt>
                <c:pt idx="3">
                  <c:v>202524.50892262239</c:v>
                </c:pt>
                <c:pt idx="4">
                  <c:v>203974.90176572819</c:v>
                </c:pt>
                <c:pt idx="5">
                  <c:v>207816.30612872154</c:v>
                </c:pt>
                <c:pt idx="6">
                  <c:v>207324.71307444334</c:v>
                </c:pt>
                <c:pt idx="7">
                  <c:v>209011.73865647393</c:v>
                </c:pt>
                <c:pt idx="8">
                  <c:v>209776.38037737572</c:v>
                </c:pt>
                <c:pt idx="9">
                  <c:v>211475.59179605145</c:v>
                </c:pt>
                <c:pt idx="10">
                  <c:v>206723.94058711373</c:v>
                </c:pt>
                <c:pt idx="11">
                  <c:v>205625.56024152075</c:v>
                </c:pt>
                <c:pt idx="12">
                  <c:v>201887.29121471726</c:v>
                </c:pt>
                <c:pt idx="13">
                  <c:v>198270.49486482446</c:v>
                </c:pt>
                <c:pt idx="14">
                  <c:v>204782.00839333673</c:v>
                </c:pt>
                <c:pt idx="15">
                  <c:v>207179.08842081641</c:v>
                </c:pt>
                <c:pt idx="16">
                  <c:v>208665.85813445237</c:v>
                </c:pt>
                <c:pt idx="17">
                  <c:v>208277.45411997105</c:v>
                </c:pt>
                <c:pt idx="18">
                  <c:v>203962.81845415093</c:v>
                </c:pt>
                <c:pt idx="19">
                  <c:v>205916.8193130669</c:v>
                </c:pt>
                <c:pt idx="20">
                  <c:v>209381.90785530227</c:v>
                </c:pt>
                <c:pt idx="21">
                  <c:v>208951.11704845171</c:v>
                </c:pt>
                <c:pt idx="22">
                  <c:v>208417.05908746683</c:v>
                </c:pt>
                <c:pt idx="23">
                  <c:v>210274.01264636952</c:v>
                </c:pt>
                <c:pt idx="24">
                  <c:v>213538.82090947987</c:v>
                </c:pt>
                <c:pt idx="25">
                  <c:v>215553.60936938511</c:v>
                </c:pt>
                <c:pt idx="26">
                  <c:v>217349.90714524296</c:v>
                </c:pt>
                <c:pt idx="27">
                  <c:v>215153.10251474218</c:v>
                </c:pt>
                <c:pt idx="28">
                  <c:v>216554.90823994216</c:v>
                </c:pt>
                <c:pt idx="29">
                  <c:v>217968.83633388809</c:v>
                </c:pt>
                <c:pt idx="30">
                  <c:v>218405.86164129793</c:v>
                </c:pt>
                <c:pt idx="31">
                  <c:v>220365.97494712088</c:v>
                </c:pt>
                <c:pt idx="32">
                  <c:v>217434.8320765103</c:v>
                </c:pt>
                <c:pt idx="33">
                  <c:v>212737.80720019393</c:v>
                </c:pt>
                <c:pt idx="34">
                  <c:v>205485.97480260936</c:v>
                </c:pt>
                <c:pt idx="35">
                  <c:v>207919.46587564182</c:v>
                </c:pt>
                <c:pt idx="36">
                  <c:v>208077.19336943046</c:v>
                </c:pt>
                <c:pt idx="37">
                  <c:v>211281.39955310297</c:v>
                </c:pt>
                <c:pt idx="38">
                  <c:v>214346.02029786413</c:v>
                </c:pt>
                <c:pt idx="39">
                  <c:v>211979.29257263738</c:v>
                </c:pt>
                <c:pt idx="40">
                  <c:v>213684.49926671386</c:v>
                </c:pt>
                <c:pt idx="41">
                  <c:v>218199.47379741204</c:v>
                </c:pt>
                <c:pt idx="42">
                  <c:v>218466.55648151154</c:v>
                </c:pt>
                <c:pt idx="43">
                  <c:v>215650.68108012891</c:v>
                </c:pt>
                <c:pt idx="44">
                  <c:v>215893.46044098327</c:v>
                </c:pt>
                <c:pt idx="45">
                  <c:v>213896.90191458483</c:v>
                </c:pt>
                <c:pt idx="46">
                  <c:v>210377.18703972804</c:v>
                </c:pt>
                <c:pt idx="47">
                  <c:v>213605.64284303869</c:v>
                </c:pt>
                <c:pt idx="48">
                  <c:v>214558.38877071245</c:v>
                </c:pt>
                <c:pt idx="49">
                  <c:v>209624.63351254957</c:v>
                </c:pt>
                <c:pt idx="50">
                  <c:v>200267.01433405414</c:v>
                </c:pt>
                <c:pt idx="51">
                  <c:v>203076.72846706887</c:v>
                </c:pt>
                <c:pt idx="52">
                  <c:v>200667.52118869711</c:v>
                </c:pt>
                <c:pt idx="53">
                  <c:v>205904.67741573654</c:v>
                </c:pt>
                <c:pt idx="54">
                  <c:v>207057.6987403892</c:v>
                </c:pt>
                <c:pt idx="55">
                  <c:v>205837.94824295345</c:v>
                </c:pt>
                <c:pt idx="56">
                  <c:v>209345.57492408692</c:v>
                </c:pt>
                <c:pt idx="57">
                  <c:v>213332.57952997671</c:v>
                </c:pt>
                <c:pt idx="58">
                  <c:v>212664.95093406562</c:v>
                </c:pt>
                <c:pt idx="59">
                  <c:v>212980.60608963261</c:v>
                </c:pt>
                <c:pt idx="60">
                  <c:v>211566.62429207965</c:v>
                </c:pt>
                <c:pt idx="61">
                  <c:v>211493.80220097397</c:v>
                </c:pt>
                <c:pt idx="62">
                  <c:v>209096.77587710135</c:v>
                </c:pt>
                <c:pt idx="63">
                  <c:v>207051.61070421274</c:v>
                </c:pt>
                <c:pt idx="64">
                  <c:v>205655.85884016659</c:v>
                </c:pt>
                <c:pt idx="65">
                  <c:v>205140.06986985734</c:v>
                </c:pt>
                <c:pt idx="66">
                  <c:v>205164.2999609111</c:v>
                </c:pt>
                <c:pt idx="67">
                  <c:v>203331.64972525358</c:v>
                </c:pt>
                <c:pt idx="68">
                  <c:v>200746.4117873949</c:v>
                </c:pt>
                <c:pt idx="69">
                  <c:v>201717.42670574435</c:v>
                </c:pt>
                <c:pt idx="70">
                  <c:v>203980.99468405082</c:v>
                </c:pt>
                <c:pt idx="71">
                  <c:v>201729.54907449032</c:v>
                </c:pt>
                <c:pt idx="72">
                  <c:v>198719.60836595763</c:v>
                </c:pt>
                <c:pt idx="73">
                  <c:v>201383.62949530012</c:v>
                </c:pt>
                <c:pt idx="74">
                  <c:v>205030.76838315357</c:v>
                </c:pt>
                <c:pt idx="75">
                  <c:v>207792.02233406081</c:v>
                </c:pt>
                <c:pt idx="76">
                  <c:v>212822.78583506827</c:v>
                </c:pt>
                <c:pt idx="77">
                  <c:v>214224.62573529093</c:v>
                </c:pt>
                <c:pt idx="78">
                  <c:v>212652.84321175786</c:v>
                </c:pt>
                <c:pt idx="79">
                  <c:v>212489.02768179277</c:v>
                </c:pt>
                <c:pt idx="80">
                  <c:v>210425.70580758859</c:v>
                </c:pt>
                <c:pt idx="81">
                  <c:v>212476.90531304677</c:v>
                </c:pt>
                <c:pt idx="82">
                  <c:v>210140.57382938769</c:v>
                </c:pt>
                <c:pt idx="83">
                  <c:v>211305.70287634811</c:v>
                </c:pt>
                <c:pt idx="84">
                  <c:v>212137.05424144864</c:v>
                </c:pt>
                <c:pt idx="85">
                  <c:v>210425.70580758859</c:v>
                </c:pt>
                <c:pt idx="86">
                  <c:v>210371.13806072023</c:v>
                </c:pt>
                <c:pt idx="87">
                  <c:v>210941.56801008922</c:v>
                </c:pt>
                <c:pt idx="88">
                  <c:v>212064.23703248907</c:v>
                </c:pt>
                <c:pt idx="89">
                  <c:v>210717.01858274179</c:v>
                </c:pt>
                <c:pt idx="90">
                  <c:v>210316.51172809882</c:v>
                </c:pt>
                <c:pt idx="91">
                  <c:v>206632.88856250112</c:v>
                </c:pt>
                <c:pt idx="92">
                  <c:v>202263.57286045258</c:v>
                </c:pt>
                <c:pt idx="93">
                  <c:v>203986.9899594516</c:v>
                </c:pt>
                <c:pt idx="94">
                  <c:v>206250.61652351113</c:v>
                </c:pt>
                <c:pt idx="95">
                  <c:v>206651.10384956971</c:v>
                </c:pt>
                <c:pt idx="96">
                  <c:v>203428.72143599734</c:v>
                </c:pt>
                <c:pt idx="97">
                  <c:v>202931.08916700358</c:v>
                </c:pt>
                <c:pt idx="98">
                  <c:v>201589.98316416331</c:v>
                </c:pt>
                <c:pt idx="99">
                  <c:v>204375.39397393295</c:v>
                </c:pt>
                <c:pt idx="100">
                  <c:v>203295.20450467811</c:v>
                </c:pt>
                <c:pt idx="101">
                  <c:v>204757.70507009164</c:v>
                </c:pt>
                <c:pt idx="102">
                  <c:v>211081.08021680929</c:v>
                </c:pt>
                <c:pt idx="103">
                  <c:v>209673.25968762417</c:v>
                </c:pt>
                <c:pt idx="104">
                  <c:v>210031.21375693078</c:v>
                </c:pt>
                <c:pt idx="105">
                  <c:v>208417.05908746683</c:v>
                </c:pt>
                <c:pt idx="106">
                  <c:v>205140.06986985734</c:v>
                </c:pt>
                <c:pt idx="107">
                  <c:v>201498.91161096637</c:v>
                </c:pt>
                <c:pt idx="108">
                  <c:v>201620.3208199779</c:v>
                </c:pt>
                <c:pt idx="109">
                  <c:v>201165.1876327135</c:v>
                </c:pt>
                <c:pt idx="110">
                  <c:v>197772.89677085335</c:v>
                </c:pt>
                <c:pt idx="111">
                  <c:v>198197.65324513445</c:v>
                </c:pt>
                <c:pt idx="112">
                  <c:v>201741.67144323635</c:v>
                </c:pt>
                <c:pt idx="113">
                  <c:v>198288.67109472433</c:v>
                </c:pt>
                <c:pt idx="114">
                  <c:v>197323.80279830456</c:v>
                </c:pt>
                <c:pt idx="115">
                  <c:v>194350.25360674036</c:v>
                </c:pt>
                <c:pt idx="116">
                  <c:v>191352.40109193104</c:v>
                </c:pt>
                <c:pt idx="117">
                  <c:v>197408.76678674063</c:v>
                </c:pt>
                <c:pt idx="118">
                  <c:v>195776.32359801669</c:v>
                </c:pt>
                <c:pt idx="119">
                  <c:v>201007.40643531788</c:v>
                </c:pt>
                <c:pt idx="120">
                  <c:v>198045.96496606141</c:v>
                </c:pt>
                <c:pt idx="121">
                  <c:v>201498.91161096637</c:v>
                </c:pt>
                <c:pt idx="122">
                  <c:v>203453.02475924243</c:v>
                </c:pt>
                <c:pt idx="123">
                  <c:v>202712.64730441701</c:v>
                </c:pt>
                <c:pt idx="124">
                  <c:v>203701.80427764365</c:v>
                </c:pt>
                <c:pt idx="125">
                  <c:v>208307.83083295441</c:v>
                </c:pt>
                <c:pt idx="126">
                  <c:v>212052.0902530126</c:v>
                </c:pt>
                <c:pt idx="127">
                  <c:v>213466.03787554288</c:v>
                </c:pt>
                <c:pt idx="128">
                  <c:v>216767.36947356621</c:v>
                </c:pt>
                <c:pt idx="129">
                  <c:v>218290.50629344024</c:v>
                </c:pt>
                <c:pt idx="130">
                  <c:v>214825.43239764316</c:v>
                </c:pt>
                <c:pt idx="131">
                  <c:v>214673.65135779441</c:v>
                </c:pt>
                <c:pt idx="132">
                  <c:v>217264.90409963811</c:v>
                </c:pt>
                <c:pt idx="133">
                  <c:v>217113.26952417215</c:v>
                </c:pt>
                <c:pt idx="134">
                  <c:v>221452.26709899041</c:v>
                </c:pt>
                <c:pt idx="135">
                  <c:v>226841.04325505762</c:v>
                </c:pt>
                <c:pt idx="136">
                  <c:v>228691.94295280642</c:v>
                </c:pt>
                <c:pt idx="137">
                  <c:v>234790.86143295231</c:v>
                </c:pt>
                <c:pt idx="138">
                  <c:v>235027.49905402318</c:v>
                </c:pt>
                <c:pt idx="139">
                  <c:v>238674.69164548363</c:v>
                </c:pt>
                <c:pt idx="140">
                  <c:v>241830.25212549721</c:v>
                </c:pt>
                <c:pt idx="141">
                  <c:v>244809.92841040666</c:v>
                </c:pt>
                <c:pt idx="142">
                  <c:v>238243.78854927301</c:v>
                </c:pt>
                <c:pt idx="143">
                  <c:v>237776.51834682428</c:v>
                </c:pt>
                <c:pt idx="144">
                  <c:v>236963.30415445493</c:v>
                </c:pt>
                <c:pt idx="145">
                  <c:v>240768.277943311</c:v>
                </c:pt>
                <c:pt idx="146">
                  <c:v>236010.61681253416</c:v>
                </c:pt>
                <c:pt idx="147">
                  <c:v>238231.64665194257</c:v>
                </c:pt>
                <c:pt idx="148">
                  <c:v>229007.53952262035</c:v>
                </c:pt>
                <c:pt idx="149">
                  <c:v>226731.82964698347</c:v>
                </c:pt>
                <c:pt idx="150">
                  <c:v>214346.02029786413</c:v>
                </c:pt>
                <c:pt idx="151">
                  <c:v>226968.46726805429</c:v>
                </c:pt>
                <c:pt idx="152">
                  <c:v>220705.80160798851</c:v>
                </c:pt>
                <c:pt idx="153">
                  <c:v>226780.36306128232</c:v>
                </c:pt>
                <c:pt idx="154">
                  <c:v>228776.90205909638</c:v>
                </c:pt>
                <c:pt idx="155">
                  <c:v>232672.87416895802</c:v>
                </c:pt>
                <c:pt idx="156">
                  <c:v>230894.850265922</c:v>
                </c:pt>
                <c:pt idx="157">
                  <c:v>230870.56647126126</c:v>
                </c:pt>
                <c:pt idx="158">
                  <c:v>222138.01822119445</c:v>
                </c:pt>
                <c:pt idx="159">
                  <c:v>216057.34920313978</c:v>
                </c:pt>
                <c:pt idx="160">
                  <c:v>216306.128721541</c:v>
                </c:pt>
                <c:pt idx="161">
                  <c:v>226719.68774965312</c:v>
                </c:pt>
                <c:pt idx="162">
                  <c:v>228285.34317984083</c:v>
                </c:pt>
                <c:pt idx="163">
                  <c:v>226792.50495861273</c:v>
                </c:pt>
                <c:pt idx="164">
                  <c:v>232776.05344446271</c:v>
                </c:pt>
                <c:pt idx="165">
                  <c:v>236653.84932442449</c:v>
                </c:pt>
                <c:pt idx="166">
                  <c:v>236665.99122175487</c:v>
                </c:pt>
                <c:pt idx="167">
                  <c:v>233534.6217756262</c:v>
                </c:pt>
                <c:pt idx="168">
                  <c:v>231228.57424417484</c:v>
                </c:pt>
                <c:pt idx="169">
                  <c:v>226992.79011988381</c:v>
                </c:pt>
                <c:pt idx="170">
                  <c:v>230445.7562933731</c:v>
                </c:pt>
                <c:pt idx="171">
                  <c:v>232988.44144589544</c:v>
                </c:pt>
                <c:pt idx="172">
                  <c:v>233115.95821966781</c:v>
                </c:pt>
                <c:pt idx="173">
                  <c:v>229074.23452038076</c:v>
                </c:pt>
                <c:pt idx="174">
                  <c:v>230567.14597380027</c:v>
                </c:pt>
                <c:pt idx="175">
                  <c:v>233407.17823404522</c:v>
                </c:pt>
                <c:pt idx="176">
                  <c:v>236247.26908004328</c:v>
                </c:pt>
                <c:pt idx="177">
                  <c:v>238468.35750520477</c:v>
                </c:pt>
                <c:pt idx="178">
                  <c:v>243043.99270109396</c:v>
                </c:pt>
                <c:pt idx="179">
                  <c:v>249798.23188685352</c:v>
                </c:pt>
                <c:pt idx="180">
                  <c:v>250902.70515076906</c:v>
                </c:pt>
                <c:pt idx="181">
                  <c:v>250107.75994907529</c:v>
                </c:pt>
                <c:pt idx="182">
                  <c:v>243845.06011398687</c:v>
                </c:pt>
                <c:pt idx="183">
                  <c:v>245350.04023254538</c:v>
                </c:pt>
                <c:pt idx="184">
                  <c:v>244664.2891103414</c:v>
                </c:pt>
                <c:pt idx="185">
                  <c:v>242291.49287752248</c:v>
                </c:pt>
                <c:pt idx="186">
                  <c:v>240926.07866929099</c:v>
                </c:pt>
                <c:pt idx="187">
                  <c:v>237017.94513351462</c:v>
                </c:pt>
                <c:pt idx="188">
                  <c:v>231404.6049036617</c:v>
                </c:pt>
                <c:pt idx="189">
                  <c:v>227326.54827315931</c:v>
                </c:pt>
                <c:pt idx="190">
                  <c:v>226052.15191451769</c:v>
                </c:pt>
                <c:pt idx="191">
                  <c:v>229541.56330858255</c:v>
                </c:pt>
                <c:pt idx="192">
                  <c:v>229007.53952262035</c:v>
                </c:pt>
                <c:pt idx="193">
                  <c:v>224413.60116103289</c:v>
                </c:pt>
                <c:pt idx="194">
                  <c:v>235949.94150090497</c:v>
                </c:pt>
                <c:pt idx="195">
                  <c:v>242916.58333453556</c:v>
                </c:pt>
                <c:pt idx="196">
                  <c:v>244069.57048416563</c:v>
                </c:pt>
                <c:pt idx="197">
                  <c:v>247856.29969307652</c:v>
                </c:pt>
                <c:pt idx="198">
                  <c:v>256091.30843492527</c:v>
                </c:pt>
                <c:pt idx="199">
                  <c:v>254871.58723036607</c:v>
                </c:pt>
                <c:pt idx="200">
                  <c:v>256236.92820640618</c:v>
                </c:pt>
                <c:pt idx="201">
                  <c:v>241903.1279202099</c:v>
                </c:pt>
                <c:pt idx="202">
                  <c:v>239894.37379287407</c:v>
                </c:pt>
                <c:pt idx="203">
                  <c:v>238413.7311725833</c:v>
                </c:pt>
                <c:pt idx="204">
                  <c:v>246242.10596644387</c:v>
                </c:pt>
                <c:pt idx="205">
                  <c:v>241387.28036414759</c:v>
                </c:pt>
                <c:pt idx="206">
                  <c:v>243104.68754130753</c:v>
                </c:pt>
                <c:pt idx="207">
                  <c:v>245586.69250005449</c:v>
                </c:pt>
                <c:pt idx="208">
                  <c:v>245744.51275461886</c:v>
                </c:pt>
                <c:pt idx="209">
                  <c:v>245641.31883267593</c:v>
                </c:pt>
                <c:pt idx="210">
                  <c:v>240622.60446822309</c:v>
                </c:pt>
                <c:pt idx="211">
                  <c:v>241168.82385512267</c:v>
                </c:pt>
                <c:pt idx="212">
                  <c:v>244603.61379871215</c:v>
                </c:pt>
                <c:pt idx="213">
                  <c:v>242886.21150369826</c:v>
                </c:pt>
                <c:pt idx="214">
                  <c:v>242576.71761649917</c:v>
                </c:pt>
                <c:pt idx="215">
                  <c:v>246521.22314065971</c:v>
                </c:pt>
                <c:pt idx="216">
                  <c:v>239876.21220941251</c:v>
                </c:pt>
                <c:pt idx="217">
                  <c:v>233771.29357171973</c:v>
                </c:pt>
                <c:pt idx="218">
                  <c:v>233407.17823404522</c:v>
                </c:pt>
                <c:pt idx="219">
                  <c:v>230154.4776932426</c:v>
                </c:pt>
                <c:pt idx="220">
                  <c:v>235962.02481248227</c:v>
                </c:pt>
                <c:pt idx="221">
                  <c:v>233498.13749788204</c:v>
                </c:pt>
                <c:pt idx="222">
                  <c:v>229031.78914225844</c:v>
                </c:pt>
                <c:pt idx="223">
                  <c:v>227532.86288485379</c:v>
                </c:pt>
                <c:pt idx="224">
                  <c:v>223934.2574112991</c:v>
                </c:pt>
                <c:pt idx="225">
                  <c:v>228485.64298755021</c:v>
                </c:pt>
                <c:pt idx="226">
                  <c:v>222708.39446695644</c:v>
                </c:pt>
                <c:pt idx="227">
                  <c:v>220632.96487044456</c:v>
                </c:pt>
                <c:pt idx="228">
                  <c:v>228248.97119145675</c:v>
                </c:pt>
                <c:pt idx="229">
                  <c:v>226476.98162099018</c:v>
                </c:pt>
                <c:pt idx="230">
                  <c:v>231938.64821820828</c:v>
                </c:pt>
                <c:pt idx="231">
                  <c:v>235415.84448275139</c:v>
                </c:pt>
                <c:pt idx="232">
                  <c:v>236490.05332304371</c:v>
                </c:pt>
                <c:pt idx="233">
                  <c:v>238498.62192882804</c:v>
                </c:pt>
                <c:pt idx="234">
                  <c:v>237248.58259703859</c:v>
                </c:pt>
                <c:pt idx="235">
                  <c:v>236119.80600987791</c:v>
                </c:pt>
                <c:pt idx="236">
                  <c:v>237072.58611257432</c:v>
                </c:pt>
                <c:pt idx="237">
                  <c:v>238868.9034170165</c:v>
                </c:pt>
                <c:pt idx="238">
                  <c:v>237788.66024415466</c:v>
                </c:pt>
                <c:pt idx="239">
                  <c:v>235949.94150090497</c:v>
                </c:pt>
                <c:pt idx="240">
                  <c:v>230718.81960643508</c:v>
                </c:pt>
                <c:pt idx="241">
                  <c:v>229960.33915390112</c:v>
                </c:pt>
                <c:pt idx="242">
                  <c:v>231222.53991160533</c:v>
                </c:pt>
                <c:pt idx="243">
                  <c:v>231944.70207936215</c:v>
                </c:pt>
                <c:pt idx="244">
                  <c:v>240282.77292520931</c:v>
                </c:pt>
                <c:pt idx="245">
                  <c:v>240586.26665486163</c:v>
                </c:pt>
                <c:pt idx="246">
                  <c:v>241860.60930989619</c:v>
                </c:pt>
                <c:pt idx="247">
                  <c:v>244761.32176391646</c:v>
                </c:pt>
                <c:pt idx="248">
                  <c:v>246703.29301486217</c:v>
                </c:pt>
                <c:pt idx="249">
                  <c:v>244342.67285439625</c:v>
                </c:pt>
                <c:pt idx="250">
                  <c:v>245847.69203012349</c:v>
                </c:pt>
                <c:pt idx="251">
                  <c:v>245774.83576399522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6-4DF2-B7EC-2F23406C8C4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XOM Inv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Sheet1!$G$2:$G$253</c:f>
              <c:numCache>
                <c:formatCode>"$"#,##0.00</c:formatCode>
                <c:ptCount val="252"/>
                <c:pt idx="0">
                  <c:v>200000</c:v>
                </c:pt>
                <c:pt idx="1">
                  <c:v>200938.95949474513</c:v>
                </c:pt>
                <c:pt idx="2">
                  <c:v>200402.39368303269</c:v>
                </c:pt>
                <c:pt idx="3">
                  <c:v>201690.13647371228</c:v>
                </c:pt>
                <c:pt idx="4">
                  <c:v>202790.07148623024</c:v>
                </c:pt>
                <c:pt idx="5">
                  <c:v>201556.01847871189</c:v>
                </c:pt>
                <c:pt idx="6">
                  <c:v>203058.33273861473</c:v>
                </c:pt>
                <c:pt idx="7">
                  <c:v>205445.99610616447</c:v>
                </c:pt>
                <c:pt idx="8">
                  <c:v>205794.75413971525</c:v>
                </c:pt>
                <c:pt idx="9">
                  <c:v>208826.33762291618</c:v>
                </c:pt>
                <c:pt idx="10">
                  <c:v>211160.31120730468</c:v>
                </c:pt>
                <c:pt idx="11">
                  <c:v>209899.42593939754</c:v>
                </c:pt>
                <c:pt idx="12">
                  <c:v>208584.83645268137</c:v>
                </c:pt>
                <c:pt idx="13">
                  <c:v>211884.72449521019</c:v>
                </c:pt>
                <c:pt idx="14">
                  <c:v>210838.35656284701</c:v>
                </c:pt>
                <c:pt idx="15">
                  <c:v>211079.84329743401</c:v>
                </c:pt>
                <c:pt idx="16">
                  <c:v>213708.93565697942</c:v>
                </c:pt>
                <c:pt idx="17">
                  <c:v>214299.09381123027</c:v>
                </c:pt>
                <c:pt idx="18">
                  <c:v>211911.48818627183</c:v>
                </c:pt>
                <c:pt idx="19">
                  <c:v>216445.38232046363</c:v>
                </c:pt>
                <c:pt idx="20">
                  <c:v>225110.60367804067</c:v>
                </c:pt>
                <c:pt idx="21">
                  <c:v>223769.25410917486</c:v>
                </c:pt>
                <c:pt idx="22">
                  <c:v>223849.79058837268</c:v>
                </c:pt>
                <c:pt idx="23">
                  <c:v>223420.51051127186</c:v>
                </c:pt>
                <c:pt idx="24">
                  <c:v>225164.38007508885</c:v>
                </c:pt>
                <c:pt idx="25">
                  <c:v>223788.91185259615</c:v>
                </c:pt>
                <c:pt idx="26">
                  <c:v>222629.33957001439</c:v>
                </c:pt>
                <c:pt idx="27">
                  <c:v>224382.15562656891</c:v>
                </c:pt>
                <c:pt idx="28">
                  <c:v>223357.3617698754</c:v>
                </c:pt>
                <c:pt idx="29">
                  <c:v>228993.95895205499</c:v>
                </c:pt>
                <c:pt idx="30">
                  <c:v>223762.00019614436</c:v>
                </c:pt>
                <c:pt idx="31">
                  <c:v>225703.72474900694</c:v>
                </c:pt>
                <c:pt idx="32">
                  <c:v>226216.07476149831</c:v>
                </c:pt>
                <c:pt idx="33">
                  <c:v>227888.23163584853</c:v>
                </c:pt>
                <c:pt idx="34">
                  <c:v>230423.29740330667</c:v>
                </c:pt>
                <c:pt idx="35">
                  <c:v>234819.20839779379</c:v>
                </c:pt>
                <c:pt idx="36">
                  <c:v>231852.60337435073</c:v>
                </c:pt>
                <c:pt idx="37">
                  <c:v>230153.56010593241</c:v>
                </c:pt>
                <c:pt idx="38">
                  <c:v>230666.03282143024</c:v>
                </c:pt>
                <c:pt idx="39">
                  <c:v>228697.30999822891</c:v>
                </c:pt>
                <c:pt idx="40">
                  <c:v>229452.38460210801</c:v>
                </c:pt>
                <c:pt idx="41">
                  <c:v>231448.10569564803</c:v>
                </c:pt>
                <c:pt idx="42">
                  <c:v>229452.38460210801</c:v>
                </c:pt>
                <c:pt idx="43">
                  <c:v>228481.56924153212</c:v>
                </c:pt>
                <c:pt idx="44">
                  <c:v>228157.88231933583</c:v>
                </c:pt>
                <c:pt idx="45">
                  <c:v>227564.55554038813</c:v>
                </c:pt>
                <c:pt idx="46">
                  <c:v>219473.78635223178</c:v>
                </c:pt>
                <c:pt idx="47">
                  <c:v>221469.56157945111</c:v>
                </c:pt>
                <c:pt idx="48">
                  <c:v>222170.75151892332</c:v>
                </c:pt>
                <c:pt idx="49">
                  <c:v>219500.80988495421</c:v>
                </c:pt>
                <c:pt idx="50">
                  <c:v>213891.29397808836</c:v>
                </c:pt>
                <c:pt idx="51">
                  <c:v>218880.52814261123</c:v>
                </c:pt>
                <c:pt idx="52">
                  <c:v>218044.48038118772</c:v>
                </c:pt>
                <c:pt idx="53">
                  <c:v>223411.30056796153</c:v>
                </c:pt>
                <c:pt idx="54">
                  <c:v>222656.17183040315</c:v>
                </c:pt>
                <c:pt idx="55">
                  <c:v>222764.07829787108</c:v>
                </c:pt>
                <c:pt idx="56">
                  <c:v>223114.62274283986</c:v>
                </c:pt>
                <c:pt idx="57">
                  <c:v>225514.93895570538</c:v>
                </c:pt>
                <c:pt idx="58">
                  <c:v>225110.41240570706</c:v>
                </c:pt>
                <c:pt idx="59">
                  <c:v>224517.07119111146</c:v>
                </c:pt>
                <c:pt idx="60">
                  <c:v>227861.28749918914</c:v>
                </c:pt>
                <c:pt idx="61">
                  <c:v>226890.3097375753</c:v>
                </c:pt>
                <c:pt idx="62">
                  <c:v>228373.56894235333</c:v>
                </c:pt>
                <c:pt idx="63">
                  <c:v>228886.01278655554</c:v>
                </c:pt>
                <c:pt idx="64">
                  <c:v>230369.3008626292</c:v>
                </c:pt>
                <c:pt idx="65">
                  <c:v>229722.0785925388</c:v>
                </c:pt>
                <c:pt idx="66">
                  <c:v>231286.31456377322</c:v>
                </c:pt>
                <c:pt idx="67">
                  <c:v>231798.77645253521</c:v>
                </c:pt>
                <c:pt idx="68">
                  <c:v>229668.15423010045</c:v>
                </c:pt>
                <c:pt idx="69">
                  <c:v>224328.27457107406</c:v>
                </c:pt>
                <c:pt idx="70">
                  <c:v>224274.38990666723</c:v>
                </c:pt>
                <c:pt idx="71">
                  <c:v>225029.48977292996</c:v>
                </c:pt>
                <c:pt idx="72">
                  <c:v>227321.84538464822</c:v>
                </c:pt>
                <c:pt idx="73">
                  <c:v>224112.54464111311</c:v>
                </c:pt>
                <c:pt idx="74">
                  <c:v>226000.38813848083</c:v>
                </c:pt>
                <c:pt idx="75">
                  <c:v>230989.61147626783</c:v>
                </c:pt>
                <c:pt idx="76">
                  <c:v>232904.395501383</c:v>
                </c:pt>
                <c:pt idx="77">
                  <c:v>232526.87804845921</c:v>
                </c:pt>
                <c:pt idx="78">
                  <c:v>235763.14819103741</c:v>
                </c:pt>
                <c:pt idx="79">
                  <c:v>236734.04655658823</c:v>
                </c:pt>
                <c:pt idx="80">
                  <c:v>235547.39299869278</c:v>
                </c:pt>
                <c:pt idx="81">
                  <c:v>237273.51754242476</c:v>
                </c:pt>
                <c:pt idx="82">
                  <c:v>234549.48553606728</c:v>
                </c:pt>
                <c:pt idx="83">
                  <c:v>230908.64914545929</c:v>
                </c:pt>
                <c:pt idx="84">
                  <c:v>228724.27939727201</c:v>
                </c:pt>
                <c:pt idx="85">
                  <c:v>222817.98822466165</c:v>
                </c:pt>
                <c:pt idx="86">
                  <c:v>223006.74514666756</c:v>
                </c:pt>
                <c:pt idx="87">
                  <c:v>224328.27457107406</c:v>
                </c:pt>
                <c:pt idx="88">
                  <c:v>224759.72721317201</c:v>
                </c:pt>
                <c:pt idx="89">
                  <c:v>220013.47748169766</c:v>
                </c:pt>
                <c:pt idx="90">
                  <c:v>219823.59097024967</c:v>
                </c:pt>
                <c:pt idx="91">
                  <c:v>219335.3593163566</c:v>
                </c:pt>
                <c:pt idx="92">
                  <c:v>217626.69468866498</c:v>
                </c:pt>
                <c:pt idx="93">
                  <c:v>218087.8450672444</c:v>
                </c:pt>
                <c:pt idx="94">
                  <c:v>221694.96700236463</c:v>
                </c:pt>
                <c:pt idx="95">
                  <c:v>223295.16217232321</c:v>
                </c:pt>
                <c:pt idx="96">
                  <c:v>221233.92850005592</c:v>
                </c:pt>
                <c:pt idx="97">
                  <c:v>218792.92902271656</c:v>
                </c:pt>
                <c:pt idx="98">
                  <c:v>220474.57372659768</c:v>
                </c:pt>
                <c:pt idx="99">
                  <c:v>222291.70781202224</c:v>
                </c:pt>
                <c:pt idx="100">
                  <c:v>223457.95658172161</c:v>
                </c:pt>
                <c:pt idx="101">
                  <c:v>224108.89603112612</c:v>
                </c:pt>
                <c:pt idx="102">
                  <c:v>226387.15523274639</c:v>
                </c:pt>
                <c:pt idx="103">
                  <c:v>222481.52575414302</c:v>
                </c:pt>
                <c:pt idx="104">
                  <c:v>220583.09731801</c:v>
                </c:pt>
                <c:pt idx="105">
                  <c:v>220176.12031679388</c:v>
                </c:pt>
                <c:pt idx="106">
                  <c:v>217762.35368907044</c:v>
                </c:pt>
                <c:pt idx="107">
                  <c:v>216975.78050164419</c:v>
                </c:pt>
                <c:pt idx="108">
                  <c:v>219037.05748085491</c:v>
                </c:pt>
                <c:pt idx="109">
                  <c:v>220176.12031679388</c:v>
                </c:pt>
                <c:pt idx="110">
                  <c:v>216379.06856328223</c:v>
                </c:pt>
                <c:pt idx="111">
                  <c:v>214887.38254908819</c:v>
                </c:pt>
                <c:pt idx="112">
                  <c:v>218006.41357788164</c:v>
                </c:pt>
                <c:pt idx="113">
                  <c:v>213341.4834594994</c:v>
                </c:pt>
                <c:pt idx="114">
                  <c:v>214860.27601139082</c:v>
                </c:pt>
                <c:pt idx="115">
                  <c:v>214317.79158407147</c:v>
                </c:pt>
                <c:pt idx="116">
                  <c:v>216189.23618551358</c:v>
                </c:pt>
                <c:pt idx="117">
                  <c:v>218521.72289817646</c:v>
                </c:pt>
                <c:pt idx="118">
                  <c:v>216487.57771904673</c:v>
                </c:pt>
                <c:pt idx="119">
                  <c:v>212744.74264984182</c:v>
                </c:pt>
                <c:pt idx="120">
                  <c:v>208242.56363391448</c:v>
                </c:pt>
                <c:pt idx="121">
                  <c:v>211334.41955568339</c:v>
                </c:pt>
                <c:pt idx="122">
                  <c:v>215972.22870072044</c:v>
                </c:pt>
                <c:pt idx="123">
                  <c:v>217653.81566201025</c:v>
                </c:pt>
                <c:pt idx="124">
                  <c:v>220718.63000649694</c:v>
                </c:pt>
                <c:pt idx="125">
                  <c:v>222427.33794113193</c:v>
                </c:pt>
                <c:pt idx="126">
                  <c:v>221315.33111812305</c:v>
                </c:pt>
                <c:pt idx="127">
                  <c:v>221233.92850005592</c:v>
                </c:pt>
                <c:pt idx="128">
                  <c:v>223376.5539636545</c:v>
                </c:pt>
                <c:pt idx="129">
                  <c:v>223539.30506610937</c:v>
                </c:pt>
                <c:pt idx="130">
                  <c:v>222128.94227391947</c:v>
                </c:pt>
                <c:pt idx="131">
                  <c:v>222101.77799363076</c:v>
                </c:pt>
                <c:pt idx="132">
                  <c:v>223702.03090618068</c:v>
                </c:pt>
                <c:pt idx="133">
                  <c:v>223051.07702112832</c:v>
                </c:pt>
                <c:pt idx="134">
                  <c:v>225112.38287163471</c:v>
                </c:pt>
                <c:pt idx="135">
                  <c:v>224163.02971045789</c:v>
                </c:pt>
                <c:pt idx="136">
                  <c:v>226821.08719735776</c:v>
                </c:pt>
                <c:pt idx="137">
                  <c:v>225926.03372546268</c:v>
                </c:pt>
                <c:pt idx="138">
                  <c:v>230591.01797752423</c:v>
                </c:pt>
                <c:pt idx="139">
                  <c:v>231133.41939986861</c:v>
                </c:pt>
                <c:pt idx="140">
                  <c:v>229370.59583046162</c:v>
                </c:pt>
                <c:pt idx="141">
                  <c:v>228827.98509122382</c:v>
                </c:pt>
                <c:pt idx="142">
                  <c:v>225953.11139186446</c:v>
                </c:pt>
                <c:pt idx="143">
                  <c:v>220935.52922393146</c:v>
                </c:pt>
                <c:pt idx="144">
                  <c:v>216406.25810595459</c:v>
                </c:pt>
                <c:pt idx="145">
                  <c:v>215890.91991436412</c:v>
                </c:pt>
                <c:pt idx="146">
                  <c:v>211117.41207089019</c:v>
                </c:pt>
                <c:pt idx="147">
                  <c:v>210791.94956401188</c:v>
                </c:pt>
                <c:pt idx="148">
                  <c:v>200268.63657922787</c:v>
                </c:pt>
                <c:pt idx="149">
                  <c:v>202926.57136312127</c:v>
                </c:pt>
                <c:pt idx="150">
                  <c:v>190369.12763485534</c:v>
                </c:pt>
                <c:pt idx="151">
                  <c:v>194301.79508182895</c:v>
                </c:pt>
                <c:pt idx="152">
                  <c:v>185729.28306347545</c:v>
                </c:pt>
                <c:pt idx="153">
                  <c:v>195421.12799610745</c:v>
                </c:pt>
                <c:pt idx="154">
                  <c:v>196567.78759171258</c:v>
                </c:pt>
                <c:pt idx="155">
                  <c:v>202819.69704447256</c:v>
                </c:pt>
                <c:pt idx="156">
                  <c:v>200662.98960642383</c:v>
                </c:pt>
                <c:pt idx="157">
                  <c:v>202464.82912298117</c:v>
                </c:pt>
                <c:pt idx="158">
                  <c:v>193673.87327287626</c:v>
                </c:pt>
                <c:pt idx="159">
                  <c:v>190561.54760249602</c:v>
                </c:pt>
                <c:pt idx="160">
                  <c:v>191599.00874015319</c:v>
                </c:pt>
                <c:pt idx="161">
                  <c:v>201099.79787386366</c:v>
                </c:pt>
                <c:pt idx="162">
                  <c:v>200772.14475742835</c:v>
                </c:pt>
                <c:pt idx="163">
                  <c:v>195939.86578275991</c:v>
                </c:pt>
                <c:pt idx="164">
                  <c:v>198315.02787929599</c:v>
                </c:pt>
                <c:pt idx="165">
                  <c:v>202355.65592741687</c:v>
                </c:pt>
                <c:pt idx="166">
                  <c:v>201782.29364940667</c:v>
                </c:pt>
                <c:pt idx="167">
                  <c:v>202082.65978254681</c:v>
                </c:pt>
                <c:pt idx="168">
                  <c:v>200635.65931618516</c:v>
                </c:pt>
                <c:pt idx="169">
                  <c:v>196949.9858034426</c:v>
                </c:pt>
                <c:pt idx="170">
                  <c:v>194247.2391597984</c:v>
                </c:pt>
                <c:pt idx="171">
                  <c:v>201072.45675688918</c:v>
                </c:pt>
                <c:pt idx="172">
                  <c:v>198806.54725198043</c:v>
                </c:pt>
                <c:pt idx="173">
                  <c:v>193864.9435074456</c:v>
                </c:pt>
                <c:pt idx="174">
                  <c:v>196130.99015100862</c:v>
                </c:pt>
                <c:pt idx="175">
                  <c:v>195612.22710197244</c:v>
                </c:pt>
                <c:pt idx="176">
                  <c:v>198315.02787929599</c:v>
                </c:pt>
                <c:pt idx="177">
                  <c:v>202055.40167054732</c:v>
                </c:pt>
                <c:pt idx="178">
                  <c:v>203529.58807066936</c:v>
                </c:pt>
                <c:pt idx="179">
                  <c:v>201208.97106942796</c:v>
                </c:pt>
                <c:pt idx="180">
                  <c:v>202055.40167054732</c:v>
                </c:pt>
                <c:pt idx="181">
                  <c:v>196485.88694379563</c:v>
                </c:pt>
                <c:pt idx="182">
                  <c:v>189032.63566148153</c:v>
                </c:pt>
                <c:pt idx="183">
                  <c:v>189223.76363864218</c:v>
                </c:pt>
                <c:pt idx="184">
                  <c:v>195803.38034151675</c:v>
                </c:pt>
                <c:pt idx="185">
                  <c:v>199052.19145314014</c:v>
                </c:pt>
                <c:pt idx="186">
                  <c:v>196758.91556887326</c:v>
                </c:pt>
                <c:pt idx="187">
                  <c:v>201700.43630843313</c:v>
                </c:pt>
                <c:pt idx="188">
                  <c:v>198287.74450491279</c:v>
                </c:pt>
                <c:pt idx="189">
                  <c:v>194247.2391597984</c:v>
                </c:pt>
                <c:pt idx="190">
                  <c:v>198833.80536397998</c:v>
                </c:pt>
                <c:pt idx="191">
                  <c:v>201891.53180538618</c:v>
                </c:pt>
                <c:pt idx="192">
                  <c:v>201727.77742540761</c:v>
                </c:pt>
                <c:pt idx="193">
                  <c:v>200826.7331596665</c:v>
                </c:pt>
                <c:pt idx="194">
                  <c:v>208252.61445371041</c:v>
                </c:pt>
                <c:pt idx="195">
                  <c:v>208225.35634171093</c:v>
                </c:pt>
                <c:pt idx="196">
                  <c:v>210655.21510784375</c:v>
                </c:pt>
                <c:pt idx="197">
                  <c:v>208498.36692222877</c:v>
                </c:pt>
                <c:pt idx="198">
                  <c:v>213248.70915986062</c:v>
                </c:pt>
                <c:pt idx="199">
                  <c:v>211501.45443662946</c:v>
                </c:pt>
                <c:pt idx="200">
                  <c:v>215378.21622850114</c:v>
                </c:pt>
                <c:pt idx="201">
                  <c:v>214122.38343733165</c:v>
                </c:pt>
                <c:pt idx="202">
                  <c:v>214886.83399447097</c:v>
                </c:pt>
                <c:pt idx="203">
                  <c:v>218763.62104872637</c:v>
                </c:pt>
                <c:pt idx="204">
                  <c:v>218872.73650169943</c:v>
                </c:pt>
                <c:pt idx="205">
                  <c:v>216879.88088425199</c:v>
                </c:pt>
                <c:pt idx="206">
                  <c:v>221329.92194915889</c:v>
                </c:pt>
                <c:pt idx="207">
                  <c:v>223541.21778944577</c:v>
                </c:pt>
                <c:pt idx="208">
                  <c:v>222449.29817038091</c:v>
                </c:pt>
                <c:pt idx="209">
                  <c:v>213194.17850021381</c:v>
                </c:pt>
                <c:pt idx="210">
                  <c:v>207324.39508094476</c:v>
                </c:pt>
                <c:pt idx="211">
                  <c:v>211228.44385611161</c:v>
                </c:pt>
                <c:pt idx="212">
                  <c:v>215296.41302120697</c:v>
                </c:pt>
                <c:pt idx="213">
                  <c:v>214368.12147020214</c:v>
                </c:pt>
                <c:pt idx="214">
                  <c:v>216634.12841573369</c:v>
                </c:pt>
                <c:pt idx="215">
                  <c:v>219050.89404929211</c:v>
                </c:pt>
                <c:pt idx="216">
                  <c:v>212542.01202074438</c:v>
                </c:pt>
                <c:pt idx="217">
                  <c:v>216139.73274022067</c:v>
                </c:pt>
                <c:pt idx="218">
                  <c:v>218941.06403175194</c:v>
                </c:pt>
                <c:pt idx="219">
                  <c:v>216853.82093102165</c:v>
                </c:pt>
                <c:pt idx="220">
                  <c:v>217210.8253283907</c:v>
                </c:pt>
                <c:pt idx="221">
                  <c:v>214903.86084107679</c:v>
                </c:pt>
                <c:pt idx="222">
                  <c:v>213832.81155985023</c:v>
                </c:pt>
                <c:pt idx="223">
                  <c:v>213942.61631500674</c:v>
                </c:pt>
                <c:pt idx="224">
                  <c:v>211223.73422600978</c:v>
                </c:pt>
                <c:pt idx="225">
                  <c:v>208806.95415680343</c:v>
                </c:pt>
                <c:pt idx="226">
                  <c:v>204824.68221500222</c:v>
                </c:pt>
                <c:pt idx="227">
                  <c:v>202957.16050085562</c:v>
                </c:pt>
                <c:pt idx="228">
                  <c:v>208285.06218110188</c:v>
                </c:pt>
                <c:pt idx="229">
                  <c:v>211278.62216794016</c:v>
                </c:pt>
                <c:pt idx="230">
                  <c:v>220918.48433276583</c:v>
                </c:pt>
                <c:pt idx="231">
                  <c:v>219133.3179894427</c:v>
                </c:pt>
                <c:pt idx="232">
                  <c:v>219133.3179894427</c:v>
                </c:pt>
                <c:pt idx="233">
                  <c:v>220945.88319233168</c:v>
                </c:pt>
                <c:pt idx="234">
                  <c:v>221962.07340292342</c:v>
                </c:pt>
                <c:pt idx="235">
                  <c:v>222676.13272242874</c:v>
                </c:pt>
                <c:pt idx="236">
                  <c:v>219353.05020276221</c:v>
                </c:pt>
                <c:pt idx="237">
                  <c:v>223390.12708151891</c:v>
                </c:pt>
                <c:pt idx="238">
                  <c:v>219847.33761091658</c:v>
                </c:pt>
                <c:pt idx="239">
                  <c:v>221165.64427694684</c:v>
                </c:pt>
                <c:pt idx="240">
                  <c:v>218172.08429010853</c:v>
                </c:pt>
                <c:pt idx="241">
                  <c:v>219792.40636204265</c:v>
                </c:pt>
                <c:pt idx="242">
                  <c:v>220149.45406635507</c:v>
                </c:pt>
                <c:pt idx="243">
                  <c:v>218419.22618972973</c:v>
                </c:pt>
                <c:pt idx="244">
                  <c:v>225202.76085373503</c:v>
                </c:pt>
                <c:pt idx="245">
                  <c:v>228278.75560745975</c:v>
                </c:pt>
                <c:pt idx="246">
                  <c:v>231491.99367393824</c:v>
                </c:pt>
                <c:pt idx="247">
                  <c:v>234046.11088760919</c:v>
                </c:pt>
                <c:pt idx="248">
                  <c:v>234210.92989661463</c:v>
                </c:pt>
                <c:pt idx="249">
                  <c:v>231189.8916541475</c:v>
                </c:pt>
                <c:pt idx="250">
                  <c:v>234183.39750730642</c:v>
                </c:pt>
                <c:pt idx="251">
                  <c:v>232782.86178237127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6-4DF2-B7EC-2F23406C8C4E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GOOG Inv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Sheet1!$J$2:$J$253</c:f>
              <c:numCache>
                <c:formatCode>"$"#,##0.00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6-4DF2-B7EC-2F23406C8C4E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GLD Inv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Sheet1!$M$2:$M$253</c:f>
              <c:numCache>
                <c:formatCode>"$"#,##0.00</c:formatCode>
                <c:ptCount val="252"/>
                <c:pt idx="0">
                  <c:v>100000</c:v>
                </c:pt>
                <c:pt idx="1">
                  <c:v>97644.927536231888</c:v>
                </c:pt>
                <c:pt idx="2">
                  <c:v>97369.561594202896</c:v>
                </c:pt>
                <c:pt idx="3">
                  <c:v>96978.262318840585</c:v>
                </c:pt>
                <c:pt idx="4">
                  <c:v>96797.102898550744</c:v>
                </c:pt>
                <c:pt idx="5">
                  <c:v>97188.40217391304</c:v>
                </c:pt>
                <c:pt idx="6">
                  <c:v>97760.872463768115</c:v>
                </c:pt>
                <c:pt idx="7">
                  <c:v>98159.425362318842</c:v>
                </c:pt>
                <c:pt idx="8">
                  <c:v>97137.683333333349</c:v>
                </c:pt>
                <c:pt idx="9">
                  <c:v>96152.175362318842</c:v>
                </c:pt>
                <c:pt idx="10">
                  <c:v>96688.400724637686</c:v>
                </c:pt>
                <c:pt idx="11">
                  <c:v>96898.551449275372</c:v>
                </c:pt>
                <c:pt idx="12">
                  <c:v>95072.461594202905</c:v>
                </c:pt>
                <c:pt idx="13">
                  <c:v>94949.274637681156</c:v>
                </c:pt>
                <c:pt idx="14">
                  <c:v>94463.768840579723</c:v>
                </c:pt>
                <c:pt idx="15">
                  <c:v>94275.366666666683</c:v>
                </c:pt>
                <c:pt idx="16">
                  <c:v>95043.481159420291</c:v>
                </c:pt>
                <c:pt idx="17">
                  <c:v>92702.898550724654</c:v>
                </c:pt>
                <c:pt idx="18">
                  <c:v>94405.796376811602</c:v>
                </c:pt>
                <c:pt idx="19">
                  <c:v>94108.692028985504</c:v>
                </c:pt>
                <c:pt idx="20">
                  <c:v>94782.610869565222</c:v>
                </c:pt>
                <c:pt idx="21">
                  <c:v>94528.983333333337</c:v>
                </c:pt>
                <c:pt idx="22">
                  <c:v>95797.099275362329</c:v>
                </c:pt>
                <c:pt idx="23">
                  <c:v>95405.799999999988</c:v>
                </c:pt>
                <c:pt idx="24">
                  <c:v>95420.284782608695</c:v>
                </c:pt>
                <c:pt idx="25">
                  <c:v>96478.260144927539</c:v>
                </c:pt>
                <c:pt idx="26">
                  <c:v>96427.541304347833</c:v>
                </c:pt>
                <c:pt idx="27">
                  <c:v>96268.120289855084</c:v>
                </c:pt>
                <c:pt idx="28">
                  <c:v>95884.063043478265</c:v>
                </c:pt>
                <c:pt idx="29">
                  <c:v>96340.577536231896</c:v>
                </c:pt>
                <c:pt idx="30">
                  <c:v>97079.710869565228</c:v>
                </c:pt>
                <c:pt idx="31">
                  <c:v>97173.917391304363</c:v>
                </c:pt>
                <c:pt idx="32">
                  <c:v>97855.067391304357</c:v>
                </c:pt>
                <c:pt idx="33">
                  <c:v>98123.191304347827</c:v>
                </c:pt>
                <c:pt idx="34">
                  <c:v>98760.864492753637</c:v>
                </c:pt>
                <c:pt idx="35">
                  <c:v>99644.923913043487</c:v>
                </c:pt>
                <c:pt idx="36">
                  <c:v>98898.547826086971</c:v>
                </c:pt>
                <c:pt idx="37">
                  <c:v>99550.728260869568</c:v>
                </c:pt>
                <c:pt idx="38">
                  <c:v>99753.62608695653</c:v>
                </c:pt>
                <c:pt idx="39">
                  <c:v>101471.01376811594</c:v>
                </c:pt>
                <c:pt idx="40">
                  <c:v>101391.30289855073</c:v>
                </c:pt>
                <c:pt idx="41">
                  <c:v>100065.21449275363</c:v>
                </c:pt>
                <c:pt idx="42">
                  <c:v>100978.26521739131</c:v>
                </c:pt>
                <c:pt idx="43">
                  <c:v>101246.3775362319</c:v>
                </c:pt>
                <c:pt idx="44">
                  <c:v>100985.50797101452</c:v>
                </c:pt>
                <c:pt idx="45">
                  <c:v>101021.74202898552</c:v>
                </c:pt>
                <c:pt idx="46">
                  <c:v>99833.336231884066</c:v>
                </c:pt>
                <c:pt idx="47">
                  <c:v>100159.42101449276</c:v>
                </c:pt>
                <c:pt idx="48">
                  <c:v>100623.18913043481</c:v>
                </c:pt>
                <c:pt idx="49">
                  <c:v>98746.379710144931</c:v>
                </c:pt>
                <c:pt idx="50">
                  <c:v>98724.641304347839</c:v>
                </c:pt>
                <c:pt idx="51">
                  <c:v>99253.623913043484</c:v>
                </c:pt>
                <c:pt idx="52">
                  <c:v>100268.11231884058</c:v>
                </c:pt>
                <c:pt idx="53">
                  <c:v>100826.08623188405</c:v>
                </c:pt>
                <c:pt idx="54">
                  <c:v>100760.87173913045</c:v>
                </c:pt>
                <c:pt idx="55">
                  <c:v>101695.64927536232</c:v>
                </c:pt>
                <c:pt idx="56">
                  <c:v>100884.05869565219</c:v>
                </c:pt>
                <c:pt idx="57">
                  <c:v>100913.03985507248</c:v>
                </c:pt>
                <c:pt idx="58">
                  <c:v>100391.29927536233</c:v>
                </c:pt>
                <c:pt idx="59">
                  <c:v>100152.17898550724</c:v>
                </c:pt>
                <c:pt idx="60">
                  <c:v>100485.50579710146</c:v>
                </c:pt>
                <c:pt idx="61">
                  <c:v>101347.82681159423</c:v>
                </c:pt>
                <c:pt idx="62">
                  <c:v>100869.56304347825</c:v>
                </c:pt>
                <c:pt idx="63">
                  <c:v>101333.33043478261</c:v>
                </c:pt>
                <c:pt idx="64">
                  <c:v>102934.78478260869</c:v>
                </c:pt>
                <c:pt idx="65">
                  <c:v>103173.91666666667</c:v>
                </c:pt>
                <c:pt idx="66">
                  <c:v>103268.11231884059</c:v>
                </c:pt>
                <c:pt idx="67">
                  <c:v>104101.45217391303</c:v>
                </c:pt>
                <c:pt idx="68">
                  <c:v>103362.31811594203</c:v>
                </c:pt>
                <c:pt idx="69">
                  <c:v>102615.94275362321</c:v>
                </c:pt>
                <c:pt idx="70">
                  <c:v>102826.08260869567</c:v>
                </c:pt>
                <c:pt idx="71">
                  <c:v>104210.14347826088</c:v>
                </c:pt>
                <c:pt idx="72">
                  <c:v>105108.69782608697</c:v>
                </c:pt>
                <c:pt idx="73">
                  <c:v>105746.37173913045</c:v>
                </c:pt>
                <c:pt idx="74">
                  <c:v>105746.37173913045</c:v>
                </c:pt>
                <c:pt idx="75">
                  <c:v>106159.42028985509</c:v>
                </c:pt>
                <c:pt idx="76">
                  <c:v>106333.33695652173</c:v>
                </c:pt>
                <c:pt idx="77">
                  <c:v>106427.53260869563</c:v>
                </c:pt>
                <c:pt idx="78">
                  <c:v>106072.46739130438</c:v>
                </c:pt>
                <c:pt idx="79">
                  <c:v>108115.93985507247</c:v>
                </c:pt>
                <c:pt idx="80">
                  <c:v>108565.22246376812</c:v>
                </c:pt>
                <c:pt idx="81">
                  <c:v>110413.03985507245</c:v>
                </c:pt>
                <c:pt idx="82">
                  <c:v>108992.75652173912</c:v>
                </c:pt>
                <c:pt idx="83">
                  <c:v>108608.69927536233</c:v>
                </c:pt>
                <c:pt idx="84">
                  <c:v>107050.72173913044</c:v>
                </c:pt>
                <c:pt idx="85">
                  <c:v>103963.76884057972</c:v>
                </c:pt>
                <c:pt idx="86">
                  <c:v>105289.85724637681</c:v>
                </c:pt>
                <c:pt idx="87">
                  <c:v>106797.1050724638</c:v>
                </c:pt>
                <c:pt idx="88">
                  <c:v>107173.90869565218</c:v>
                </c:pt>
                <c:pt idx="89">
                  <c:v>106188.4007246377</c:v>
                </c:pt>
                <c:pt idx="90">
                  <c:v>106224.63478260871</c:v>
                </c:pt>
                <c:pt idx="91">
                  <c:v>105528.9891304348</c:v>
                </c:pt>
                <c:pt idx="92">
                  <c:v>105340.5760869565</c:v>
                </c:pt>
                <c:pt idx="93">
                  <c:v>104884.06159420288</c:v>
                </c:pt>
                <c:pt idx="94">
                  <c:v>105507.25072463771</c:v>
                </c:pt>
                <c:pt idx="95">
                  <c:v>105543.47391304346</c:v>
                </c:pt>
                <c:pt idx="96">
                  <c:v>106876.8152173913</c:v>
                </c:pt>
                <c:pt idx="97">
                  <c:v>107123.18985507249</c:v>
                </c:pt>
                <c:pt idx="98">
                  <c:v>107673.91014492756</c:v>
                </c:pt>
                <c:pt idx="99">
                  <c:v>107666.66811594204</c:v>
                </c:pt>
                <c:pt idx="100">
                  <c:v>107405.79782608694</c:v>
                </c:pt>
                <c:pt idx="101">
                  <c:v>108478.25869565218</c:v>
                </c:pt>
                <c:pt idx="102">
                  <c:v>108434.78188405799</c:v>
                </c:pt>
                <c:pt idx="103">
                  <c:v>108630.43768115941</c:v>
                </c:pt>
                <c:pt idx="104">
                  <c:v>108333.33333333333</c:v>
                </c:pt>
                <c:pt idx="105">
                  <c:v>108855.07318840579</c:v>
                </c:pt>
                <c:pt idx="106">
                  <c:v>109043.47536231886</c:v>
                </c:pt>
                <c:pt idx="107">
                  <c:v>108999.99855072465</c:v>
                </c:pt>
                <c:pt idx="108">
                  <c:v>108557.96956521738</c:v>
                </c:pt>
                <c:pt idx="109">
                  <c:v>109101.44782608697</c:v>
                </c:pt>
                <c:pt idx="110">
                  <c:v>108144.93115942029</c:v>
                </c:pt>
                <c:pt idx="111">
                  <c:v>107079.71304347826</c:v>
                </c:pt>
                <c:pt idx="112">
                  <c:v>107731.88260869564</c:v>
                </c:pt>
                <c:pt idx="113">
                  <c:v>108057.96739130432</c:v>
                </c:pt>
                <c:pt idx="114">
                  <c:v>107949.27608695652</c:v>
                </c:pt>
                <c:pt idx="115">
                  <c:v>108652.17536231886</c:v>
                </c:pt>
                <c:pt idx="116">
                  <c:v>108717.39057971016</c:v>
                </c:pt>
                <c:pt idx="117">
                  <c:v>109246.37318840582</c:v>
                </c:pt>
                <c:pt idx="118">
                  <c:v>109413.04710144928</c:v>
                </c:pt>
                <c:pt idx="119">
                  <c:v>107492.75072463771</c:v>
                </c:pt>
                <c:pt idx="120">
                  <c:v>105985.50362318843</c:v>
                </c:pt>
                <c:pt idx="121">
                  <c:v>105601.4463768116</c:v>
                </c:pt>
                <c:pt idx="122">
                  <c:v>105971.01811594202</c:v>
                </c:pt>
                <c:pt idx="123">
                  <c:v>106652.16884057972</c:v>
                </c:pt>
                <c:pt idx="124">
                  <c:v>105797.10144927537</c:v>
                </c:pt>
                <c:pt idx="125">
                  <c:v>105021.73405797103</c:v>
                </c:pt>
                <c:pt idx="126">
                  <c:v>106978.26449275365</c:v>
                </c:pt>
                <c:pt idx="127">
                  <c:v>107905.79999999999</c:v>
                </c:pt>
                <c:pt idx="128">
                  <c:v>108079.70579710144</c:v>
                </c:pt>
                <c:pt idx="129">
                  <c:v>108876.81159420291</c:v>
                </c:pt>
                <c:pt idx="130">
                  <c:v>109847.82318840582</c:v>
                </c:pt>
                <c:pt idx="131">
                  <c:v>110702.90144927538</c:v>
                </c:pt>
                <c:pt idx="132">
                  <c:v>111695.65144927538</c:v>
                </c:pt>
                <c:pt idx="133">
                  <c:v>111985.50217391306</c:v>
                </c:pt>
                <c:pt idx="134">
                  <c:v>112463.76594202899</c:v>
                </c:pt>
                <c:pt idx="135">
                  <c:v>113456.52681159422</c:v>
                </c:pt>
                <c:pt idx="136">
                  <c:v>112072.46666666666</c:v>
                </c:pt>
                <c:pt idx="137">
                  <c:v>113057.97391304349</c:v>
                </c:pt>
                <c:pt idx="138">
                  <c:v>112195.65362318844</c:v>
                </c:pt>
                <c:pt idx="139">
                  <c:v>113130.43115942027</c:v>
                </c:pt>
                <c:pt idx="140">
                  <c:v>114014.48985507249</c:v>
                </c:pt>
                <c:pt idx="141">
                  <c:v>114326.08985507247</c:v>
                </c:pt>
                <c:pt idx="142">
                  <c:v>113905.79855072463</c:v>
                </c:pt>
                <c:pt idx="143">
                  <c:v>114000.00507246377</c:v>
                </c:pt>
                <c:pt idx="144">
                  <c:v>114702.8934782609</c:v>
                </c:pt>
                <c:pt idx="145">
                  <c:v>114289.85579710145</c:v>
                </c:pt>
                <c:pt idx="146">
                  <c:v>117043.48115942029</c:v>
                </c:pt>
                <c:pt idx="147">
                  <c:v>117021.74275362317</c:v>
                </c:pt>
                <c:pt idx="148">
                  <c:v>116405.7963768116</c:v>
                </c:pt>
                <c:pt idx="149">
                  <c:v>117210.14492753624</c:v>
                </c:pt>
                <c:pt idx="150">
                  <c:v>121101.4456521739</c:v>
                </c:pt>
                <c:pt idx="151">
                  <c:v>122181.16014492755</c:v>
                </c:pt>
                <c:pt idx="152">
                  <c:v>126507.24782608697</c:v>
                </c:pt>
                <c:pt idx="153">
                  <c:v>123731.88405797102</c:v>
                </c:pt>
                <c:pt idx="154">
                  <c:v>123166.66739130435</c:v>
                </c:pt>
                <c:pt idx="155">
                  <c:v>124492.75579710148</c:v>
                </c:pt>
                <c:pt idx="156">
                  <c:v>126028.984057971</c:v>
                </c:pt>
                <c:pt idx="157">
                  <c:v>126391.30289855071</c:v>
                </c:pt>
                <c:pt idx="158">
                  <c:v>128782.60942028985</c:v>
                </c:pt>
                <c:pt idx="159">
                  <c:v>130398.54855072463</c:v>
                </c:pt>
                <c:pt idx="160">
                  <c:v>133760.86666666667</c:v>
                </c:pt>
                <c:pt idx="161">
                  <c:v>128746.37536231882</c:v>
                </c:pt>
                <c:pt idx="162">
                  <c:v>124384.0536231884</c:v>
                </c:pt>
                <c:pt idx="163">
                  <c:v>124898.55144927537</c:v>
                </c:pt>
                <c:pt idx="164">
                  <c:v>128601.45000000001</c:v>
                </c:pt>
                <c:pt idx="165">
                  <c:v>126007.24565217394</c:v>
                </c:pt>
                <c:pt idx="166">
                  <c:v>129782.61304347828</c:v>
                </c:pt>
                <c:pt idx="167">
                  <c:v>128782.60942028985</c:v>
                </c:pt>
                <c:pt idx="168">
                  <c:v>128891.30072463768</c:v>
                </c:pt>
                <c:pt idx="169">
                  <c:v>132782.61231884058</c:v>
                </c:pt>
                <c:pt idx="170">
                  <c:v>132536.22753623189</c:v>
                </c:pt>
                <c:pt idx="171">
                  <c:v>128318.84202898553</c:v>
                </c:pt>
                <c:pt idx="172">
                  <c:v>131746.37536231882</c:v>
                </c:pt>
                <c:pt idx="173">
                  <c:v>130942.0268115942</c:v>
                </c:pt>
                <c:pt idx="174">
                  <c:v>128021.7376811594</c:v>
                </c:pt>
                <c:pt idx="175">
                  <c:v>129376.80652173914</c:v>
                </c:pt>
                <c:pt idx="176">
                  <c:v>128413.04855072463</c:v>
                </c:pt>
                <c:pt idx="177">
                  <c:v>126376.80724637682</c:v>
                </c:pt>
                <c:pt idx="178">
                  <c:v>127557.97028985509</c:v>
                </c:pt>
                <c:pt idx="179">
                  <c:v>125586.95507246378</c:v>
                </c:pt>
                <c:pt idx="180">
                  <c:v>127376.81086956523</c:v>
                </c:pt>
                <c:pt idx="181">
                  <c:v>125789.85217391307</c:v>
                </c:pt>
                <c:pt idx="182">
                  <c:v>122500.00217391305</c:v>
                </c:pt>
                <c:pt idx="183">
                  <c:v>115797.10362318841</c:v>
                </c:pt>
                <c:pt idx="184">
                  <c:v>114188.40724637684</c:v>
                </c:pt>
                <c:pt idx="185">
                  <c:v>116398.55434782611</c:v>
                </c:pt>
                <c:pt idx="186">
                  <c:v>113202.89927536232</c:v>
                </c:pt>
                <c:pt idx="187">
                  <c:v>114275.36014492754</c:v>
                </c:pt>
                <c:pt idx="188">
                  <c:v>114536.2304347826</c:v>
                </c:pt>
                <c:pt idx="189">
                  <c:v>116637.68623188404</c:v>
                </c:pt>
                <c:pt idx="190">
                  <c:v>114231.88333333333</c:v>
                </c:pt>
                <c:pt idx="191">
                  <c:v>115550.72971014492</c:v>
                </c:pt>
                <c:pt idx="192">
                  <c:v>116297.10507246378</c:v>
                </c:pt>
                <c:pt idx="193">
                  <c:v>115347.82101449276</c:v>
                </c:pt>
                <c:pt idx="194">
                  <c:v>118311.59710144927</c:v>
                </c:pt>
                <c:pt idx="195">
                  <c:v>117463.77246376812</c:v>
                </c:pt>
                <c:pt idx="196">
                  <c:v>118304.34420289856</c:v>
                </c:pt>
                <c:pt idx="197">
                  <c:v>117608.69782608697</c:v>
                </c:pt>
                <c:pt idx="198">
                  <c:v>118405.79275362317</c:v>
                </c:pt>
                <c:pt idx="199">
                  <c:v>117840.5760869565</c:v>
                </c:pt>
                <c:pt idx="200">
                  <c:v>117275.35942028987</c:v>
                </c:pt>
                <c:pt idx="201">
                  <c:v>115847.8224637681</c:v>
                </c:pt>
                <c:pt idx="202">
                  <c:v>114326.08985507247</c:v>
                </c:pt>
                <c:pt idx="203">
                  <c:v>115594.20579710144</c:v>
                </c:pt>
                <c:pt idx="204">
                  <c:v>116681.16231884058</c:v>
                </c:pt>
                <c:pt idx="205">
                  <c:v>119992.75072463771</c:v>
                </c:pt>
                <c:pt idx="206">
                  <c:v>121304.34347826087</c:v>
                </c:pt>
                <c:pt idx="207">
                  <c:v>122862.32101449276</c:v>
                </c:pt>
                <c:pt idx="208">
                  <c:v>122913.03985507245</c:v>
                </c:pt>
                <c:pt idx="209">
                  <c:v>121260.86666666668</c:v>
                </c:pt>
                <c:pt idx="210">
                  <c:v>121289.8586956522</c:v>
                </c:pt>
                <c:pt idx="211">
                  <c:v>122507.24492753623</c:v>
                </c:pt>
                <c:pt idx="212">
                  <c:v>124434.78333333333</c:v>
                </c:pt>
                <c:pt idx="213">
                  <c:v>123804.35217391307</c:v>
                </c:pt>
                <c:pt idx="214">
                  <c:v>126797.09855072464</c:v>
                </c:pt>
                <c:pt idx="215">
                  <c:v>125746.37608695654</c:v>
                </c:pt>
                <c:pt idx="216">
                  <c:v>124688.41086956521</c:v>
                </c:pt>
                <c:pt idx="217">
                  <c:v>124014.49202898551</c:v>
                </c:pt>
                <c:pt idx="218">
                  <c:v>126057.97608695652</c:v>
                </c:pt>
                <c:pt idx="219">
                  <c:v>125507.24420289854</c:v>
                </c:pt>
                <c:pt idx="220">
                  <c:v>125623.1891304348</c:v>
                </c:pt>
                <c:pt idx="221">
                  <c:v>124282.60507246378</c:v>
                </c:pt>
                <c:pt idx="222">
                  <c:v>121086.96086956524</c:v>
                </c:pt>
                <c:pt idx="223">
                  <c:v>121463.76449275362</c:v>
                </c:pt>
                <c:pt idx="224">
                  <c:v>118478.26086956522</c:v>
                </c:pt>
                <c:pt idx="225">
                  <c:v>119789.85362318841</c:v>
                </c:pt>
                <c:pt idx="226">
                  <c:v>119442.03043478262</c:v>
                </c:pt>
                <c:pt idx="227">
                  <c:v>118405.79275362317</c:v>
                </c:pt>
                <c:pt idx="228">
                  <c:v>120746.38043478262</c:v>
                </c:pt>
                <c:pt idx="229">
                  <c:v>120927.53985507249</c:v>
                </c:pt>
                <c:pt idx="230">
                  <c:v>123282.61231884061</c:v>
                </c:pt>
                <c:pt idx="231">
                  <c:v>122920.29347826089</c:v>
                </c:pt>
                <c:pt idx="232">
                  <c:v>123057.97608695652</c:v>
                </c:pt>
                <c:pt idx="233">
                  <c:v>121246.38188405796</c:v>
                </c:pt>
                <c:pt idx="234">
                  <c:v>121869.56014492754</c:v>
                </c:pt>
                <c:pt idx="235">
                  <c:v>122753.61884057971</c:v>
                </c:pt>
                <c:pt idx="236">
                  <c:v>120275.35942028987</c:v>
                </c:pt>
                <c:pt idx="237">
                  <c:v>120579.70579710144</c:v>
                </c:pt>
                <c:pt idx="238">
                  <c:v>117384.06159420288</c:v>
                </c:pt>
                <c:pt idx="239">
                  <c:v>114818.8384057971</c:v>
                </c:pt>
                <c:pt idx="240">
                  <c:v>110789.8543478261</c:v>
                </c:pt>
                <c:pt idx="241">
                  <c:v>110384.05942028988</c:v>
                </c:pt>
                <c:pt idx="242">
                  <c:v>112485.50434782611</c:v>
                </c:pt>
                <c:pt idx="243">
                  <c:v>112224.63405797101</c:v>
                </c:pt>
                <c:pt idx="244">
                  <c:v>113753.62028985508</c:v>
                </c:pt>
                <c:pt idx="245">
                  <c:v>113884.06086956522</c:v>
                </c:pt>
                <c:pt idx="246">
                  <c:v>113072.4586956522</c:v>
                </c:pt>
                <c:pt idx="247">
                  <c:v>113268.11449275362</c:v>
                </c:pt>
                <c:pt idx="248">
                  <c:v>112253.6260869565</c:v>
                </c:pt>
                <c:pt idx="249">
                  <c:v>109442.02826086959</c:v>
                </c:pt>
                <c:pt idx="250">
                  <c:v>108942.02608695655</c:v>
                </c:pt>
                <c:pt idx="251">
                  <c:v>110137.6847826087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6-4DF2-B7EC-2F23406C8C4E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Sheet1!$N$2:$N$253</c:f>
              <c:numCache>
                <c:formatCode>"$"#,##0.00</c:formatCode>
                <c:ptCount val="252"/>
                <c:pt idx="0">
                  <c:v>500000</c:v>
                </c:pt>
                <c:pt idx="1">
                  <c:v>499627.72404043208</c:v>
                </c:pt>
                <c:pt idx="2">
                  <c:v>500460.3383155762</c:v>
                </c:pt>
                <c:pt idx="3">
                  <c:v>501192.9077151753</c:v>
                </c:pt>
                <c:pt idx="4">
                  <c:v>503562.07615050918</c:v>
                </c:pt>
                <c:pt idx="5">
                  <c:v>506560.72678134643</c:v>
                </c:pt>
                <c:pt idx="6">
                  <c:v>508143.91827682615</c:v>
                </c:pt>
                <c:pt idx="7">
                  <c:v>512617.16012495721</c:v>
                </c:pt>
                <c:pt idx="8">
                  <c:v>512708.81785042433</c:v>
                </c:pt>
                <c:pt idx="9">
                  <c:v>516454.10478128644</c:v>
                </c:pt>
                <c:pt idx="10">
                  <c:v>514572.65251905611</c:v>
                </c:pt>
                <c:pt idx="11">
                  <c:v>512423.53763019363</c:v>
                </c:pt>
                <c:pt idx="12">
                  <c:v>505544.58926160156</c:v>
                </c:pt>
                <c:pt idx="13">
                  <c:v>505104.49399771582</c:v>
                </c:pt>
                <c:pt idx="14">
                  <c:v>510084.13379676343</c:v>
                </c:pt>
                <c:pt idx="15">
                  <c:v>512534.29838491709</c:v>
                </c:pt>
                <c:pt idx="16">
                  <c:v>517418.27495085209</c:v>
                </c:pt>
                <c:pt idx="17">
                  <c:v>515279.44648192596</c:v>
                </c:pt>
                <c:pt idx="18">
                  <c:v>510280.10301723436</c:v>
                </c:pt>
                <c:pt idx="19">
                  <c:v>516470.89366251603</c:v>
                </c:pt>
                <c:pt idx="20">
                  <c:v>529275.12240290816</c:v>
                </c:pt>
                <c:pt idx="21">
                  <c:v>527249.3544909599</c:v>
                </c:pt>
                <c:pt idx="22">
                  <c:v>528063.94895120186</c:v>
                </c:pt>
                <c:pt idx="23">
                  <c:v>529100.32315764134</c:v>
                </c:pt>
                <c:pt idx="24">
                  <c:v>534123.48576717742</c:v>
                </c:pt>
                <c:pt idx="25">
                  <c:v>535820.78136690881</c:v>
                </c:pt>
                <c:pt idx="26">
                  <c:v>536406.78801960521</c:v>
                </c:pt>
                <c:pt idx="27">
                  <c:v>535803.37843116617</c:v>
                </c:pt>
                <c:pt idx="28">
                  <c:v>535796.33305329585</c:v>
                </c:pt>
                <c:pt idx="29">
                  <c:v>543303.37282217504</c:v>
                </c:pt>
                <c:pt idx="30">
                  <c:v>539247.57270700752</c:v>
                </c:pt>
                <c:pt idx="31">
                  <c:v>543243.61708743218</c:v>
                </c:pt>
                <c:pt idx="32">
                  <c:v>541505.97422931297</c:v>
                </c:pt>
                <c:pt idx="33">
                  <c:v>538749.23014039034</c:v>
                </c:pt>
                <c:pt idx="34">
                  <c:v>534670.13669866964</c:v>
                </c:pt>
                <c:pt idx="35">
                  <c:v>542383.59818647907</c:v>
                </c:pt>
                <c:pt idx="36">
                  <c:v>538828.34456986818</c:v>
                </c:pt>
                <c:pt idx="37">
                  <c:v>540985.68791990494</c:v>
                </c:pt>
                <c:pt idx="38">
                  <c:v>544765.67920625093</c:v>
                </c:pt>
                <c:pt idx="39">
                  <c:v>542147.61633898225</c:v>
                </c:pt>
                <c:pt idx="40">
                  <c:v>544528.18676737265</c:v>
                </c:pt>
                <c:pt idx="41">
                  <c:v>549712.79398581374</c:v>
                </c:pt>
                <c:pt idx="42">
                  <c:v>548897.20630101091</c:v>
                </c:pt>
                <c:pt idx="43">
                  <c:v>545378.62785789289</c:v>
                </c:pt>
                <c:pt idx="44">
                  <c:v>545036.8507313336</c:v>
                </c:pt>
                <c:pt idx="45">
                  <c:v>542483.19948395854</c:v>
                </c:pt>
                <c:pt idx="46">
                  <c:v>529684.30962384387</c:v>
                </c:pt>
                <c:pt idx="47">
                  <c:v>535234.62543698261</c:v>
                </c:pt>
                <c:pt idx="48">
                  <c:v>537352.32942007051</c:v>
                </c:pt>
                <c:pt idx="49">
                  <c:v>527871.82310764876</c:v>
                </c:pt>
                <c:pt idx="50">
                  <c:v>512882.94961649034</c:v>
                </c:pt>
                <c:pt idx="51">
                  <c:v>521210.8805227236</c:v>
                </c:pt>
                <c:pt idx="52">
                  <c:v>518980.11388872541</c:v>
                </c:pt>
                <c:pt idx="53">
                  <c:v>530142.0642155821</c:v>
                </c:pt>
                <c:pt idx="54">
                  <c:v>530474.74230992282</c:v>
                </c:pt>
                <c:pt idx="55">
                  <c:v>530297.67581618694</c:v>
                </c:pt>
                <c:pt idx="56">
                  <c:v>533344.25636257895</c:v>
                </c:pt>
                <c:pt idx="57">
                  <c:v>539760.55834075459</c:v>
                </c:pt>
                <c:pt idx="58">
                  <c:v>538166.66261513496</c:v>
                </c:pt>
                <c:pt idx="59">
                  <c:v>537649.8562662513</c:v>
                </c:pt>
                <c:pt idx="60">
                  <c:v>539913.41758837027</c:v>
                </c:pt>
                <c:pt idx="61">
                  <c:v>539731.93875014351</c:v>
                </c:pt>
                <c:pt idx="62">
                  <c:v>538339.907862933</c:v>
                </c:pt>
                <c:pt idx="63">
                  <c:v>537270.95392555092</c:v>
                </c:pt>
                <c:pt idx="64">
                  <c:v>538959.94448540453</c:v>
                </c:pt>
                <c:pt idx="65">
                  <c:v>538036.06512906274</c:v>
                </c:pt>
                <c:pt idx="66">
                  <c:v>539718.72684352496</c:v>
                </c:pt>
                <c:pt idx="67">
                  <c:v>539231.87835170177</c:v>
                </c:pt>
                <c:pt idx="68">
                  <c:v>533776.88413343742</c:v>
                </c:pt>
                <c:pt idx="69">
                  <c:v>528661.64403044165</c:v>
                </c:pt>
                <c:pt idx="70">
                  <c:v>531081.4671994138</c:v>
                </c:pt>
                <c:pt idx="71">
                  <c:v>530969.18232568109</c:v>
                </c:pt>
                <c:pt idx="72">
                  <c:v>531150.15157669282</c:v>
                </c:pt>
                <c:pt idx="73">
                  <c:v>531242.54587554373</c:v>
                </c:pt>
                <c:pt idx="74">
                  <c:v>536777.5282607649</c:v>
                </c:pt>
                <c:pt idx="75">
                  <c:v>544941.05410018377</c:v>
                </c:pt>
                <c:pt idx="76">
                  <c:v>552060.51829297305</c:v>
                </c:pt>
                <c:pt idx="77">
                  <c:v>553179.03639244579</c:v>
                </c:pt>
                <c:pt idx="78">
                  <c:v>554488.45879409974</c:v>
                </c:pt>
                <c:pt idx="79">
                  <c:v>557339.01409345353</c:v>
                </c:pt>
                <c:pt idx="80">
                  <c:v>554538.32127004943</c:v>
                </c:pt>
                <c:pt idx="81">
                  <c:v>560163.462710544</c:v>
                </c:pt>
                <c:pt idx="82">
                  <c:v>553682.81588719413</c:v>
                </c:pt>
                <c:pt idx="83">
                  <c:v>550823.05129716976</c:v>
                </c:pt>
                <c:pt idx="84">
                  <c:v>547912.05537785112</c:v>
                </c:pt>
                <c:pt idx="85">
                  <c:v>537207.46287282999</c:v>
                </c:pt>
                <c:pt idx="86">
                  <c:v>538667.74045376456</c:v>
                </c:pt>
                <c:pt idx="87">
                  <c:v>542066.94765362702</c:v>
                </c:pt>
                <c:pt idx="88">
                  <c:v>543997.8729413132</c:v>
                </c:pt>
                <c:pt idx="89">
                  <c:v>536918.89678907709</c:v>
                </c:pt>
                <c:pt idx="90">
                  <c:v>536364.73748095718</c:v>
                </c:pt>
                <c:pt idx="91">
                  <c:v>531497.23700929247</c:v>
                </c:pt>
                <c:pt idx="92">
                  <c:v>525230.8436360741</c:v>
                </c:pt>
                <c:pt idx="93">
                  <c:v>526958.89662089886</c:v>
                </c:pt>
                <c:pt idx="94">
                  <c:v>533452.83425051346</c:v>
                </c:pt>
                <c:pt idx="95">
                  <c:v>535489.7399349364</c:v>
                </c:pt>
                <c:pt idx="96">
                  <c:v>531539.46515344456</c:v>
                </c:pt>
                <c:pt idx="97">
                  <c:v>528847.20804479264</c:v>
                </c:pt>
                <c:pt idx="98">
                  <c:v>529738.46703568858</c:v>
                </c:pt>
                <c:pt idx="99">
                  <c:v>534333.76990189729</c:v>
                </c:pt>
                <c:pt idx="100">
                  <c:v>534158.95891248668</c:v>
                </c:pt>
                <c:pt idx="101">
                  <c:v>537344.85979687003</c:v>
                </c:pt>
                <c:pt idx="102">
                  <c:v>545903.01733361371</c:v>
                </c:pt>
                <c:pt idx="103">
                  <c:v>540785.22312292666</c:v>
                </c:pt>
                <c:pt idx="104">
                  <c:v>538947.64440827409</c:v>
                </c:pt>
                <c:pt idx="105">
                  <c:v>537448.25259266654</c:v>
                </c:pt>
                <c:pt idx="106">
                  <c:v>531945.89892124664</c:v>
                </c:pt>
                <c:pt idx="107">
                  <c:v>527474.69066333515</c:v>
                </c:pt>
                <c:pt idx="108">
                  <c:v>529215.3478660502</c:v>
                </c:pt>
                <c:pt idx="109">
                  <c:v>530442.75577559439</c:v>
                </c:pt>
                <c:pt idx="110">
                  <c:v>522296.89649355586</c:v>
                </c:pt>
                <c:pt idx="111">
                  <c:v>520164.74883770087</c:v>
                </c:pt>
                <c:pt idx="112">
                  <c:v>527479.96762981359</c:v>
                </c:pt>
                <c:pt idx="113">
                  <c:v>519688.12194552808</c:v>
                </c:pt>
                <c:pt idx="114">
                  <c:v>520133.35489665193</c:v>
                </c:pt>
                <c:pt idx="115">
                  <c:v>517320.22055313073</c:v>
                </c:pt>
                <c:pt idx="116">
                  <c:v>516259.02785715472</c:v>
                </c:pt>
                <c:pt idx="117">
                  <c:v>525176.86287332291</c:v>
                </c:pt>
                <c:pt idx="118">
                  <c:v>521676.94841851271</c:v>
                </c:pt>
                <c:pt idx="119">
                  <c:v>521244.89980979741</c:v>
                </c:pt>
                <c:pt idx="120">
                  <c:v>512274.03222316428</c:v>
                </c:pt>
                <c:pt idx="121">
                  <c:v>518434.77754346136</c:v>
                </c:pt>
                <c:pt idx="122">
                  <c:v>525396.27157590492</c:v>
                </c:pt>
                <c:pt idx="123">
                  <c:v>527018.63180700701</c:v>
                </c:pt>
                <c:pt idx="124">
                  <c:v>530217.53573341598</c:v>
                </c:pt>
                <c:pt idx="125">
                  <c:v>535756.90283205733</c:v>
                </c:pt>
                <c:pt idx="126">
                  <c:v>540345.68586388929</c:v>
                </c:pt>
                <c:pt idx="127">
                  <c:v>542605.76637559873</c:v>
                </c:pt>
                <c:pt idx="128">
                  <c:v>548223.62923432223</c:v>
                </c:pt>
                <c:pt idx="129">
                  <c:v>550706.62295375252</c:v>
                </c:pt>
                <c:pt idx="130">
                  <c:v>546802.19785996841</c:v>
                </c:pt>
                <c:pt idx="131">
                  <c:v>547478.33080070047</c:v>
                </c:pt>
                <c:pt idx="132">
                  <c:v>552662.58645509416</c:v>
                </c:pt>
                <c:pt idx="133">
                  <c:v>552149.84871921351</c:v>
                </c:pt>
                <c:pt idx="134">
                  <c:v>559028.41591265413</c:v>
                </c:pt>
                <c:pt idx="135">
                  <c:v>564460.5997771098</c:v>
                </c:pt>
                <c:pt idx="136">
                  <c:v>567585.49681683083</c:v>
                </c:pt>
                <c:pt idx="137">
                  <c:v>573774.86907145847</c:v>
                </c:pt>
                <c:pt idx="138">
                  <c:v>577814.17065473576</c:v>
                </c:pt>
                <c:pt idx="139">
                  <c:v>582938.54220477247</c:v>
                </c:pt>
                <c:pt idx="140">
                  <c:v>585215.33781103126</c:v>
                </c:pt>
                <c:pt idx="141">
                  <c:v>587964.00335670297</c:v>
                </c:pt>
                <c:pt idx="142">
                  <c:v>578102.69849186204</c:v>
                </c:pt>
                <c:pt idx="143">
                  <c:v>572712.05264321947</c:v>
                </c:pt>
                <c:pt idx="144">
                  <c:v>568072.45573867043</c:v>
                </c:pt>
                <c:pt idx="145">
                  <c:v>570949.05365477665</c:v>
                </c:pt>
                <c:pt idx="146">
                  <c:v>564171.51004284469</c:v>
                </c:pt>
                <c:pt idx="147">
                  <c:v>566045.33896957757</c:v>
                </c:pt>
                <c:pt idx="148">
                  <c:v>545681.97247865982</c:v>
                </c:pt>
                <c:pt idx="149">
                  <c:v>546868.54593764094</c:v>
                </c:pt>
                <c:pt idx="150">
                  <c:v>525816.59358489339</c:v>
                </c:pt>
                <c:pt idx="151">
                  <c:v>543451.42249481077</c:v>
                </c:pt>
                <c:pt idx="152">
                  <c:v>532942.33249755087</c:v>
                </c:pt>
                <c:pt idx="153">
                  <c:v>545933.37511536083</c:v>
                </c:pt>
                <c:pt idx="154">
                  <c:v>548511.35704211332</c:v>
                </c:pt>
                <c:pt idx="155">
                  <c:v>559985.32701053214</c:v>
                </c:pt>
                <c:pt idx="156">
                  <c:v>557586.82393031684</c:v>
                </c:pt>
                <c:pt idx="157">
                  <c:v>559726.69849279313</c:v>
                </c:pt>
                <c:pt idx="158">
                  <c:v>544594.50091436051</c:v>
                </c:pt>
                <c:pt idx="159">
                  <c:v>537017.4453563604</c:v>
                </c:pt>
                <c:pt idx="160">
                  <c:v>541666.00412836089</c:v>
                </c:pt>
                <c:pt idx="161">
                  <c:v>556565.86098583555</c:v>
                </c:pt>
                <c:pt idx="162">
                  <c:v>553441.54156045755</c:v>
                </c:pt>
                <c:pt idx="163">
                  <c:v>547630.92219064804</c:v>
                </c:pt>
                <c:pt idx="164">
                  <c:v>559692.53132375865</c:v>
                </c:pt>
                <c:pt idx="165">
                  <c:v>565016.75090401527</c:v>
                </c:pt>
                <c:pt idx="166">
                  <c:v>568230.89791463991</c:v>
                </c:pt>
                <c:pt idx="167">
                  <c:v>564399.89097846288</c:v>
                </c:pt>
                <c:pt idx="168">
                  <c:v>560755.53428499773</c:v>
                </c:pt>
                <c:pt idx="169">
                  <c:v>556725.38824216696</c:v>
                </c:pt>
                <c:pt idx="170">
                  <c:v>557229.22298940341</c:v>
                </c:pt>
                <c:pt idx="171">
                  <c:v>562379.74023177009</c:v>
                </c:pt>
                <c:pt idx="172">
                  <c:v>563668.88083396712</c:v>
                </c:pt>
                <c:pt idx="173">
                  <c:v>553881.2048394205</c:v>
                </c:pt>
                <c:pt idx="174">
                  <c:v>554719.87380596832</c:v>
                </c:pt>
                <c:pt idx="175">
                  <c:v>558396.21185775683</c:v>
                </c:pt>
                <c:pt idx="176">
                  <c:v>562975.34551006393</c:v>
                </c:pt>
                <c:pt idx="177">
                  <c:v>566900.56642212882</c:v>
                </c:pt>
                <c:pt idx="178">
                  <c:v>574131.55106161837</c:v>
                </c:pt>
                <c:pt idx="179">
                  <c:v>576594.15802874533</c:v>
                </c:pt>
                <c:pt idx="180">
                  <c:v>580334.91769088164</c:v>
                </c:pt>
                <c:pt idx="181">
                  <c:v>572383.49906678393</c:v>
                </c:pt>
                <c:pt idx="182">
                  <c:v>555377.69794938143</c:v>
                </c:pt>
                <c:pt idx="183">
                  <c:v>550370.90749437595</c:v>
                </c:pt>
                <c:pt idx="184">
                  <c:v>554656.076698235</c:v>
                </c:pt>
                <c:pt idx="185">
                  <c:v>557742.23867848865</c:v>
                </c:pt>
                <c:pt idx="186">
                  <c:v>550887.89351352653</c:v>
                </c:pt>
                <c:pt idx="187">
                  <c:v>552993.74158687529</c:v>
                </c:pt>
                <c:pt idx="188">
                  <c:v>544228.57984335709</c:v>
                </c:pt>
                <c:pt idx="189">
                  <c:v>538211.47366484173</c:v>
                </c:pt>
                <c:pt idx="190">
                  <c:v>539117.84061183094</c:v>
                </c:pt>
                <c:pt idx="191">
                  <c:v>546983.82482411363</c:v>
                </c:pt>
                <c:pt idx="192">
                  <c:v>547032.42202049168</c:v>
                </c:pt>
                <c:pt idx="193">
                  <c:v>540588.1553351921</c:v>
                </c:pt>
                <c:pt idx="194">
                  <c:v>562514.15305606462</c:v>
                </c:pt>
                <c:pt idx="195">
                  <c:v>568605.71214001463</c:v>
                </c:pt>
                <c:pt idx="196">
                  <c:v>573029.12979490799</c:v>
                </c:pt>
                <c:pt idx="197">
                  <c:v>573963.36444139224</c:v>
                </c:pt>
                <c:pt idx="198">
                  <c:v>587745.81034840911</c:v>
                </c:pt>
                <c:pt idx="199">
                  <c:v>584213.61775395204</c:v>
                </c:pt>
                <c:pt idx="200">
                  <c:v>588890.50385519722</c:v>
                </c:pt>
                <c:pt idx="201">
                  <c:v>571873.33382130961</c:v>
                </c:pt>
                <c:pt idx="202">
                  <c:v>569107.29764241748</c:v>
                </c:pt>
                <c:pt idx="203">
                  <c:v>572771.55801841116</c:v>
                </c:pt>
                <c:pt idx="204">
                  <c:v>581796.00478698395</c:v>
                </c:pt>
                <c:pt idx="205">
                  <c:v>578259.91197303729</c:v>
                </c:pt>
                <c:pt idx="206">
                  <c:v>585738.95296872733</c:v>
                </c:pt>
                <c:pt idx="207">
                  <c:v>591990.23130399303</c:v>
                </c:pt>
                <c:pt idx="208">
                  <c:v>591106.85078007216</c:v>
                </c:pt>
                <c:pt idx="209">
                  <c:v>580096.3639995564</c:v>
                </c:pt>
                <c:pt idx="210">
                  <c:v>569236.85824482003</c:v>
                </c:pt>
                <c:pt idx="211">
                  <c:v>574904.51263877051</c:v>
                </c:pt>
                <c:pt idx="212">
                  <c:v>584334.81015325245</c:v>
                </c:pt>
                <c:pt idx="213">
                  <c:v>581058.6851478134</c:v>
                </c:pt>
                <c:pt idx="214">
                  <c:v>586007.94458295754</c:v>
                </c:pt>
                <c:pt idx="215">
                  <c:v>591318.49327690841</c:v>
                </c:pt>
                <c:pt idx="216">
                  <c:v>577106.63509972207</c:v>
                </c:pt>
                <c:pt idx="217">
                  <c:v>573925.51834092592</c:v>
                </c:pt>
                <c:pt idx="218">
                  <c:v>578406.21835275367</c:v>
                </c:pt>
                <c:pt idx="219">
                  <c:v>572515.54282716278</c:v>
                </c:pt>
                <c:pt idx="220">
                  <c:v>578796.03927130776</c:v>
                </c:pt>
                <c:pt idx="221">
                  <c:v>572684.60341142258</c:v>
                </c:pt>
                <c:pt idx="222">
                  <c:v>563951.56157167396</c:v>
                </c:pt>
                <c:pt idx="223">
                  <c:v>562939.24369261414</c:v>
                </c:pt>
                <c:pt idx="224">
                  <c:v>553636.25250687404</c:v>
                </c:pt>
                <c:pt idx="225">
                  <c:v>557082.45076754212</c:v>
                </c:pt>
                <c:pt idx="226">
                  <c:v>546975.10711674124</c:v>
                </c:pt>
                <c:pt idx="227">
                  <c:v>541995.91812492337</c:v>
                </c:pt>
                <c:pt idx="228">
                  <c:v>557280.41380734125</c:v>
                </c:pt>
                <c:pt idx="229">
                  <c:v>558683.14364400285</c:v>
                </c:pt>
                <c:pt idx="230">
                  <c:v>576139.74486981472</c:v>
                </c:pt>
                <c:pt idx="231">
                  <c:v>577469.45595045493</c:v>
                </c:pt>
                <c:pt idx="232">
                  <c:v>578681.34739944292</c:v>
                </c:pt>
                <c:pt idx="233">
                  <c:v>580690.88700521772</c:v>
                </c:pt>
                <c:pt idx="234">
                  <c:v>581080.21614488959</c:v>
                </c:pt>
                <c:pt idx="235">
                  <c:v>581549.55757288635</c:v>
                </c:pt>
                <c:pt idx="236">
                  <c:v>576700.99573562643</c:v>
                </c:pt>
                <c:pt idx="237">
                  <c:v>582838.73629563686</c:v>
                </c:pt>
                <c:pt idx="238">
                  <c:v>575020.05944927409</c:v>
                </c:pt>
                <c:pt idx="239">
                  <c:v>571934.42418364889</c:v>
                </c:pt>
                <c:pt idx="240">
                  <c:v>559680.75824436964</c:v>
                </c:pt>
                <c:pt idx="241">
                  <c:v>560136.80493623368</c:v>
                </c:pt>
                <c:pt idx="242">
                  <c:v>563857.49832578655</c:v>
                </c:pt>
                <c:pt idx="243">
                  <c:v>562588.56232706294</c:v>
                </c:pt>
                <c:pt idx="244">
                  <c:v>579239.15406879946</c:v>
                </c:pt>
                <c:pt idx="245">
                  <c:v>582749.08313188655</c:v>
                </c:pt>
                <c:pt idx="246">
                  <c:v>586425.06167948665</c:v>
                </c:pt>
                <c:pt idx="247">
                  <c:v>592075.54714427923</c:v>
                </c:pt>
                <c:pt idx="248">
                  <c:v>593167.84899843333</c:v>
                </c:pt>
                <c:pt idx="249">
                  <c:v>584974.59276941337</c:v>
                </c:pt>
                <c:pt idx="250">
                  <c:v>588973.11562438647</c:v>
                </c:pt>
                <c:pt idx="251">
                  <c:v>588695.38232897525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6-4DF2-B7EC-2F23406C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799888"/>
        <c:axId val="477797968"/>
      </c:lineChart>
      <c:dateAx>
        <c:axId val="47779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97968"/>
        <c:crosses val="autoZero"/>
        <c:auto val="1"/>
        <c:lblOffset val="100"/>
        <c:baseTimeUnit val="days"/>
      </c:dateAx>
      <c:valAx>
        <c:axId val="47779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99888"/>
        <c:crosses val="autoZero"/>
        <c:crossBetween val="between"/>
      </c:valAx>
      <c:spPr>
        <a:noFill/>
        <a:ln w="15875">
          <a:solidFill>
            <a:schemeClr val="bg2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Daily</a:t>
            </a:r>
            <a:r>
              <a:rPr lang="en-US" baseline="0"/>
              <a:t> </a:t>
            </a:r>
            <a:r>
              <a:rPr lang="en-US"/>
              <a:t>Returns vs.</a:t>
            </a:r>
            <a:r>
              <a:rPr lang="en-US" baseline="0"/>
              <a:t> S &amp; P 500 Daily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Portfolio Daily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Sheet1!$O$2:$O$253</c:f>
              <c:numCache>
                <c:formatCode>0.000%</c:formatCode>
                <c:ptCount val="252"/>
                <c:pt idx="0">
                  <c:v>0</c:v>
                </c:pt>
                <c:pt idx="1">
                  <c:v>-7.4455191913580521E-4</c:v>
                </c:pt>
                <c:pt idx="2">
                  <c:v>1.6664693232211203E-3</c:v>
                </c:pt>
                <c:pt idx="3">
                  <c:v>1.4637911209203214E-3</c:v>
                </c:pt>
                <c:pt idx="4">
                  <c:v>4.7270589804120355E-3</c:v>
                </c:pt>
                <c:pt idx="5">
                  <c:v>5.9548778052558315E-3</c:v>
                </c:pt>
                <c:pt idx="6">
                  <c:v>3.1253735470950783E-3</c:v>
                </c:pt>
                <c:pt idx="7">
                  <c:v>8.8031002384134638E-3</c:v>
                </c:pt>
                <c:pt idx="8">
                  <c:v>1.7880346698651017E-4</c:v>
                </c:pt>
                <c:pt idx="9">
                  <c:v>7.3049005604477468E-3</c:v>
                </c:pt>
                <c:pt idx="10">
                  <c:v>-3.6430192824725705E-3</c:v>
                </c:pt>
                <c:pt idx="11">
                  <c:v>-4.1765042863075585E-3</c:v>
                </c:pt>
                <c:pt idx="12">
                  <c:v>-1.3424341122980299E-2</c:v>
                </c:pt>
                <c:pt idx="13">
                  <c:v>-8.7053698770378496E-4</c:v>
                </c:pt>
                <c:pt idx="14">
                  <c:v>9.8586329328325117E-3</c:v>
                </c:pt>
                <c:pt idx="15">
                  <c:v>4.803451873548914E-3</c:v>
                </c:pt>
                <c:pt idx="16">
                  <c:v>9.5290726519674518E-3</c:v>
                </c:pt>
                <c:pt idx="17">
                  <c:v>-4.133654670642084E-3</c:v>
                </c:pt>
                <c:pt idx="18">
                  <c:v>-9.7021984843848053E-3</c:v>
                </c:pt>
                <c:pt idx="19">
                  <c:v>1.2132141952382991E-2</c:v>
                </c:pt>
                <c:pt idx="20">
                  <c:v>2.4791772193766493E-2</c:v>
                </c:pt>
                <c:pt idx="21">
                  <c:v>-3.8274383703342796E-3</c:v>
                </c:pt>
                <c:pt idx="22">
                  <c:v>1.5449890138383715E-3</c:v>
                </c:pt>
                <c:pt idx="23">
                  <c:v>1.9625922362203063E-3</c:v>
                </c:pt>
                <c:pt idx="24">
                  <c:v>9.4937810273070244E-3</c:v>
                </c:pt>
                <c:pt idx="25">
                  <c:v>3.1777213415236094E-3</c:v>
                </c:pt>
                <c:pt idx="26">
                  <c:v>1.0936616739676275E-3</c:v>
                </c:pt>
                <c:pt idx="27">
                  <c:v>-1.1249104260346865E-3</c:v>
                </c:pt>
                <c:pt idx="28">
                  <c:v>-1.314918523087627E-5</c:v>
                </c:pt>
                <c:pt idx="29">
                  <c:v>1.4010995047501584E-2</c:v>
                </c:pt>
                <c:pt idx="30">
                  <c:v>-7.4650744281224979E-3</c:v>
                </c:pt>
                <c:pt idx="31">
                  <c:v>7.4104077286145653E-3</c:v>
                </c:pt>
                <c:pt idx="32">
                  <c:v>-3.1986438560207553E-3</c:v>
                </c:pt>
                <c:pt idx="33">
                  <c:v>-5.0908839793432081E-3</c:v>
                </c:pt>
                <c:pt idx="34">
                  <c:v>-7.5714139594366126E-3</c:v>
                </c:pt>
                <c:pt idx="35">
                  <c:v>1.4426579975901355E-2</c:v>
                </c:pt>
                <c:pt idx="36">
                  <c:v>-6.5548693369383848E-3</c:v>
                </c:pt>
                <c:pt idx="37">
                  <c:v>4.0037673811663677E-3</c:v>
                </c:pt>
                <c:pt idx="38">
                  <c:v>6.987229737777545E-3</c:v>
                </c:pt>
                <c:pt idx="39">
                  <c:v>-4.8058513360887956E-3</c:v>
                </c:pt>
                <c:pt idx="40">
                  <c:v>4.391000451991145E-3</c:v>
                </c:pt>
                <c:pt idx="41">
                  <c:v>9.5212834604943009E-3</c:v>
                </c:pt>
                <c:pt idx="42">
                  <c:v>-1.4836614569022633E-3</c:v>
                </c:pt>
                <c:pt idx="43">
                  <c:v>-6.4102684486764261E-3</c:v>
                </c:pt>
                <c:pt idx="44">
                  <c:v>-6.2667862123910734E-4</c:v>
                </c:pt>
                <c:pt idx="45">
                  <c:v>-4.6852818189239143E-3</c:v>
                </c:pt>
                <c:pt idx="46">
                  <c:v>-2.3593154354438428E-2</c:v>
                </c:pt>
                <c:pt idx="47">
                  <c:v>1.047853544516042E-2</c:v>
                </c:pt>
                <c:pt idx="48">
                  <c:v>3.9565900306972601E-3</c:v>
                </c:pt>
                <c:pt idx="49">
                  <c:v>-1.7642998445086211E-2</c:v>
                </c:pt>
                <c:pt idx="50">
                  <c:v>-2.839491110345127E-2</c:v>
                </c:pt>
                <c:pt idx="51">
                  <c:v>1.6237488324500671E-2</c:v>
                </c:pt>
                <c:pt idx="52">
                  <c:v>-4.2799694276546285E-3</c:v>
                </c:pt>
                <c:pt idx="53">
                  <c:v>2.1507472113372561E-2</c:v>
                </c:pt>
                <c:pt idx="54">
                  <c:v>6.2752631190088337E-4</c:v>
                </c:pt>
                <c:pt idx="55">
                  <c:v>-3.337887360382874E-4</c:v>
                </c:pt>
                <c:pt idx="56">
                  <c:v>5.7450384667498966E-3</c:v>
                </c:pt>
                <c:pt idx="57">
                  <c:v>1.203031981995073E-2</c:v>
                </c:pt>
                <c:pt idx="58">
                  <c:v>-2.952968128162814E-3</c:v>
                </c:pt>
                <c:pt idx="59">
                  <c:v>-9.6030911014133302E-4</c:v>
                </c:pt>
                <c:pt idx="60">
                  <c:v>4.2101030917007787E-3</c:v>
                </c:pt>
                <c:pt idx="61">
                  <c:v>-3.3612581631581318E-4</c:v>
                </c:pt>
                <c:pt idx="62">
                  <c:v>-2.5791152742119516E-3</c:v>
                </c:pt>
                <c:pt idx="63">
                  <c:v>-1.9856486984692889E-3</c:v>
                </c:pt>
                <c:pt idx="64">
                  <c:v>3.1436476279111947E-3</c:v>
                </c:pt>
                <c:pt idx="65">
                  <c:v>-1.714189274722222E-3</c:v>
                </c:pt>
                <c:pt idx="66">
                  <c:v>3.1274143566166757E-3</c:v>
                </c:pt>
                <c:pt idx="67">
                  <c:v>-9.0204113292580157E-4</c:v>
                </c:pt>
                <c:pt idx="68">
                  <c:v>-1.0116230952329719E-2</c:v>
                </c:pt>
                <c:pt idx="69">
                  <c:v>-9.5831053292990687E-3</c:v>
                </c:pt>
                <c:pt idx="70">
                  <c:v>4.5772625956439494E-3</c:v>
                </c:pt>
                <c:pt idx="71">
                  <c:v>-2.1142683499164594E-4</c:v>
                </c:pt>
                <c:pt idx="72">
                  <c:v>3.4082816298131036E-4</c:v>
                </c:pt>
                <c:pt idx="73">
                  <c:v>1.739513743461707E-4</c:v>
                </c:pt>
                <c:pt idx="74">
                  <c:v>1.0418936563333592E-2</c:v>
                </c:pt>
                <c:pt idx="75">
                  <c:v>1.5208397165711984E-2</c:v>
                </c:pt>
                <c:pt idx="76">
                  <c:v>1.3064650092375674E-2</c:v>
                </c:pt>
                <c:pt idx="77">
                  <c:v>2.0260787765284949E-3</c:v>
                </c:pt>
                <c:pt idx="78">
                  <c:v>2.3670860887883283E-3</c:v>
                </c:pt>
                <c:pt idx="79">
                  <c:v>5.1408739968243911E-3</c:v>
                </c:pt>
                <c:pt idx="80">
                  <c:v>-5.0251153294186279E-3</c:v>
                </c:pt>
                <c:pt idx="81">
                  <c:v>1.0143828162517909E-2</c:v>
                </c:pt>
                <c:pt idx="82">
                  <c:v>-1.1569206588360914E-2</c:v>
                </c:pt>
                <c:pt idx="83">
                  <c:v>-5.1649870791854458E-3</c:v>
                </c:pt>
                <c:pt idx="84">
                  <c:v>-5.2848113608595648E-3</c:v>
                </c:pt>
                <c:pt idx="85">
                  <c:v>-1.9537063293194046E-2</c:v>
                </c:pt>
                <c:pt idx="86">
                  <c:v>2.7182749344647483E-3</c:v>
                </c:pt>
                <c:pt idx="87">
                  <c:v>6.310396826435305E-3</c:v>
                </c:pt>
                <c:pt idx="88">
                  <c:v>3.5621527858216151E-3</c:v>
                </c:pt>
                <c:pt idx="89">
                  <c:v>-1.301287469004464E-2</c:v>
                </c:pt>
                <c:pt idx="90">
                  <c:v>-1.0321098985972554E-3</c:v>
                </c:pt>
                <c:pt idx="91">
                  <c:v>-9.0749822490661103E-3</c:v>
                </c:pt>
                <c:pt idx="92">
                  <c:v>-1.1790077044386948E-2</c:v>
                </c:pt>
                <c:pt idx="93">
                  <c:v>3.2900828383606306E-3</c:v>
                </c:pt>
                <c:pt idx="94">
                  <c:v>1.232342346102655E-2</c:v>
                </c:pt>
                <c:pt idx="95">
                  <c:v>3.8183426043367774E-3</c:v>
                </c:pt>
                <c:pt idx="96">
                  <c:v>-7.376938318130688E-3</c:v>
                </c:pt>
                <c:pt idx="97">
                  <c:v>-5.0650182820850542E-3</c:v>
                </c:pt>
                <c:pt idx="98">
                  <c:v>1.6852863688001651E-3</c:v>
                </c:pt>
                <c:pt idx="99">
                  <c:v>8.6746633521312955E-3</c:v>
                </c:pt>
                <c:pt idx="100">
                  <c:v>-3.2715691812390535E-4</c:v>
                </c:pt>
                <c:pt idx="101">
                  <c:v>5.9643310876402733E-3</c:v>
                </c:pt>
                <c:pt idx="102">
                  <c:v>1.5926750541503054E-2</c:v>
                </c:pt>
                <c:pt idx="103">
                  <c:v>-9.374914679321944E-3</c:v>
                </c:pt>
                <c:pt idx="104">
                  <c:v>-3.3979824819193594E-3</c:v>
                </c:pt>
                <c:pt idx="105">
                  <c:v>-2.782073233205784E-3</c:v>
                </c:pt>
                <c:pt idx="106">
                  <c:v>-1.0237922711398451E-2</c:v>
                </c:pt>
                <c:pt idx="107">
                  <c:v>-8.40538157541737E-3</c:v>
                </c:pt>
                <c:pt idx="108">
                  <c:v>3.2999824134236633E-3</c:v>
                </c:pt>
                <c:pt idx="109">
                  <c:v>2.3192976441319679E-3</c:v>
                </c:pt>
                <c:pt idx="110">
                  <c:v>-1.5356716994141872E-2</c:v>
                </c:pt>
                <c:pt idx="111">
                  <c:v>-4.0822522020887986E-3</c:v>
                </c:pt>
                <c:pt idx="112">
                  <c:v>1.4063272854337949E-2</c:v>
                </c:pt>
                <c:pt idx="113">
                  <c:v>-1.4771832415356956E-2</c:v>
                </c:pt>
                <c:pt idx="114">
                  <c:v>8.5673105141803596E-4</c:v>
                </c:pt>
                <c:pt idx="115">
                  <c:v>-5.4084867217949473E-3</c:v>
                </c:pt>
                <c:pt idx="116">
                  <c:v>-2.0513265358955701E-3</c:v>
                </c:pt>
                <c:pt idx="117">
                  <c:v>1.7273954613798326E-2</c:v>
                </c:pt>
                <c:pt idx="118">
                  <c:v>-6.664258656905897E-3</c:v>
                </c:pt>
                <c:pt idx="119">
                  <c:v>-8.2819187243188264E-4</c:v>
                </c:pt>
                <c:pt idx="120">
                  <c:v>-1.7210465924763163E-2</c:v>
                </c:pt>
                <c:pt idx="121">
                  <c:v>1.2026269013794666E-2</c:v>
                </c:pt>
                <c:pt idx="122">
                  <c:v>1.3427907104206493E-2</c:v>
                </c:pt>
                <c:pt idx="123">
                  <c:v>3.0878792234971808E-3</c:v>
                </c:pt>
                <c:pt idx="124">
                  <c:v>6.069811830827998E-3</c:v>
                </c:pt>
                <c:pt idx="125">
                  <c:v>1.0447347975730548E-2</c:v>
                </c:pt>
                <c:pt idx="126">
                  <c:v>8.5650469598717027E-3</c:v>
                </c:pt>
                <c:pt idx="127">
                  <c:v>4.1826567155729411E-3</c:v>
                </c:pt>
                <c:pt idx="128">
                  <c:v>1.0353489046474262E-2</c:v>
                </c:pt>
                <c:pt idx="129">
                  <c:v>4.5291621648964053E-3</c:v>
                </c:pt>
                <c:pt idx="130">
                  <c:v>-7.0898459016934812E-3</c:v>
                </c:pt>
                <c:pt idx="131">
                  <c:v>1.2365219879844069E-3</c:v>
                </c:pt>
                <c:pt idx="132">
                  <c:v>9.4693348809105071E-3</c:v>
                </c:pt>
                <c:pt idx="133">
                  <c:v>-9.2775908564657339E-4</c:v>
                </c:pt>
                <c:pt idx="134">
                  <c:v>1.2457790596875906E-2</c:v>
                </c:pt>
                <c:pt idx="135">
                  <c:v>9.7171873733596925E-3</c:v>
                </c:pt>
                <c:pt idx="136">
                  <c:v>5.5360764612357727E-3</c:v>
                </c:pt>
                <c:pt idx="137">
                  <c:v>1.090473997193242E-2</c:v>
                </c:pt>
                <c:pt idx="138">
                  <c:v>7.0398719097162221E-3</c:v>
                </c:pt>
                <c:pt idx="139">
                  <c:v>8.8685459967694502E-3</c:v>
                </c:pt>
                <c:pt idx="140">
                  <c:v>3.9057215150803959E-3</c:v>
                </c:pt>
                <c:pt idx="141">
                  <c:v>4.696844679349832E-3</c:v>
                </c:pt>
                <c:pt idx="142">
                  <c:v>-1.6771953399430051E-2</c:v>
                </c:pt>
                <c:pt idx="143">
                  <c:v>-9.324720093342509E-3</c:v>
                </c:pt>
                <c:pt idx="144">
                  <c:v>-8.1010987688072689E-3</c:v>
                </c:pt>
                <c:pt idx="145">
                  <c:v>5.0637869994343276E-3</c:v>
                </c:pt>
                <c:pt idx="146">
                  <c:v>-1.1870662659912212E-2</c:v>
                </c:pt>
                <c:pt idx="147">
                  <c:v>3.3213816957728959E-3</c:v>
                </c:pt>
                <c:pt idx="148">
                  <c:v>-3.5974797580679674E-2</c:v>
                </c:pt>
                <c:pt idx="149">
                  <c:v>2.1744780271764075E-3</c:v>
                </c:pt>
                <c:pt idx="150">
                  <c:v>-3.8495452900207727E-2</c:v>
                </c:pt>
                <c:pt idx="151">
                  <c:v>3.3537984774666851E-2</c:v>
                </c:pt>
                <c:pt idx="152">
                  <c:v>-1.9337680540085889E-2</c:v>
                </c:pt>
                <c:pt idx="153">
                  <c:v>2.4376075657059237E-2</c:v>
                </c:pt>
                <c:pt idx="154">
                  <c:v>4.7221548347502473E-3</c:v>
                </c:pt>
                <c:pt idx="155">
                  <c:v>2.0918381763858074E-2</c:v>
                </c:pt>
                <c:pt idx="156">
                  <c:v>-4.2831534408582783E-3</c:v>
                </c:pt>
                <c:pt idx="157">
                  <c:v>3.8377423400945965E-3</c:v>
                </c:pt>
                <c:pt idx="158">
                  <c:v>-2.7034975496398328E-2</c:v>
                </c:pt>
                <c:pt idx="159">
                  <c:v>-1.3913206147470158E-2</c:v>
                </c:pt>
                <c:pt idx="160">
                  <c:v>8.6562528130083027E-3</c:v>
                </c:pt>
                <c:pt idx="161">
                  <c:v>2.750746169025553E-2</c:v>
                </c:pt>
                <c:pt idx="162">
                  <c:v>-5.6135664157408449E-3</c:v>
                </c:pt>
                <c:pt idx="163">
                  <c:v>-1.0499066176756777E-2</c:v>
                </c:pt>
                <c:pt idx="164">
                  <c:v>2.2025069521022456E-2</c:v>
                </c:pt>
                <c:pt idx="165">
                  <c:v>9.5127579559870501E-3</c:v>
                </c:pt>
                <c:pt idx="166">
                  <c:v>5.6885871179608305E-3</c:v>
                </c:pt>
                <c:pt idx="167">
                  <c:v>-6.7419898323666239E-3</c:v>
                </c:pt>
                <c:pt idx="168">
                  <c:v>-6.4570471251281791E-3</c:v>
                </c:pt>
                <c:pt idx="169">
                  <c:v>-7.1869928987317033E-3</c:v>
                </c:pt>
                <c:pt idx="170">
                  <c:v>9.0499689411926987E-4</c:v>
                </c:pt>
                <c:pt idx="171">
                  <c:v>9.2430853047069661E-3</c:v>
                </c:pt>
                <c:pt idx="172">
                  <c:v>2.2922955966830916E-3</c:v>
                </c:pt>
                <c:pt idx="173">
                  <c:v>-1.7364229829515243E-2</c:v>
                </c:pt>
                <c:pt idx="174">
                  <c:v>1.5141675854319914E-3</c:v>
                </c:pt>
                <c:pt idx="175">
                  <c:v>6.6273775744951635E-3</c:v>
                </c:pt>
                <c:pt idx="176">
                  <c:v>8.2005098800232989E-3</c:v>
                </c:pt>
                <c:pt idx="177">
                  <c:v>6.9722785258181652E-3</c:v>
                </c:pt>
                <c:pt idx="178">
                  <c:v>1.2755296197931809E-2</c:v>
                </c:pt>
                <c:pt idx="179">
                  <c:v>4.2892730116876887E-3</c:v>
                </c:pt>
                <c:pt idx="180">
                  <c:v>6.4876822112196475E-3</c:v>
                </c:pt>
                <c:pt idx="181">
                  <c:v>-1.3701430642388268E-2</c:v>
                </c:pt>
                <c:pt idx="182">
                  <c:v>-2.9710502041251696E-2</c:v>
                </c:pt>
                <c:pt idx="183">
                  <c:v>-9.0151089492647163E-3</c:v>
                </c:pt>
                <c:pt idx="184">
                  <c:v>7.7859660558146082E-3</c:v>
                </c:pt>
                <c:pt idx="185">
                  <c:v>5.5641001873178997E-3</c:v>
                </c:pt>
                <c:pt idx="186">
                  <c:v>-1.2289449659044549E-2</c:v>
                </c:pt>
                <c:pt idx="187">
                  <c:v>3.822643587096719E-3</c:v>
                </c:pt>
                <c:pt idx="188">
                  <c:v>-1.5850381449825535E-2</c:v>
                </c:pt>
                <c:pt idx="189">
                  <c:v>-1.1056211307842845E-2</c:v>
                </c:pt>
                <c:pt idx="190">
                  <c:v>1.6840349775850694E-3</c:v>
                </c:pt>
                <c:pt idx="191">
                  <c:v>1.4590472842367364E-2</c:v>
                </c:pt>
                <c:pt idx="192">
                  <c:v>8.8845765034539781E-5</c:v>
                </c:pt>
                <c:pt idx="193">
                  <c:v>-1.1780410860287471E-2</c:v>
                </c:pt>
                <c:pt idx="194">
                  <c:v>4.0559523001900244E-2</c:v>
                </c:pt>
                <c:pt idx="195">
                  <c:v>1.0829165898947446E-2</c:v>
                </c:pt>
                <c:pt idx="196">
                  <c:v>7.7794112166853502E-3</c:v>
                </c:pt>
                <c:pt idx="197">
                  <c:v>1.6303440748617337E-3</c:v>
                </c:pt>
                <c:pt idx="198">
                  <c:v>2.4012762418086808E-2</c:v>
                </c:pt>
                <c:pt idx="199">
                  <c:v>-6.0097282401098129E-3</c:v>
                </c:pt>
                <c:pt idx="200">
                  <c:v>8.005438351857963E-3</c:v>
                </c:pt>
                <c:pt idx="201">
                  <c:v>-2.8897001942609024E-2</c:v>
                </c:pt>
                <c:pt idx="202">
                  <c:v>-4.8367986673014673E-3</c:v>
                </c:pt>
                <c:pt idx="203">
                  <c:v>6.4386107701890349E-3</c:v>
                </c:pt>
                <c:pt idx="204">
                  <c:v>1.5755752258010514E-2</c:v>
                </c:pt>
                <c:pt idx="205">
                  <c:v>-6.077891193565943E-3</c:v>
                </c:pt>
                <c:pt idx="206">
                  <c:v>1.2933701335393177E-2</c:v>
                </c:pt>
                <c:pt idx="207">
                  <c:v>1.0672464761959377E-2</c:v>
                </c:pt>
                <c:pt idx="208">
                  <c:v>-1.492221454355791E-3</c:v>
                </c:pt>
                <c:pt idx="209">
                  <c:v>-1.8626897600637515E-2</c:v>
                </c:pt>
                <c:pt idx="210">
                  <c:v>-1.8720175523707749E-2</c:v>
                </c:pt>
                <c:pt idx="211">
                  <c:v>9.9565836467898627E-3</c:v>
                </c:pt>
                <c:pt idx="212">
                  <c:v>1.6403241420383852E-2</c:v>
                </c:pt>
                <c:pt idx="213">
                  <c:v>-5.6065888057906799E-3</c:v>
                </c:pt>
                <c:pt idx="214">
                  <c:v>8.5176584769317554E-3</c:v>
                </c:pt>
                <c:pt idx="215">
                  <c:v>9.0622469252190641E-3</c:v>
                </c:pt>
                <c:pt idx="216">
                  <c:v>-2.4034185195914493E-2</c:v>
                </c:pt>
                <c:pt idx="217">
                  <c:v>-5.5121819180721232E-3</c:v>
                </c:pt>
                <c:pt idx="218">
                  <c:v>7.8071106243546851E-3</c:v>
                </c:pt>
                <c:pt idx="219">
                  <c:v>-1.018432260698543E-2</c:v>
                </c:pt>
                <c:pt idx="220">
                  <c:v>1.0970001640708382E-2</c:v>
                </c:pt>
                <c:pt idx="221">
                  <c:v>-1.0558876435262654E-2</c:v>
                </c:pt>
                <c:pt idx="222">
                  <c:v>-1.5249304394996499E-2</c:v>
                </c:pt>
                <c:pt idx="223">
                  <c:v>-1.7950440215798169E-3</c:v>
                </c:pt>
                <c:pt idx="224">
                  <c:v>-1.6525746410424147E-2</c:v>
                </c:pt>
                <c:pt idx="225">
                  <c:v>6.2246614903984643E-3</c:v>
                </c:pt>
                <c:pt idx="226">
                  <c:v>-1.814335317308069E-2</c:v>
                </c:pt>
                <c:pt idx="227">
                  <c:v>-9.1031363713507396E-3</c:v>
                </c:pt>
                <c:pt idx="228">
                  <c:v>2.8200388916757468E-2</c:v>
                </c:pt>
                <c:pt idx="229">
                  <c:v>2.5170987565814595E-3</c:v>
                </c:pt>
                <c:pt idx="230">
                  <c:v>3.1245978018866749E-2</c:v>
                </c:pt>
                <c:pt idx="231">
                  <c:v>2.3079662399279055E-3</c:v>
                </c:pt>
                <c:pt idx="232">
                  <c:v>2.098624328092491E-3</c:v>
                </c:pt>
                <c:pt idx="233">
                  <c:v>3.4726185919169428E-3</c:v>
                </c:pt>
                <c:pt idx="234">
                  <c:v>6.7045849760050125E-4</c:v>
                </c:pt>
                <c:pt idx="235">
                  <c:v>8.0770505509653034E-4</c:v>
                </c:pt>
                <c:pt idx="236">
                  <c:v>-8.3373149787878686E-3</c:v>
                </c:pt>
                <c:pt idx="237">
                  <c:v>1.0642847169322511E-2</c:v>
                </c:pt>
                <c:pt idx="238">
                  <c:v>-1.3414820188610177E-2</c:v>
                </c:pt>
                <c:pt idx="239">
                  <c:v>-5.3661349981085626E-3</c:v>
                </c:pt>
                <c:pt idx="240">
                  <c:v>-2.1424949122042292E-2</c:v>
                </c:pt>
                <c:pt idx="241">
                  <c:v>8.1483360852807607E-4</c:v>
                </c:pt>
                <c:pt idx="242">
                  <c:v>6.6424726187674921E-3</c:v>
                </c:pt>
                <c:pt idx="243">
                  <c:v>-2.2504551282750418E-3</c:v>
                </c:pt>
                <c:pt idx="244">
                  <c:v>2.959639220688004E-2</c:v>
                </c:pt>
                <c:pt idx="245">
                  <c:v>6.0595507717875474E-3</c:v>
                </c:pt>
                <c:pt idx="246">
                  <c:v>6.3079954203344446E-3</c:v>
                </c:pt>
                <c:pt idx="247">
                  <c:v>9.6354774617066763E-3</c:v>
                </c:pt>
                <c:pt idx="248">
                  <c:v>1.8448690533201528E-3</c:v>
                </c:pt>
                <c:pt idx="249">
                  <c:v>-1.3812711263522348E-2</c:v>
                </c:pt>
                <c:pt idx="250">
                  <c:v>6.8353786718207132E-3</c:v>
                </c:pt>
                <c:pt idx="251">
                  <c:v>-4.7155513221819323E-4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F-4A0D-9A07-E71774880362}"/>
            </c:ext>
          </c:extLst>
        </c:ser>
        <c:ser>
          <c:idx val="1"/>
          <c:order val="1"/>
          <c:tx>
            <c:v>S &amp; P 500 Daily Returns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Sheet1!$T$2:$T$253</c:f>
              <c:numCache>
                <c:formatCode>0.000%</c:formatCode>
                <c:ptCount val="252"/>
                <c:pt idx="0">
                  <c:v>0</c:v>
                </c:pt>
                <c:pt idx="1">
                  <c:v>-1.3130618746926004E-3</c:v>
                </c:pt>
                <c:pt idx="2">
                  <c:v>5.0071707174863533E-3</c:v>
                </c:pt>
                <c:pt idx="3">
                  <c:v>-2.122957694699279E-3</c:v>
                </c:pt>
                <c:pt idx="4">
                  <c:v>-1.8447823874671032E-3</c:v>
                </c:pt>
                <c:pt idx="5">
                  <c:v>-1.376327172630698E-3</c:v>
                </c:pt>
                <c:pt idx="6">
                  <c:v>3.725126993502581E-3</c:v>
                </c:pt>
                <c:pt idx="7">
                  <c:v>9.0075804878473331E-3</c:v>
                </c:pt>
                <c:pt idx="8">
                  <c:v>-1.7107461093028853E-3</c:v>
                </c:pt>
                <c:pt idx="9">
                  <c:v>7.3845422245235603E-3</c:v>
                </c:pt>
                <c:pt idx="10">
                  <c:v>1.3764111949554625E-3</c:v>
                </c:pt>
                <c:pt idx="11">
                  <c:v>-1.0115655200449991E-2</c:v>
                </c:pt>
                <c:pt idx="12">
                  <c:v>-1.2949590793667198E-3</c:v>
                </c:pt>
                <c:pt idx="13">
                  <c:v>2.4135456671803279E-3</c:v>
                </c:pt>
                <c:pt idx="14">
                  <c:v>5.8362801574558532E-3</c:v>
                </c:pt>
                <c:pt idx="15">
                  <c:v>2.6346255845610678E-4</c:v>
                </c:pt>
                <c:pt idx="16">
                  <c:v>4.2209070556165074E-3</c:v>
                </c:pt>
                <c:pt idx="17">
                  <c:v>2.2443056143839346E-3</c:v>
                </c:pt>
                <c:pt idx="18">
                  <c:v>-1.7852526512266986E-2</c:v>
                </c:pt>
                <c:pt idx="19">
                  <c:v>7.6625579865297055E-3</c:v>
                </c:pt>
                <c:pt idx="20">
                  <c:v>1.6693598640459495E-2</c:v>
                </c:pt>
                <c:pt idx="21">
                  <c:v>-2.7225178324746802E-3</c:v>
                </c:pt>
                <c:pt idx="22">
                  <c:v>2.3541996209659466E-3</c:v>
                </c:pt>
                <c:pt idx="23">
                  <c:v>2.8842621599129981E-3</c:v>
                </c:pt>
                <c:pt idx="24">
                  <c:v>6.2401718181062105E-3</c:v>
                </c:pt>
                <c:pt idx="25">
                  <c:v>4.1847517493251996E-3</c:v>
                </c:pt>
                <c:pt idx="26">
                  <c:v>-2.7857653052927311E-3</c:v>
                </c:pt>
                <c:pt idx="27">
                  <c:v>7.4949275956370798E-4</c:v>
                </c:pt>
                <c:pt idx="28">
                  <c:v>5.5073713962316972E-3</c:v>
                </c:pt>
                <c:pt idx="29">
                  <c:v>2.3849241566127333E-3</c:v>
                </c:pt>
                <c:pt idx="30">
                  <c:v>-3.2349106631177627E-3</c:v>
                </c:pt>
                <c:pt idx="31">
                  <c:v>6.257434761353986E-3</c:v>
                </c:pt>
                <c:pt idx="32">
                  <c:v>3.0756915754364123E-3</c:v>
                </c:pt>
                <c:pt idx="33">
                  <c:v>1.9247225860845596E-3</c:v>
                </c:pt>
                <c:pt idx="34">
                  <c:v>-2.052856553168958E-2</c:v>
                </c:pt>
                <c:pt idx="35">
                  <c:v>-6.1119605307771163E-3</c:v>
                </c:pt>
                <c:pt idx="36">
                  <c:v>-9.9437660710965936E-4</c:v>
                </c:pt>
                <c:pt idx="37">
                  <c:v>1.0550516233988727E-2</c:v>
                </c:pt>
                <c:pt idx="38">
                  <c:v>5.5610858352233006E-3</c:v>
                </c:pt>
                <c:pt idx="39">
                  <c:v>-1.5739678016041481E-2</c:v>
                </c:pt>
                <c:pt idx="40">
                  <c:v>1.6152006545580022E-3</c:v>
                </c:pt>
                <c:pt idx="41">
                  <c:v>1.7219002029837949E-2</c:v>
                </c:pt>
                <c:pt idx="42">
                  <c:v>-7.3780379827969034E-3</c:v>
                </c:pt>
                <c:pt idx="43">
                  <c:v>-8.3412321082469987E-3</c:v>
                </c:pt>
                <c:pt idx="44">
                  <c:v>8.9227335878017122E-3</c:v>
                </c:pt>
                <c:pt idx="45">
                  <c:v>-1.3617028593394531E-3</c:v>
                </c:pt>
                <c:pt idx="46">
                  <c:v>-1.8870952426918386E-2</c:v>
                </c:pt>
                <c:pt idx="47">
                  <c:v>7.0805137063318924E-3</c:v>
                </c:pt>
                <c:pt idx="48">
                  <c:v>-6.0493251637451229E-3</c:v>
                </c:pt>
                <c:pt idx="49">
                  <c:v>-1.1200348530916449E-2</c:v>
                </c:pt>
                <c:pt idx="50">
                  <c:v>-1.9494948861799366E-2</c:v>
                </c:pt>
                <c:pt idx="51">
                  <c:v>1.3398228894571318E-2</c:v>
                </c:pt>
                <c:pt idx="52">
                  <c:v>4.3102017123042291E-3</c:v>
                </c:pt>
                <c:pt idx="53">
                  <c:v>1.4985846408680059E-2</c:v>
                </c:pt>
                <c:pt idx="54">
                  <c:v>-3.5505668465681817E-3</c:v>
                </c:pt>
                <c:pt idx="55">
                  <c:v>2.9139792557568711E-3</c:v>
                </c:pt>
                <c:pt idx="56">
                  <c:v>9.3407483666867464E-3</c:v>
                </c:pt>
                <c:pt idx="57">
                  <c:v>3.1611371596607096E-3</c:v>
                </c:pt>
                <c:pt idx="58">
                  <c:v>-2.7478367067711451E-3</c:v>
                </c:pt>
                <c:pt idx="59">
                  <c:v>7.0600450442628304E-3</c:v>
                </c:pt>
                <c:pt idx="60">
                  <c:v>6.6847066895028284E-3</c:v>
                </c:pt>
                <c:pt idx="61">
                  <c:v>-1.8295017404010849E-3</c:v>
                </c:pt>
                <c:pt idx="62">
                  <c:v>4.9629878780625969E-3</c:v>
                </c:pt>
                <c:pt idx="63">
                  <c:v>3.4520979898289283E-4</c:v>
                </c:pt>
                <c:pt idx="64">
                  <c:v>-1.8005506981189079E-4</c:v>
                </c:pt>
                <c:pt idx="65">
                  <c:v>2.1836773816299448E-3</c:v>
                </c:pt>
                <c:pt idx="66">
                  <c:v>-1.5200060954518868E-3</c:v>
                </c:pt>
                <c:pt idx="67">
                  <c:v>-4.0044438811523975E-3</c:v>
                </c:pt>
                <c:pt idx="68">
                  <c:v>-2.7933795200096867E-3</c:v>
                </c:pt>
                <c:pt idx="69">
                  <c:v>-7.7766994120557209E-3</c:v>
                </c:pt>
                <c:pt idx="70">
                  <c:v>1.9023558283004505E-4</c:v>
                </c:pt>
                <c:pt idx="71">
                  <c:v>8.3677084893540865E-5</c:v>
                </c:pt>
                <c:pt idx="72">
                  <c:v>3.9254130188144387E-3</c:v>
                </c:pt>
                <c:pt idx="73">
                  <c:v>-1.1017851604204099E-2</c:v>
                </c:pt>
                <c:pt idx="74">
                  <c:v>5.7311705365190591E-3</c:v>
                </c:pt>
                <c:pt idx="75">
                  <c:v>1.3514947256307863E-2</c:v>
                </c:pt>
                <c:pt idx="76">
                  <c:v>5.2767822838566403E-3</c:v>
                </c:pt>
                <c:pt idx="77">
                  <c:v>-1.5926699906058106E-3</c:v>
                </c:pt>
                <c:pt idx="78">
                  <c:v>8.9795843475002357E-3</c:v>
                </c:pt>
                <c:pt idx="79">
                  <c:v>6.249847141191589E-3</c:v>
                </c:pt>
                <c:pt idx="80">
                  <c:v>3.5554238371831026E-3</c:v>
                </c:pt>
                <c:pt idx="81">
                  <c:v>2.3006623000800808E-3</c:v>
                </c:pt>
                <c:pt idx="82">
                  <c:v>-1.7527108383559309E-3</c:v>
                </c:pt>
                <c:pt idx="83">
                  <c:v>-3.3793039317672191E-3</c:v>
                </c:pt>
                <c:pt idx="84">
                  <c:v>-6.8553088073863844E-3</c:v>
                </c:pt>
                <c:pt idx="85">
                  <c:v>-9.0698352950827621E-3</c:v>
                </c:pt>
                <c:pt idx="86">
                  <c:v>3.819919924858084E-3</c:v>
                </c:pt>
                <c:pt idx="87">
                  <c:v>4.5441637238201604E-3</c:v>
                </c:pt>
                <c:pt idx="88">
                  <c:v>8.0740365635281197E-3</c:v>
                </c:pt>
                <c:pt idx="89">
                  <c:v>-1.1111495786944037E-2</c:v>
                </c:pt>
                <c:pt idx="90">
                  <c:v>4.8954370942113634E-3</c:v>
                </c:pt>
                <c:pt idx="91">
                  <c:v>-8.0673294082114211E-3</c:v>
                </c:pt>
                <c:pt idx="92">
                  <c:v>-6.2043915440712638E-3</c:v>
                </c:pt>
                <c:pt idx="93">
                  <c:v>-3.6856116398875649E-4</c:v>
                </c:pt>
                <c:pt idx="94">
                  <c:v>8.8038000391847948E-3</c:v>
                </c:pt>
                <c:pt idx="95">
                  <c:v>2.1779409571196506E-3</c:v>
                </c:pt>
                <c:pt idx="96">
                  <c:v>-7.6882674788018024E-3</c:v>
                </c:pt>
                <c:pt idx="97">
                  <c:v>-1.1925585036405506E-2</c:v>
                </c:pt>
                <c:pt idx="98">
                  <c:v>-8.2738031391094147E-4</c:v>
                </c:pt>
                <c:pt idx="99">
                  <c:v>3.183169164378441E-3</c:v>
                </c:pt>
                <c:pt idx="100">
                  <c:v>3.9531152655043478E-3</c:v>
                </c:pt>
                <c:pt idx="101">
                  <c:v>4.0809203062359689E-3</c:v>
                </c:pt>
                <c:pt idx="102">
                  <c:v>1.0592724253794206E-2</c:v>
                </c:pt>
                <c:pt idx="103">
                  <c:v>-2.2784644005685029E-2</c:v>
                </c:pt>
                <c:pt idx="104">
                  <c:v>-1.2248358297386464E-3</c:v>
                </c:pt>
                <c:pt idx="105">
                  <c:v>-9.7338092938710208E-3</c:v>
                </c:pt>
                <c:pt idx="106">
                  <c:v>-1.0760206154744822E-2</c:v>
                </c:pt>
                <c:pt idx="107">
                  <c:v>-9.5640775163297054E-4</c:v>
                </c:pt>
                <c:pt idx="108">
                  <c:v>-4.1868742875352805E-3</c:v>
                </c:pt>
                <c:pt idx="109">
                  <c:v>7.3774895782363625E-3</c:v>
                </c:pt>
                <c:pt idx="110">
                  <c:v>-1.3979844840962041E-2</c:v>
                </c:pt>
                <c:pt idx="111">
                  <c:v>6.6875640322816565E-4</c:v>
                </c:pt>
                <c:pt idx="112">
                  <c:v>1.261177952628767E-2</c:v>
                </c:pt>
                <c:pt idx="113">
                  <c:v>-1.7431845673211877E-2</c:v>
                </c:pt>
                <c:pt idx="114">
                  <c:v>1.7543352584985517E-3</c:v>
                </c:pt>
                <c:pt idx="115">
                  <c:v>3.0450166879592011E-3</c:v>
                </c:pt>
                <c:pt idx="116">
                  <c:v>5.3951907196225779E-3</c:v>
                </c:pt>
                <c:pt idx="117">
                  <c:v>1.3423476330103989E-2</c:v>
                </c:pt>
                <c:pt idx="118">
                  <c:v>-6.468448862719911E-3</c:v>
                </c:pt>
                <c:pt idx="119">
                  <c:v>-2.8279868216201098E-3</c:v>
                </c:pt>
                <c:pt idx="120">
                  <c:v>-1.1725788079470112E-2</c:v>
                </c:pt>
                <c:pt idx="121">
                  <c:v>9.1844577634421221E-3</c:v>
                </c:pt>
                <c:pt idx="122">
                  <c:v>1.2944354590004314E-2</c:v>
                </c:pt>
                <c:pt idx="123">
                  <c:v>8.2827470640636225E-3</c:v>
                </c:pt>
                <c:pt idx="124">
                  <c:v>1.0119228593896246E-2</c:v>
                </c:pt>
                <c:pt idx="125">
                  <c:v>1.4409701950459208E-2</c:v>
                </c:pt>
                <c:pt idx="126">
                  <c:v>-1.3361790151364961E-3</c:v>
                </c:pt>
                <c:pt idx="127">
                  <c:v>1.0015591794423351E-3</c:v>
                </c:pt>
                <c:pt idx="128">
                  <c:v>1.0453846495095176E-2</c:v>
                </c:pt>
                <c:pt idx="129">
                  <c:v>-6.9611165973547662E-3</c:v>
                </c:pt>
                <c:pt idx="130">
                  <c:v>-1.8090532901892997E-2</c:v>
                </c:pt>
                <c:pt idx="131">
                  <c:v>-4.4335122239161917E-3</c:v>
                </c:pt>
                <c:pt idx="132">
                  <c:v>3.1058402251851192E-3</c:v>
                </c:pt>
                <c:pt idx="133">
                  <c:v>-6.7161280050144212E-3</c:v>
                </c:pt>
                <c:pt idx="134">
                  <c:v>5.5544248304049137E-3</c:v>
                </c:pt>
                <c:pt idx="135">
                  <c:v>-8.1298903445315984E-3</c:v>
                </c:pt>
                <c:pt idx="136">
                  <c:v>1.6308708146076434E-2</c:v>
                </c:pt>
                <c:pt idx="137">
                  <c:v>-6.7083280955204661E-4</c:v>
                </c:pt>
                <c:pt idx="138">
                  <c:v>1.3546192195567075E-2</c:v>
                </c:pt>
                <c:pt idx="139">
                  <c:v>9.0785158171979852E-4</c:v>
                </c:pt>
                <c:pt idx="140">
                  <c:v>-5.6430134028783163E-3</c:v>
                </c:pt>
                <c:pt idx="141">
                  <c:v>-4.1049720571031401E-3</c:v>
                </c:pt>
                <c:pt idx="142">
                  <c:v>-2.030866795667341E-2</c:v>
                </c:pt>
                <c:pt idx="143">
                  <c:v>-3.2339668106050601E-3</c:v>
                </c:pt>
                <c:pt idx="144">
                  <c:v>-6.4505329685288215E-3</c:v>
                </c:pt>
                <c:pt idx="145">
                  <c:v>-4.1322994089232346E-3</c:v>
                </c:pt>
                <c:pt idx="146">
                  <c:v>-2.5556664263946427E-2</c:v>
                </c:pt>
                <c:pt idx="147">
                  <c:v>5.0156825917877512E-3</c:v>
                </c:pt>
                <c:pt idx="148">
                  <c:v>-4.7820446566716246E-2</c:v>
                </c:pt>
                <c:pt idx="149">
                  <c:v>-5.7491732236092385E-4</c:v>
                </c:pt>
                <c:pt idx="150">
                  <c:v>-6.663446419552399E-2</c:v>
                </c:pt>
                <c:pt idx="151">
                  <c:v>4.7406847809539299E-2</c:v>
                </c:pt>
                <c:pt idx="152">
                  <c:v>-4.415240353729144E-2</c:v>
                </c:pt>
                <c:pt idx="153">
                  <c:v>4.6290021536367965E-2</c:v>
                </c:pt>
                <c:pt idx="154">
                  <c:v>5.2616693282465654E-3</c:v>
                </c:pt>
                <c:pt idx="155">
                  <c:v>2.1784621537573878E-2</c:v>
                </c:pt>
                <c:pt idx="156">
                  <c:v>-9.7385450251853412E-3</c:v>
                </c:pt>
                <c:pt idx="157">
                  <c:v>9.4738672534799839E-4</c:v>
                </c:pt>
                <c:pt idx="158">
                  <c:v>-4.4593714941153828E-2</c:v>
                </c:pt>
                <c:pt idx="159">
                  <c:v>-1.5008981405150057E-2</c:v>
                </c:pt>
                <c:pt idx="160">
                  <c:v>2.5804116714001069E-4</c:v>
                </c:pt>
                <c:pt idx="161">
                  <c:v>3.4284878229061011E-2</c:v>
                </c:pt>
                <c:pt idx="162">
                  <c:v>1.3119972740464725E-2</c:v>
                </c:pt>
                <c:pt idx="163">
                  <c:v>-1.5565520018318901E-2</c:v>
                </c:pt>
                <c:pt idx="164">
                  <c:v>1.5121609890334176E-2</c:v>
                </c:pt>
                <c:pt idx="165">
                  <c:v>2.8280001371754127E-2</c:v>
                </c:pt>
                <c:pt idx="166">
                  <c:v>2.3470250754238364E-3</c:v>
                </c:pt>
                <c:pt idx="167">
                  <c:v>4.9219823099897475E-3</c:v>
                </c:pt>
                <c:pt idx="168">
                  <c:v>-1.1871432879036248E-2</c:v>
                </c:pt>
                <c:pt idx="169">
                  <c:v>-2.5281938100990331E-2</c:v>
                </c:pt>
                <c:pt idx="170">
                  <c:v>-7.4362898674175115E-3</c:v>
                </c:pt>
                <c:pt idx="171">
                  <c:v>2.8646463635357833E-2</c:v>
                </c:pt>
                <c:pt idx="172">
                  <c:v>-1.0612179884417761E-2</c:v>
                </c:pt>
                <c:pt idx="173">
                  <c:v>-2.6705492334149761E-2</c:v>
                </c:pt>
                <c:pt idx="174">
                  <c:v>6.9657175253756698E-3</c:v>
                </c:pt>
                <c:pt idx="175">
                  <c:v>9.1200623070359921E-3</c:v>
                </c:pt>
                <c:pt idx="176">
                  <c:v>1.3479805150953705E-2</c:v>
                </c:pt>
                <c:pt idx="177">
                  <c:v>1.7187073116312401E-2</c:v>
                </c:pt>
                <c:pt idx="178">
                  <c:v>5.7066975590314151E-3</c:v>
                </c:pt>
                <c:pt idx="179">
                  <c:v>-9.8025870691640371E-3</c:v>
                </c:pt>
                <c:pt idx="180">
                  <c:v>-1.6610054534744734E-3</c:v>
                </c:pt>
                <c:pt idx="181">
                  <c:v>-2.9390442478745449E-2</c:v>
                </c:pt>
                <c:pt idx="182">
                  <c:v>-3.1883121362721534E-2</c:v>
                </c:pt>
                <c:pt idx="183">
                  <c:v>6.082009491449325E-3</c:v>
                </c:pt>
                <c:pt idx="184">
                  <c:v>2.3336145420174148E-2</c:v>
                </c:pt>
                <c:pt idx="185">
                  <c:v>1.068838258199456E-2</c:v>
                </c:pt>
                <c:pt idx="186">
                  <c:v>-2.0691134693924029E-2</c:v>
                </c:pt>
                <c:pt idx="187">
                  <c:v>8.1142290769036229E-3</c:v>
                </c:pt>
                <c:pt idx="188">
                  <c:v>-2.4974129093951136E-2</c:v>
                </c:pt>
                <c:pt idx="189">
                  <c:v>-2.8451028573080461E-2</c:v>
                </c:pt>
                <c:pt idx="190">
                  <c:v>2.2488443228231514E-2</c:v>
                </c:pt>
                <c:pt idx="191">
                  <c:v>1.7865633591721997E-2</c:v>
                </c:pt>
                <c:pt idx="192">
                  <c:v>1.8303664649697904E-2</c:v>
                </c:pt>
                <c:pt idx="193">
                  <c:v>-8.1633091296222648E-3</c:v>
                </c:pt>
                <c:pt idx="194">
                  <c:v>3.4124985140874253E-2</c:v>
                </c:pt>
                <c:pt idx="195">
                  <c:v>5.4400320685576986E-4</c:v>
                </c:pt>
                <c:pt idx="196">
                  <c:v>9.7947041654871114E-3</c:v>
                </c:pt>
                <c:pt idx="197">
                  <c:v>-2.9736723959411515E-3</c:v>
                </c:pt>
                <c:pt idx="198">
                  <c:v>1.7380258053828701E-2</c:v>
                </c:pt>
                <c:pt idx="199">
                  <c:v>-1.9369883431278434E-2</c:v>
                </c:pt>
                <c:pt idx="200">
                  <c:v>2.0418716841497542E-2</c:v>
                </c:pt>
                <c:pt idx="201">
                  <c:v>-1.2649137358822893E-2</c:v>
                </c:pt>
                <c:pt idx="202">
                  <c:v>4.5541789080150163E-3</c:v>
                </c:pt>
                <c:pt idx="203">
                  <c:v>1.8808764855617222E-2</c:v>
                </c:pt>
                <c:pt idx="204">
                  <c:v>1.2872958610942842E-2</c:v>
                </c:pt>
                <c:pt idx="205">
                  <c:v>-2.0044724629154076E-2</c:v>
                </c:pt>
                <c:pt idx="206">
                  <c:v>1.0536553015507044E-2</c:v>
                </c:pt>
                <c:pt idx="207">
                  <c:v>3.4291438003220653E-2</c:v>
                </c:pt>
                <c:pt idx="208">
                  <c:v>3.8922925854456558E-4</c:v>
                </c:pt>
                <c:pt idx="209">
                  <c:v>-2.4737503086223467E-2</c:v>
                </c:pt>
                <c:pt idx="210">
                  <c:v>-2.794224737160278E-2</c:v>
                </c:pt>
                <c:pt idx="211">
                  <c:v>1.6104667673247919E-2</c:v>
                </c:pt>
                <c:pt idx="212">
                  <c:v>1.8781807536341066E-2</c:v>
                </c:pt>
                <c:pt idx="213">
                  <c:v>-6.2800173248855895E-3</c:v>
                </c:pt>
                <c:pt idx="214">
                  <c:v>6.295743898498074E-3</c:v>
                </c:pt>
                <c:pt idx="215">
                  <c:v>1.1735639002377507E-2</c:v>
                </c:pt>
                <c:pt idx="216">
                  <c:v>-3.669514263074003E-2</c:v>
                </c:pt>
                <c:pt idx="217">
                  <c:v>8.6241763949070904E-3</c:v>
                </c:pt>
                <c:pt idx="218">
                  <c:v>1.9480540416670467E-2</c:v>
                </c:pt>
                <c:pt idx="219">
                  <c:v>-9.5501422077013398E-3</c:v>
                </c:pt>
                <c:pt idx="220">
                  <c:v>4.8171642463548103E-3</c:v>
                </c:pt>
                <c:pt idx="221">
                  <c:v>-1.661620119067575E-2</c:v>
                </c:pt>
                <c:pt idx="222">
                  <c:v>-1.6799951838696092E-2</c:v>
                </c:pt>
                <c:pt idx="223">
                  <c:v>-3.9467902117917841E-4</c:v>
                </c:pt>
                <c:pt idx="224">
                  <c:v>-1.8648495498240547E-2</c:v>
                </c:pt>
                <c:pt idx="225">
                  <c:v>-4.1408414917407654E-3</c:v>
                </c:pt>
                <c:pt idx="226">
                  <c:v>-2.2095214923981255E-2</c:v>
                </c:pt>
                <c:pt idx="227">
                  <c:v>-2.6855067570431546E-3</c:v>
                </c:pt>
                <c:pt idx="228">
                  <c:v>2.9240425413121329E-2</c:v>
                </c:pt>
                <c:pt idx="229">
                  <c:v>2.213653005350924E-3</c:v>
                </c:pt>
                <c:pt idx="230">
                  <c:v>4.3315307654517854E-2</c:v>
                </c:pt>
                <c:pt idx="231">
                  <c:v>-1.9086458863454281E-3</c:v>
                </c:pt>
                <c:pt idx="232">
                  <c:v>-2.4098652605974991E-4</c:v>
                </c:pt>
                <c:pt idx="233">
                  <c:v>1.0287014740795186E-2</c:v>
                </c:pt>
                <c:pt idx="234">
                  <c:v>1.1057490761550159E-3</c:v>
                </c:pt>
                <c:pt idx="235">
                  <c:v>2.0183548741981028E-3</c:v>
                </c:pt>
                <c:pt idx="236">
                  <c:v>-2.114180996866144E-2</c:v>
                </c:pt>
                <c:pt idx="237">
                  <c:v>1.6883351889821041E-2</c:v>
                </c:pt>
                <c:pt idx="238">
                  <c:v>-1.491405355358888E-2</c:v>
                </c:pt>
                <c:pt idx="239">
                  <c:v>-8.6860103778451103E-3</c:v>
                </c:pt>
                <c:pt idx="240">
                  <c:v>-1.1348367280695881E-2</c:v>
                </c:pt>
                <c:pt idx="241">
                  <c:v>3.2431006049804534E-3</c:v>
                </c:pt>
                <c:pt idx="242">
                  <c:v>3.216149701830151E-3</c:v>
                </c:pt>
                <c:pt idx="243">
                  <c:v>-1.1732825214472831E-2</c:v>
                </c:pt>
                <c:pt idx="244">
                  <c:v>2.9825423085253266E-2</c:v>
                </c:pt>
                <c:pt idx="245">
                  <c:v>1.9495060859375801E-3</c:v>
                </c:pt>
                <c:pt idx="246">
                  <c:v>8.2655495125114609E-3</c:v>
                </c:pt>
                <c:pt idx="247">
                  <c:v>9.0350526315789992E-3</c:v>
                </c:pt>
                <c:pt idx="248">
                  <c:v>7.9108219579682171E-5</c:v>
                </c:pt>
                <c:pt idx="249">
                  <c:v>-1.2478002201771754E-2</c:v>
                </c:pt>
                <c:pt idx="250">
                  <c:v>1.0707087512718649E-2</c:v>
                </c:pt>
                <c:pt idx="251">
                  <c:v>-4.2913365696294337E-3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3-420E-8640-08D1E76C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03408"/>
        <c:axId val="477804368"/>
      </c:lineChart>
      <c:dateAx>
        <c:axId val="477803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4368"/>
        <c:crosses val="autoZero"/>
        <c:auto val="1"/>
        <c:lblOffset val="100"/>
        <c:baseTimeUnit val="days"/>
      </c:dateAx>
      <c:valAx>
        <c:axId val="47780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3408"/>
        <c:crosses val="autoZero"/>
        <c:crossBetween val="between"/>
      </c:valAx>
      <c:spPr>
        <a:noFill/>
        <a:ln w="15875">
          <a:solidFill>
            <a:schemeClr val="bg2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Portfolio Cumulative Returns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xVal>
          <c:yVal>
            <c:numRef>
              <c:f>Sheet1!$P$2:$P$253</c:f>
              <c:numCache>
                <c:formatCode>0.00%</c:formatCode>
                <c:ptCount val="252"/>
                <c:pt idx="0">
                  <c:v>1</c:v>
                </c:pt>
                <c:pt idx="1">
                  <c:v>0.99925544808086419</c:v>
                </c:pt>
                <c:pt idx="2">
                  <c:v>1.0009206766311525</c:v>
                </c:pt>
                <c:pt idx="3">
                  <c:v>1.0023858154303507</c:v>
                </c:pt>
                <c:pt idx="4">
                  <c:v>1.0071241523010184</c:v>
                </c:pt>
                <c:pt idx="5">
                  <c:v>1.0131214535626929</c:v>
                </c:pt>
                <c:pt idx="6">
                  <c:v>1.0162878365536523</c:v>
                </c:pt>
                <c:pt idx="7">
                  <c:v>1.0252343202499143</c:v>
                </c:pt>
                <c:pt idx="8">
                  <c:v>1.0254176357008487</c:v>
                </c:pt>
                <c:pt idx="9">
                  <c:v>1.0329082095625728</c:v>
                </c:pt>
                <c:pt idx="10">
                  <c:v>1.0291453050381123</c:v>
                </c:pt>
                <c:pt idx="11">
                  <c:v>1.0248470752603873</c:v>
                </c:pt>
                <c:pt idx="12">
                  <c:v>1.0110891785232032</c:v>
                </c:pt>
                <c:pt idx="13">
                  <c:v>1.0102089879954317</c:v>
                </c:pt>
                <c:pt idx="14">
                  <c:v>1.0201682675935269</c:v>
                </c:pt>
                <c:pt idx="15">
                  <c:v>1.0250685967698341</c:v>
                </c:pt>
                <c:pt idx="16">
                  <c:v>1.0348365499017043</c:v>
                </c:pt>
                <c:pt idx="17">
                  <c:v>1.0305588929638518</c:v>
                </c:pt>
                <c:pt idx="18">
                  <c:v>1.0205602060344687</c:v>
                </c:pt>
                <c:pt idx="19">
                  <c:v>1.0329417873250319</c:v>
                </c:pt>
                <c:pt idx="20">
                  <c:v>1.0585502448058164</c:v>
                </c:pt>
                <c:pt idx="21">
                  <c:v>1.0544987089819198</c:v>
                </c:pt>
                <c:pt idx="22">
                  <c:v>1.0561278979024038</c:v>
                </c:pt>
                <c:pt idx="23">
                  <c:v>1.0582006463152827</c:v>
                </c:pt>
                <c:pt idx="24">
                  <c:v>1.0682469715343548</c:v>
                </c:pt>
                <c:pt idx="25">
                  <c:v>1.0716415627338176</c:v>
                </c:pt>
                <c:pt idx="26">
                  <c:v>1.0728135760392103</c:v>
                </c:pt>
                <c:pt idx="27">
                  <c:v>1.0716067568623324</c:v>
                </c:pt>
                <c:pt idx="28">
                  <c:v>1.0715926661065918</c:v>
                </c:pt>
                <c:pt idx="29">
                  <c:v>1.08660674564435</c:v>
                </c:pt>
                <c:pt idx="30">
                  <c:v>1.078495145414015</c:v>
                </c:pt>
                <c:pt idx="31">
                  <c:v>1.0864872341748644</c:v>
                </c:pt>
                <c:pt idx="32">
                  <c:v>1.083011948458626</c:v>
                </c:pt>
                <c:pt idx="33">
                  <c:v>1.0774984602807807</c:v>
                </c:pt>
                <c:pt idx="34">
                  <c:v>1.0693402733973392</c:v>
                </c:pt>
                <c:pt idx="35">
                  <c:v>1.0847671963729582</c:v>
                </c:pt>
                <c:pt idx="36">
                  <c:v>1.0776566891397363</c:v>
                </c:pt>
                <c:pt idx="37">
                  <c:v>1.08197137583981</c:v>
                </c:pt>
                <c:pt idx="38">
                  <c:v>1.0895313584125019</c:v>
                </c:pt>
                <c:pt idx="39">
                  <c:v>1.0842952326779645</c:v>
                </c:pt>
                <c:pt idx="40">
                  <c:v>1.0890563735347454</c:v>
                </c:pt>
                <c:pt idx="41">
                  <c:v>1.0994255879716275</c:v>
                </c:pt>
                <c:pt idx="42">
                  <c:v>1.0977944126020218</c:v>
                </c:pt>
                <c:pt idx="43">
                  <c:v>1.0907572557157859</c:v>
                </c:pt>
                <c:pt idx="44">
                  <c:v>1.0900737014626671</c:v>
                </c:pt>
                <c:pt idx="45">
                  <c:v>1.084966398967917</c:v>
                </c:pt>
                <c:pt idx="46">
                  <c:v>1.0593686192476877</c:v>
                </c:pt>
                <c:pt idx="47">
                  <c:v>1.0704692508739653</c:v>
                </c:pt>
                <c:pt idx="48">
                  <c:v>1.074704658840141</c:v>
                </c:pt>
                <c:pt idx="49">
                  <c:v>1.0557436462152976</c:v>
                </c:pt>
                <c:pt idx="50">
                  <c:v>1.0257658992329808</c:v>
                </c:pt>
                <c:pt idx="51">
                  <c:v>1.0424217610454471</c:v>
                </c:pt>
                <c:pt idx="52">
                  <c:v>1.0379602277774509</c:v>
                </c:pt>
                <c:pt idx="53">
                  <c:v>1.0602841284311642</c:v>
                </c:pt>
                <c:pt idx="54">
                  <c:v>1.0609494846198457</c:v>
                </c:pt>
                <c:pt idx="55">
                  <c:v>1.0605953516323738</c:v>
                </c:pt>
                <c:pt idx="56">
                  <c:v>1.066688512725158</c:v>
                </c:pt>
                <c:pt idx="57">
                  <c:v>1.0795211166815093</c:v>
                </c:pt>
                <c:pt idx="58">
                  <c:v>1.07633332523027</c:v>
                </c:pt>
                <c:pt idx="59">
                  <c:v>1.0752997125325026</c:v>
                </c:pt>
                <c:pt idx="60">
                  <c:v>1.0798268351767406</c:v>
                </c:pt>
                <c:pt idx="61">
                  <c:v>1.0794638775002869</c:v>
                </c:pt>
                <c:pt idx="62">
                  <c:v>1.0766798157258659</c:v>
                </c:pt>
                <c:pt idx="63">
                  <c:v>1.0745419078511018</c:v>
                </c:pt>
                <c:pt idx="64">
                  <c:v>1.077919888970809</c:v>
                </c:pt>
                <c:pt idx="65">
                  <c:v>1.0760721302581255</c:v>
                </c:pt>
                <c:pt idx="66">
                  <c:v>1.0794374536870499</c:v>
                </c:pt>
                <c:pt idx="67">
                  <c:v>1.0784637567034034</c:v>
                </c:pt>
                <c:pt idx="68">
                  <c:v>1.0675537682668748</c:v>
                </c:pt>
                <c:pt idx="69">
                  <c:v>1.0573232880608834</c:v>
                </c:pt>
                <c:pt idx="70">
                  <c:v>1.0621629343988277</c:v>
                </c:pt>
                <c:pt idx="71">
                  <c:v>1.0619383646513623</c:v>
                </c:pt>
                <c:pt idx="72">
                  <c:v>1.0623003031533857</c:v>
                </c:pt>
                <c:pt idx="73">
                  <c:v>1.0624850917510875</c:v>
                </c:pt>
                <c:pt idx="74">
                  <c:v>1.0735550565215297</c:v>
                </c:pt>
                <c:pt idx="75">
                  <c:v>1.0898821082003676</c:v>
                </c:pt>
                <c:pt idx="76">
                  <c:v>1.1041210365859462</c:v>
                </c:pt>
                <c:pt idx="77">
                  <c:v>1.1063580727848916</c:v>
                </c:pt>
                <c:pt idx="78">
                  <c:v>1.1089769175881994</c:v>
                </c:pt>
                <c:pt idx="79">
                  <c:v>1.1146780281869071</c:v>
                </c:pt>
                <c:pt idx="80">
                  <c:v>1.1090766425400989</c:v>
                </c:pt>
                <c:pt idx="81">
                  <c:v>1.1203269254210879</c:v>
                </c:pt>
                <c:pt idx="82">
                  <c:v>1.1073656317743883</c:v>
                </c:pt>
                <c:pt idx="83">
                  <c:v>1.1016461025943396</c:v>
                </c:pt>
                <c:pt idx="84">
                  <c:v>1.0958241107557023</c:v>
                </c:pt>
                <c:pt idx="85">
                  <c:v>1.0744149257456599</c:v>
                </c:pt>
                <c:pt idx="86">
                  <c:v>1.0773354809075291</c:v>
                </c:pt>
                <c:pt idx="87">
                  <c:v>1.0841338953072541</c:v>
                </c:pt>
                <c:pt idx="88">
                  <c:v>1.0879957458826264</c:v>
                </c:pt>
                <c:pt idx="89">
                  <c:v>1.0738377935781542</c:v>
                </c:pt>
                <c:pt idx="90">
                  <c:v>1.0727294749619143</c:v>
                </c:pt>
                <c:pt idx="91">
                  <c:v>1.062994474018585</c:v>
                </c:pt>
                <c:pt idx="92">
                  <c:v>1.0504616872721482</c:v>
                </c:pt>
                <c:pt idx="93">
                  <c:v>1.0539177932417978</c:v>
                </c:pt>
                <c:pt idx="94">
                  <c:v>1.066905668501027</c:v>
                </c:pt>
                <c:pt idx="95">
                  <c:v>1.0709794798698729</c:v>
                </c:pt>
                <c:pt idx="96">
                  <c:v>1.063078930306889</c:v>
                </c:pt>
                <c:pt idx="97">
                  <c:v>1.0576944160895854</c:v>
                </c:pt>
                <c:pt idx="98">
                  <c:v>1.0594769340713772</c:v>
                </c:pt>
                <c:pt idx="99">
                  <c:v>1.0686675398037946</c:v>
                </c:pt>
                <c:pt idx="100">
                  <c:v>1.0683179178249733</c:v>
                </c:pt>
                <c:pt idx="101">
                  <c:v>1.0746897195937402</c:v>
                </c:pt>
                <c:pt idx="102">
                  <c:v>1.0918060346672274</c:v>
                </c:pt>
                <c:pt idx="103">
                  <c:v>1.0815704462458533</c:v>
                </c:pt>
                <c:pt idx="104">
                  <c:v>1.0778952888165483</c:v>
                </c:pt>
                <c:pt idx="105">
                  <c:v>1.074896505185333</c:v>
                </c:pt>
                <c:pt idx="106">
                  <c:v>1.0638917978424933</c:v>
                </c:pt>
                <c:pt idx="107">
                  <c:v>1.0549493813266704</c:v>
                </c:pt>
                <c:pt idx="108">
                  <c:v>1.0584306957321004</c:v>
                </c:pt>
                <c:pt idx="109">
                  <c:v>1.0608855115511888</c:v>
                </c:pt>
                <c:pt idx="110">
                  <c:v>1.0445937929871116</c:v>
                </c:pt>
                <c:pt idx="111">
                  <c:v>1.0403294976754018</c:v>
                </c:pt>
                <c:pt idx="112">
                  <c:v>1.0549599352596273</c:v>
                </c:pt>
                <c:pt idx="113">
                  <c:v>1.0393762438910561</c:v>
                </c:pt>
                <c:pt idx="114">
                  <c:v>1.0402667097933038</c:v>
                </c:pt>
                <c:pt idx="115">
                  <c:v>1.0346404411062615</c:v>
                </c:pt>
                <c:pt idx="116">
                  <c:v>1.0325180557143094</c:v>
                </c:pt>
                <c:pt idx="117">
                  <c:v>1.0503537257466458</c:v>
                </c:pt>
                <c:pt idx="118">
                  <c:v>1.0433538968370255</c:v>
                </c:pt>
                <c:pt idx="119">
                  <c:v>1.0424897996195948</c:v>
                </c:pt>
                <c:pt idx="120">
                  <c:v>1.0245480644463285</c:v>
                </c:pt>
                <c:pt idx="121">
                  <c:v>1.0368695550869227</c:v>
                </c:pt>
                <c:pt idx="122">
                  <c:v>1.0507925431518099</c:v>
                </c:pt>
                <c:pt idx="123">
                  <c:v>1.0540372636140141</c:v>
                </c:pt>
                <c:pt idx="124">
                  <c:v>1.060435071466832</c:v>
                </c:pt>
                <c:pt idx="125">
                  <c:v>1.0715138056641147</c:v>
                </c:pt>
                <c:pt idx="126">
                  <c:v>1.0806913717277786</c:v>
                </c:pt>
                <c:pt idx="127">
                  <c:v>1.0852115327511975</c:v>
                </c:pt>
                <c:pt idx="128">
                  <c:v>1.0964472584686444</c:v>
                </c:pt>
                <c:pt idx="129">
                  <c:v>1.101413245907505</c:v>
                </c:pt>
                <c:pt idx="130">
                  <c:v>1.0936043957199368</c:v>
                </c:pt>
                <c:pt idx="131">
                  <c:v>1.094956661601401</c:v>
                </c:pt>
                <c:pt idx="132">
                  <c:v>1.1053251729101883</c:v>
                </c:pt>
                <c:pt idx="133">
                  <c:v>1.1042996974384269</c:v>
                </c:pt>
                <c:pt idx="134">
                  <c:v>1.1180568318253084</c:v>
                </c:pt>
                <c:pt idx="135">
                  <c:v>1.1289211995542197</c:v>
                </c:pt>
                <c:pt idx="136">
                  <c:v>1.1351709936336616</c:v>
                </c:pt>
                <c:pt idx="137">
                  <c:v>1.1475497381429169</c:v>
                </c:pt>
                <c:pt idx="138">
                  <c:v>1.1556283413094715</c:v>
                </c:pt>
                <c:pt idx="139">
                  <c:v>1.165877084409545</c:v>
                </c:pt>
                <c:pt idx="140">
                  <c:v>1.1704306756220626</c:v>
                </c:pt>
                <c:pt idx="141">
                  <c:v>1.1759280067134059</c:v>
                </c:pt>
                <c:pt idx="142">
                  <c:v>1.156205396983724</c:v>
                </c:pt>
                <c:pt idx="143">
                  <c:v>1.1454241052864389</c:v>
                </c:pt>
                <c:pt idx="144">
                  <c:v>1.1361449114773408</c:v>
                </c:pt>
                <c:pt idx="145">
                  <c:v>1.1418981073095533</c:v>
                </c:pt>
                <c:pt idx="146">
                  <c:v>1.1283430200856894</c:v>
                </c:pt>
                <c:pt idx="147">
                  <c:v>1.1320906779391551</c:v>
                </c:pt>
                <c:pt idx="148">
                  <c:v>1.0913639449573196</c:v>
                </c:pt>
                <c:pt idx="149">
                  <c:v>1.0937370918752818</c:v>
                </c:pt>
                <c:pt idx="150">
                  <c:v>1.0516331871697868</c:v>
                </c:pt>
                <c:pt idx="151">
                  <c:v>1.0869028449896216</c:v>
                </c:pt>
                <c:pt idx="152">
                  <c:v>1.0658846649951017</c:v>
                </c:pt>
                <c:pt idx="153">
                  <c:v>1.0918667502307218</c:v>
                </c:pt>
                <c:pt idx="154">
                  <c:v>1.0970227140842266</c:v>
                </c:pt>
                <c:pt idx="155">
                  <c:v>1.1199706540210643</c:v>
                </c:pt>
                <c:pt idx="156">
                  <c:v>1.1151736478606338</c:v>
                </c:pt>
                <c:pt idx="157">
                  <c:v>1.1194533969855862</c:v>
                </c:pt>
                <c:pt idx="158">
                  <c:v>1.0891890018287209</c:v>
                </c:pt>
                <c:pt idx="159">
                  <c:v>1.0740348907127208</c:v>
                </c:pt>
                <c:pt idx="160">
                  <c:v>1.0833320082567217</c:v>
                </c:pt>
                <c:pt idx="161">
                  <c:v>1.1131317219716712</c:v>
                </c:pt>
                <c:pt idx="162">
                  <c:v>1.1068830831209151</c:v>
                </c:pt>
                <c:pt idx="163">
                  <c:v>1.095261844381296</c:v>
                </c:pt>
                <c:pt idx="164">
                  <c:v>1.1193850626475172</c:v>
                </c:pt>
                <c:pt idx="165">
                  <c:v>1.1300335018080305</c:v>
                </c:pt>
                <c:pt idx="166">
                  <c:v>1.1364617958292798</c:v>
                </c:pt>
                <c:pt idx="167">
                  <c:v>1.1287997819569258</c:v>
                </c:pt>
                <c:pt idx="168">
                  <c:v>1.1215110685699954</c:v>
                </c:pt>
                <c:pt idx="169">
                  <c:v>1.113450776484334</c:v>
                </c:pt>
                <c:pt idx="170">
                  <c:v>1.1144584459788067</c:v>
                </c:pt>
                <c:pt idx="171">
                  <c:v>1.1247594804635401</c:v>
                </c:pt>
                <c:pt idx="172">
                  <c:v>1.1273377616679343</c:v>
                </c:pt>
                <c:pt idx="173">
                  <c:v>1.107762409678841</c:v>
                </c:pt>
                <c:pt idx="174">
                  <c:v>1.1094397476119366</c:v>
                </c:pt>
                <c:pt idx="175">
                  <c:v>1.1167924237155136</c:v>
                </c:pt>
                <c:pt idx="176">
                  <c:v>1.1259506910201278</c:v>
                </c:pt>
                <c:pt idx="177">
                  <c:v>1.1338011328442577</c:v>
                </c:pt>
                <c:pt idx="178">
                  <c:v>1.1482631021232368</c:v>
                </c:pt>
                <c:pt idx="179">
                  <c:v>1.1531883160574907</c:v>
                </c:pt>
                <c:pt idx="180">
                  <c:v>1.1606698353817633</c:v>
                </c:pt>
                <c:pt idx="181">
                  <c:v>1.144766998133568</c:v>
                </c:pt>
                <c:pt idx="182">
                  <c:v>1.1107553958987628</c:v>
                </c:pt>
                <c:pt idx="183">
                  <c:v>1.1007418149887518</c:v>
                </c:pt>
                <c:pt idx="184">
                  <c:v>1.10931215339647</c:v>
                </c:pt>
                <c:pt idx="185">
                  <c:v>1.1154844773569772</c:v>
                </c:pt>
                <c:pt idx="186">
                  <c:v>1.101775787027053</c:v>
                </c:pt>
                <c:pt idx="187">
                  <c:v>1.1059874831737506</c:v>
                </c:pt>
                <c:pt idx="188">
                  <c:v>1.0884571596867141</c:v>
                </c:pt>
                <c:pt idx="189">
                  <c:v>1.0764229473296834</c:v>
                </c:pt>
                <c:pt idx="190">
                  <c:v>1.078235681223662</c:v>
                </c:pt>
                <c:pt idx="191">
                  <c:v>1.0939676496482273</c:v>
                </c:pt>
                <c:pt idx="192">
                  <c:v>1.0940648440409833</c:v>
                </c:pt>
                <c:pt idx="193">
                  <c:v>1.0811763106703842</c:v>
                </c:pt>
                <c:pt idx="194">
                  <c:v>1.1250283061121293</c:v>
                </c:pt>
                <c:pt idx="195">
                  <c:v>1.1372114242800293</c:v>
                </c:pt>
                <c:pt idx="196">
                  <c:v>1.1460582595898159</c:v>
                </c:pt>
                <c:pt idx="197">
                  <c:v>1.1479267288827846</c:v>
                </c:pt>
                <c:pt idx="198">
                  <c:v>1.1754916206968182</c:v>
                </c:pt>
                <c:pt idx="199">
                  <c:v>1.1684272355079042</c:v>
                </c:pt>
                <c:pt idx="200">
                  <c:v>1.1777810077103945</c:v>
                </c:pt>
                <c:pt idx="201">
                  <c:v>1.1437466676426191</c:v>
                </c:pt>
                <c:pt idx="202">
                  <c:v>1.138214595284835</c:v>
                </c:pt>
                <c:pt idx="203">
                  <c:v>1.1455431160368224</c:v>
                </c:pt>
                <c:pt idx="204">
                  <c:v>1.1635920095739678</c:v>
                </c:pt>
                <c:pt idx="205">
                  <c:v>1.1565198239460746</c:v>
                </c:pt>
                <c:pt idx="206">
                  <c:v>1.1714779059374547</c:v>
                </c:pt>
                <c:pt idx="207">
                  <c:v>1.183980462607986</c:v>
                </c:pt>
                <c:pt idx="208">
                  <c:v>1.1822137015601444</c:v>
                </c:pt>
                <c:pt idx="209">
                  <c:v>1.1601927279991129</c:v>
                </c:pt>
                <c:pt idx="210">
                  <c:v>1.1384737164896401</c:v>
                </c:pt>
                <c:pt idx="211">
                  <c:v>1.149809025277541</c:v>
                </c:pt>
                <c:pt idx="212">
                  <c:v>1.1686696203065048</c:v>
                </c:pt>
                <c:pt idx="213">
                  <c:v>1.1621173702956269</c:v>
                </c:pt>
                <c:pt idx="214">
                  <c:v>1.1720158891659151</c:v>
                </c:pt>
                <c:pt idx="215">
                  <c:v>1.1826369865538169</c:v>
                </c:pt>
                <c:pt idx="216">
                  <c:v>1.1542132701994441</c:v>
                </c:pt>
                <c:pt idx="217">
                  <c:v>1.1478510366818517</c:v>
                </c:pt>
                <c:pt idx="218">
                  <c:v>1.1568124367055073</c:v>
                </c:pt>
                <c:pt idx="219">
                  <c:v>1.1450310856543255</c:v>
                </c:pt>
                <c:pt idx="220">
                  <c:v>1.1575920785426155</c:v>
                </c:pt>
                <c:pt idx="221">
                  <c:v>1.1453692068228452</c:v>
                </c:pt>
                <c:pt idx="222">
                  <c:v>1.1279031231433478</c:v>
                </c:pt>
                <c:pt idx="223">
                  <c:v>1.1258784873852283</c:v>
                </c:pt>
                <c:pt idx="224">
                  <c:v>1.107272505013748</c:v>
                </c:pt>
                <c:pt idx="225">
                  <c:v>1.1141649015350843</c:v>
                </c:pt>
                <c:pt idx="226">
                  <c:v>1.0939502142334825</c:v>
                </c:pt>
                <c:pt idx="227">
                  <c:v>1.0839918362498466</c:v>
                </c:pt>
                <c:pt idx="228">
                  <c:v>1.1145608276146826</c:v>
                </c:pt>
                <c:pt idx="229">
                  <c:v>1.1173662872880057</c:v>
                </c:pt>
                <c:pt idx="230">
                  <c:v>1.1522794897396293</c:v>
                </c:pt>
                <c:pt idx="231">
                  <c:v>1.1549389119009099</c:v>
                </c:pt>
                <c:pt idx="232">
                  <c:v>1.1573626947988858</c:v>
                </c:pt>
                <c:pt idx="233">
                  <c:v>1.1613817740104355</c:v>
                </c:pt>
                <c:pt idx="234">
                  <c:v>1.1621604322897792</c:v>
                </c:pt>
                <c:pt idx="235">
                  <c:v>1.1630991151457728</c:v>
                </c:pt>
                <c:pt idx="236">
                  <c:v>1.1534019914712528</c:v>
                </c:pt>
                <c:pt idx="237">
                  <c:v>1.1656774725912737</c:v>
                </c:pt>
                <c:pt idx="238">
                  <c:v>1.1500401188985483</c:v>
                </c:pt>
                <c:pt idx="239">
                  <c:v>1.1438688483672979</c:v>
                </c:pt>
                <c:pt idx="240">
                  <c:v>1.1193615164887394</c:v>
                </c:pt>
                <c:pt idx="241">
                  <c:v>1.1202736098724673</c:v>
                </c:pt>
                <c:pt idx="242">
                  <c:v>1.1277149966515732</c:v>
                </c:pt>
                <c:pt idx="243">
                  <c:v>1.1251771246541258</c:v>
                </c:pt>
                <c:pt idx="244">
                  <c:v>1.1584783081375989</c:v>
                </c:pt>
                <c:pt idx="245">
                  <c:v>1.1654981662637731</c:v>
                </c:pt>
                <c:pt idx="246">
                  <c:v>1.1728501233589732</c:v>
                </c:pt>
                <c:pt idx="247">
                  <c:v>1.1841510942885585</c:v>
                </c:pt>
                <c:pt idx="248">
                  <c:v>1.1863356979968667</c:v>
                </c:pt>
                <c:pt idx="249">
                  <c:v>1.1699491855388267</c:v>
                </c:pt>
                <c:pt idx="250">
                  <c:v>1.177946231248773</c:v>
                </c:pt>
                <c:pt idx="251">
                  <c:v>1.1773907646579505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9-4B52-BCEB-92C70A42BC49}"/>
            </c:ext>
          </c:extLst>
        </c:ser>
        <c:ser>
          <c:idx val="1"/>
          <c:order val="1"/>
          <c:tx>
            <c:v>S &amp; P 500 Cumulative Returns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xVal>
          <c:yVal>
            <c:numRef>
              <c:f>Sheet1!$U$2:$U$253</c:f>
              <c:numCache>
                <c:formatCode>0.00%</c:formatCode>
                <c:ptCount val="252"/>
                <c:pt idx="0">
                  <c:v>1</c:v>
                </c:pt>
                <c:pt idx="1">
                  <c:v>0.9986869381253074</c:v>
                </c:pt>
                <c:pt idx="2">
                  <c:v>1.0036875341178246</c:v>
                </c:pt>
                <c:pt idx="3">
                  <c:v>1.0015567479441954</c:v>
                </c:pt>
                <c:pt idx="4">
                  <c:v>0.99970909369553917</c:v>
                </c:pt>
                <c:pt idx="5">
                  <c:v>0.99833316690515994</c:v>
                </c:pt>
                <c:pt idx="6">
                  <c:v>1.0020520847337073</c:v>
                </c:pt>
                <c:pt idx="7">
                  <c:v>1.0110781495399614</c:v>
                </c:pt>
                <c:pt idx="8">
                  <c:v>1.0093484515294349</c:v>
                </c:pt>
                <c:pt idx="9">
                  <c:v>1.0168020277890115</c:v>
                </c:pt>
                <c:pt idx="10">
                  <c:v>1.0182015654831136</c:v>
                </c:pt>
                <c:pt idx="11">
                  <c:v>1.0079017895221281</c:v>
                </c:pt>
                <c:pt idx="12">
                  <c:v>1.0065965979486764</c:v>
                </c:pt>
                <c:pt idx="13">
                  <c:v>1.0090260648062539</c:v>
                </c:pt>
                <c:pt idx="14">
                  <c:v>1.0149150236066384</c:v>
                </c:pt>
                <c:pt idx="15">
                  <c:v>1.0151824157153735</c:v>
                </c:pt>
                <c:pt idx="16">
                  <c:v>1.0194674063366043</c:v>
                </c:pt>
                <c:pt idx="17">
                  <c:v>1.0217554027603268</c:v>
                </c:pt>
                <c:pt idx="18">
                  <c:v>1.003514487343496</c:v>
                </c:pt>
                <c:pt idx="19">
                  <c:v>1.0112039752930881</c:v>
                </c:pt>
                <c:pt idx="20">
                  <c:v>1.0280846086002682</c:v>
                </c:pt>
                <c:pt idx="21">
                  <c:v>1.0252856299200612</c:v>
                </c:pt>
                <c:pt idx="22">
                  <c:v>1.0276993569614008</c:v>
                </c:pt>
                <c:pt idx="23">
                  <c:v>1.0306635113284515</c:v>
                </c:pt>
                <c:pt idx="24">
                  <c:v>1.0370950287257936</c:v>
                </c:pt>
                <c:pt idx="25">
                  <c:v>1.0414350139614703</c:v>
                </c:pt>
                <c:pt idx="26">
                  <c:v>1.0385338204318595</c:v>
                </c:pt>
                <c:pt idx="27">
                  <c:v>1.0393121940108352</c:v>
                </c:pt>
                <c:pt idx="28">
                  <c:v>1.0450360722598853</c:v>
                </c:pt>
                <c:pt idx="29">
                  <c:v>1.0475284040331496</c:v>
                </c:pt>
                <c:pt idx="30">
                  <c:v>1.044139743229024</c:v>
                </c:pt>
                <c:pt idx="31">
                  <c:v>1.0506733795540164</c:v>
                </c:pt>
                <c:pt idx="32">
                  <c:v>1.0539049268160461</c:v>
                </c:pt>
                <c:pt idx="33">
                  <c:v>1.0559334014322745</c:v>
                </c:pt>
                <c:pt idx="34">
                  <c:v>1.0342566034038723</c:v>
                </c:pt>
                <c:pt idx="35">
                  <c:v>1.0279352678651721</c:v>
                </c:pt>
                <c:pt idx="36">
                  <c:v>1.0269131130811839</c:v>
                </c:pt>
                <c:pt idx="37">
                  <c:v>1.0377475765516428</c:v>
                </c:pt>
                <c:pt idx="38">
                  <c:v>1.0435185799001414</c:v>
                </c:pt>
                <c:pt idx="39">
                  <c:v>1.0270939334487563</c:v>
                </c:pt>
                <c:pt idx="40">
                  <c:v>1.0287528962423553</c:v>
                </c:pt>
                <c:pt idx="41">
                  <c:v>1.0464669944509541</c:v>
                </c:pt>
                <c:pt idx="42">
                  <c:v>1.0387461212181517</c:v>
                </c:pt>
                <c:pt idx="43">
                  <c:v>1.0300816987195298</c:v>
                </c:pt>
                <c:pt idx="44">
                  <c:v>1.0392728432908742</c:v>
                </c:pt>
                <c:pt idx="45">
                  <c:v>1.0378576624885312</c:v>
                </c:pt>
                <c:pt idx="46">
                  <c:v>1.0182722999137974</c:v>
                </c:pt>
                <c:pt idx="47">
                  <c:v>1.0254821908901153</c:v>
                </c:pt>
                <c:pt idx="48">
                  <c:v>1.0192787156677912</c:v>
                </c:pt>
                <c:pt idx="49">
                  <c:v>1.0078624388021671</c:v>
                </c:pt>
                <c:pt idx="50">
                  <c:v>0.98821421209799043</c:v>
                </c:pt>
                <c:pt idx="51">
                  <c:v>1.0014545323085478</c:v>
                </c:pt>
                <c:pt idx="52">
                  <c:v>1.0057710033484988</c:v>
                </c:pt>
                <c:pt idx="53">
                  <c:v>1.0208433331269835</c:v>
                </c:pt>
                <c:pt idx="54">
                  <c:v>1.0172187606328427</c:v>
                </c:pt>
                <c:pt idx="55">
                  <c:v>1.0201829149998936</c:v>
                </c:pt>
                <c:pt idx="56">
                  <c:v>1.0297121868969006</c:v>
                </c:pt>
                <c:pt idx="57">
                  <c:v>1.0329672483546559</c:v>
                </c:pt>
                <c:pt idx="58">
                  <c:v>1.0301288230327346</c:v>
                </c:pt>
                <c:pt idx="59">
                  <c:v>1.0374015789247391</c:v>
                </c:pt>
                <c:pt idx="60">
                  <c:v>1.0443363041990781</c:v>
                </c:pt>
                <c:pt idx="61">
                  <c:v>1.0424256891129819</c:v>
                </c:pt>
                <c:pt idx="62">
                  <c:v>1.0475992351718306</c:v>
                </c:pt>
                <c:pt idx="63">
                  <c:v>1.0479608766932189</c:v>
                </c:pt>
                <c:pt idx="64">
                  <c:v>1.0477721860244058</c:v>
                </c:pt>
                <c:pt idx="65">
                  <c:v>1.0500601824481282</c:v>
                </c:pt>
                <c:pt idx="66">
                  <c:v>1.0484640845702158</c:v>
                </c:pt>
                <c:pt idx="67">
                  <c:v>1.0442655689821505</c:v>
                </c:pt>
                <c:pt idx="68">
                  <c:v>1.0413485389283046</c:v>
                </c:pt>
                <c:pt idx="69">
                  <c:v>1.0332502843578757</c:v>
                </c:pt>
                <c:pt idx="70">
                  <c:v>1.03344684532793</c:v>
                </c:pt>
                <c:pt idx="71">
                  <c:v>1.0335333211473394</c:v>
                </c:pt>
                <c:pt idx="72">
                  <c:v>1.0375903663015495</c:v>
                </c:pt>
                <c:pt idx="73">
                  <c:v>1.0261583496196873</c:v>
                </c:pt>
                <c:pt idx="74">
                  <c:v>1.0320394381188307</c:v>
                </c:pt>
                <c:pt idx="75">
                  <c:v>1.0459873966914361</c:v>
                </c:pt>
                <c:pt idx="76">
                  <c:v>1.051506844455435</c:v>
                </c:pt>
                <c:pt idx="77">
                  <c:v>1.0498321410593541</c:v>
                </c:pt>
                <c:pt idx="78">
                  <c:v>1.0592591973207135</c:v>
                </c:pt>
                <c:pt idx="79">
                  <c:v>1.0658794053868692</c:v>
                </c:pt>
                <c:pt idx="80">
                  <c:v>1.0696690584323441</c:v>
                </c:pt>
                <c:pt idx="81">
                  <c:v>1.0721300057086416</c:v>
                </c:pt>
                <c:pt idx="82">
                  <c:v>1.0702508718275094</c:v>
                </c:pt>
                <c:pt idx="83">
                  <c:v>1.0666341688483656</c:v>
                </c:pt>
                <c:pt idx="84">
                  <c:v>1.0593220622364001</c:v>
                </c:pt>
                <c:pt idx="85">
                  <c:v>1.0497141856074685</c:v>
                </c:pt>
                <c:pt idx="86">
                  <c:v>1.0537240097404768</c:v>
                </c:pt>
                <c:pt idx="87">
                  <c:v>1.0585123041604578</c:v>
                </c:pt>
                <c:pt idx="88">
                  <c:v>1.0670587712071939</c:v>
                </c:pt>
                <c:pt idx="89">
                  <c:v>1.0552021521665034</c:v>
                </c:pt>
                <c:pt idx="90">
                  <c:v>1.0603678279241111</c:v>
                </c:pt>
                <c:pt idx="91">
                  <c:v>1.0518134913623778</c:v>
                </c:pt>
                <c:pt idx="92">
                  <c:v>1.045287628630629</c:v>
                </c:pt>
                <c:pt idx="93">
                  <c:v>1.0449023762055178</c:v>
                </c:pt>
                <c:pt idx="94">
                  <c:v>1.0541014877861004</c:v>
                </c:pt>
                <c:pt idx="95">
                  <c:v>1.0563972585893104</c:v>
                </c:pt>
                <c:pt idx="96">
                  <c:v>1.0482753939014027</c:v>
                </c:pt>
                <c:pt idx="97">
                  <c:v>1.0357740965498601</c:v>
                </c:pt>
                <c:pt idx="98">
                  <c:v>1.0349171174527159</c:v>
                </c:pt>
                <c:pt idx="99">
                  <c:v>1.0382114337086787</c:v>
                </c:pt>
                <c:pt idx="100">
                  <c:v>1.0423156031760936</c:v>
                </c:pt>
                <c:pt idx="101">
                  <c:v>1.0465692100866015</c:v>
                </c:pt>
                <c:pt idx="102">
                  <c:v>1.0576552291415602</c:v>
                </c:pt>
                <c:pt idx="103">
                  <c:v>1.0335569312648185</c:v>
                </c:pt>
                <c:pt idx="104">
                  <c:v>1.0322909937033307</c:v>
                </c:pt>
                <c:pt idx="105">
                  <c:v>1.0222428700348418</c:v>
                </c:pt>
                <c:pt idx="106">
                  <c:v>1.0112433260130489</c:v>
                </c:pt>
                <c:pt idx="107">
                  <c:v>1.0102761650572629</c:v>
                </c:pt>
                <c:pt idx="108">
                  <c:v>1.0060462657584748</c:v>
                </c:pt>
                <c:pt idx="109">
                  <c:v>1.0134683615993316</c:v>
                </c:pt>
                <c:pt idx="110">
                  <c:v>0.99930023115294897</c:v>
                </c:pt>
                <c:pt idx="111">
                  <c:v>0.99996851958127997</c:v>
                </c:pt>
                <c:pt idx="112">
                  <c:v>1.0125799020834674</c:v>
                </c:pt>
                <c:pt idx="113">
                  <c:v>0.99492876549855236</c:v>
                </c:pt>
                <c:pt idx="114">
                  <c:v>0.99667420411156094</c:v>
                </c:pt>
                <c:pt idx="115">
                  <c:v>0.99970909369553917</c:v>
                </c:pt>
                <c:pt idx="116">
                  <c:v>1.0051027149201677</c:v>
                </c:pt>
                <c:pt idx="117">
                  <c:v>1.0185946874232219</c:v>
                </c:pt>
                <c:pt idx="118">
                  <c:v>1.0120059597757867</c:v>
                </c:pt>
                <c:pt idx="119">
                  <c:v>1.0091440202581397</c:v>
                </c:pt>
                <c:pt idx="120">
                  <c:v>0.99731101133492817</c:v>
                </c:pt>
                <c:pt idx="121">
                  <c:v>1.0064707721955497</c:v>
                </c:pt>
                <c:pt idx="122">
                  <c:v>1.0194988867553243</c:v>
                </c:pt>
                <c:pt idx="123">
                  <c:v>1.027943138166413</c:v>
                </c:pt>
                <c:pt idx="124">
                  <c:v>1.0383451297630462</c:v>
                </c:pt>
                <c:pt idx="125">
                  <c:v>1.0533073736046425</c:v>
                </c:pt>
                <c:pt idx="126">
                  <c:v>1.0518999663955435</c:v>
                </c:pt>
                <c:pt idx="127">
                  <c:v>1.0529535064627418</c:v>
                </c:pt>
                <c:pt idx="128">
                  <c:v>1.0639609207857756</c:v>
                </c:pt>
                <c:pt idx="129">
                  <c:v>1.0565545647611569</c:v>
                </c:pt>
                <c:pt idx="130">
                  <c:v>1.0374409296447</c:v>
                </c:pt>
                <c:pt idx="131">
                  <c:v>1.0328414226015292</c:v>
                </c:pt>
                <c:pt idx="132">
                  <c:v>1.0360492630380826</c:v>
                </c:pt>
                <c:pt idx="133">
                  <c:v>1.029091023568018</c:v>
                </c:pt>
                <c:pt idx="134">
                  <c:v>1.0348070323020711</c:v>
                </c:pt>
                <c:pt idx="135">
                  <c:v>1.0263941646017052</c:v>
                </c:pt>
                <c:pt idx="136">
                  <c:v>1.0431333274750303</c:v>
                </c:pt>
                <c:pt idx="137">
                  <c:v>1.0424335594142229</c:v>
                </c:pt>
                <c:pt idx="138">
                  <c:v>1.0565545647611569</c:v>
                </c:pt>
                <c:pt idx="139">
                  <c:v>1.0575137594939488</c:v>
                </c:pt>
                <c:pt idx="140">
                  <c:v>1.0515461951753959</c:v>
                </c:pt>
                <c:pt idx="141">
                  <c:v>1.047229627427448</c:v>
                </c:pt>
                <c:pt idx="142">
                  <c:v>1.0259617886496331</c:v>
                </c:pt>
                <c:pt idx="143">
                  <c:v>1.0226438622761911</c:v>
                </c:pt>
                <c:pt idx="144">
                  <c:v>1.0160472643275149</c:v>
                </c:pt>
                <c:pt idx="145">
                  <c:v>1.0118486528176962</c:v>
                </c:pt>
                <c:pt idx="146">
                  <c:v>0.98598917651170781</c:v>
                </c:pt>
                <c:pt idx="147">
                  <c:v>0.99093458526002887</c:v>
                </c:pt>
                <c:pt idx="148">
                  <c:v>0.94354765087449055</c:v>
                </c:pt>
                <c:pt idx="149">
                  <c:v>0.94300518898552987</c:v>
                </c:pt>
                <c:pt idx="150">
                  <c:v>0.88016854348388018</c:v>
                </c:pt>
                <c:pt idx="151">
                  <c:v>0.92189455967156453</c:v>
                </c:pt>
                <c:pt idx="152">
                  <c:v>0.88119069905411196</c:v>
                </c:pt>
                <c:pt idx="153">
                  <c:v>0.92198103549097399</c:v>
                </c:pt>
                <c:pt idx="154">
                  <c:v>0.92683219482664181</c:v>
                </c:pt>
                <c:pt idx="155">
                  <c:v>0.94702288341977914</c:v>
                </c:pt>
                <c:pt idx="156">
                  <c:v>0.93780025842971471</c:v>
                </c:pt>
                <c:pt idx="157">
                  <c:v>0.93868871794557895</c:v>
                </c:pt>
                <c:pt idx="158">
                  <c:v>0.89682910083903666</c:v>
                </c:pt>
                <c:pt idx="159">
                  <c:v>0.88336860954094609</c:v>
                </c:pt>
                <c:pt idx="160">
                  <c:v>0.88359655500796686</c:v>
                </c:pt>
                <c:pt idx="161">
                  <c:v>0.91389055530003283</c:v>
                </c:pt>
                <c:pt idx="162">
                  <c:v>0.9258807744733375</c:v>
                </c:pt>
                <c:pt idx="163">
                  <c:v>0.91146895874369616</c:v>
                </c:pt>
                <c:pt idx="164">
                  <c:v>0.92525183676496747</c:v>
                </c:pt>
                <c:pt idx="165">
                  <c:v>0.95141795997789858</c:v>
                </c:pt>
                <c:pt idx="166">
                  <c:v>0.95365096178717534</c:v>
                </c:pt>
                <c:pt idx="167">
                  <c:v>0.95834481495099655</c:v>
                </c:pt>
                <c:pt idx="168">
                  <c:v>0.94696788880533345</c:v>
                </c:pt>
                <c:pt idx="169">
                  <c:v>0.92302670525693153</c:v>
                </c:pt>
                <c:pt idx="170">
                  <c:v>0.91616281112127351</c:v>
                </c:pt>
                <c:pt idx="171">
                  <c:v>0.94240763577412634</c:v>
                </c:pt>
                <c:pt idx="172">
                  <c:v>0.93240663641884247</c:v>
                </c:pt>
                <c:pt idx="173">
                  <c:v>0.90750625813764874</c:v>
                </c:pt>
                <c:pt idx="174">
                  <c:v>0.91382769038434619</c:v>
                </c:pt>
                <c:pt idx="175">
                  <c:v>0.92216185585854626</c:v>
                </c:pt>
                <c:pt idx="176">
                  <c:v>0.93459241799316128</c:v>
                </c:pt>
                <c:pt idx="177">
                  <c:v>0.95065532621516091</c:v>
                </c:pt>
                <c:pt idx="178">
                  <c:v>0.95608042864475307</c:v>
                </c:pt>
                <c:pt idx="179">
                  <c:v>0.94670836699783922</c:v>
                </c:pt>
                <c:pt idx="180">
                  <c:v>0.94513587923740583</c:v>
                </c:pt>
                <c:pt idx="181">
                  <c:v>0.91735791754408036</c:v>
                </c:pt>
                <c:pt idx="182">
                  <c:v>0.8881096837259691</c:v>
                </c:pt>
                <c:pt idx="183">
                  <c:v>0.89351117525183843</c:v>
                </c:pt>
                <c:pt idx="184">
                  <c:v>0.91436228197206593</c:v>
                </c:pt>
                <c:pt idx="185">
                  <c:v>0.92413533586032903</c:v>
                </c:pt>
                <c:pt idx="186">
                  <c:v>0.90501392715062823</c:v>
                </c:pt>
                <c:pt idx="187">
                  <c:v>0.91235741747331656</c:v>
                </c:pt>
                <c:pt idx="188">
                  <c:v>0.88957208554951406</c:v>
                </c:pt>
                <c:pt idx="189">
                  <c:v>0.86426284472573001</c:v>
                </c:pt>
                <c:pt idx="190">
                  <c:v>0.88369877064361446</c:v>
                </c:pt>
                <c:pt idx="191">
                  <c:v>0.89948660908538847</c:v>
                </c:pt>
                <c:pt idx="192">
                  <c:v>0.9159505103349812</c:v>
                </c:pt>
                <c:pt idx="193">
                  <c:v>0.9084733231716815</c:v>
                </c:pt>
                <c:pt idx="194">
                  <c:v>0.93947496182579571</c:v>
                </c:pt>
                <c:pt idx="195">
                  <c:v>0.93998603921778967</c:v>
                </c:pt>
                <c:pt idx="196">
                  <c:v>0.94919292439161596</c:v>
                </c:pt>
                <c:pt idx="197">
                  <c:v>0.94637033559392991</c:v>
                </c:pt>
                <c:pt idx="198">
                  <c:v>0.96281849624104077</c:v>
                </c:pt>
                <c:pt idx="199">
                  <c:v>0.94416881420337306</c:v>
                </c:pt>
                <c:pt idx="200">
                  <c:v>0.96344752987116422</c:v>
                </c:pt>
                <c:pt idx="201">
                  <c:v>0.95126074972780528</c:v>
                </c:pt>
                <c:pt idx="202">
                  <c:v>0.95559296137023808</c:v>
                </c:pt>
                <c:pt idx="203">
                  <c:v>0.97356648467833384</c:v>
                </c:pt>
                <c:pt idx="204">
                  <c:v>0.98609916574059919</c:v>
                </c:pt>
                <c:pt idx="205">
                  <c:v>0.96633307950629022</c:v>
                </c:pt>
                <c:pt idx="206">
                  <c:v>0.97651489922914647</c:v>
                </c:pt>
                <c:pt idx="207">
                  <c:v>1.0100009993552839</c:v>
                </c:pt>
                <c:pt idx="208">
                  <c:v>1.0103941212953922</c:v>
                </c:pt>
                <c:pt idx="209">
                  <c:v>0.98539949360154533</c:v>
                </c:pt>
                <c:pt idx="210">
                  <c:v>0.95786521719147877</c:v>
                </c:pt>
                <c:pt idx="211">
                  <c:v>0.97329131819011105</c:v>
                </c:pt>
                <c:pt idx="212">
                  <c:v>0.99157148840514941</c:v>
                </c:pt>
                <c:pt idx="213">
                  <c:v>0.98534440227910247</c:v>
                </c:pt>
                <c:pt idx="214">
                  <c:v>0.99154787828767044</c:v>
                </c:pt>
                <c:pt idx="215">
                  <c:v>1.0031843262408278</c:v>
                </c:pt>
                <c:pt idx="216">
                  <c:v>0.96637233430449776</c:v>
                </c:pt>
                <c:pt idx="217">
                  <c:v>0.97470649977869794</c:v>
                </c:pt>
                <c:pt idx="218">
                  <c:v>0.99369430914202828</c:v>
                </c:pt>
                <c:pt idx="219">
                  <c:v>0.98420438717873837</c:v>
                </c:pt>
                <c:pt idx="220">
                  <c:v>0.98894546136376138</c:v>
                </c:pt>
                <c:pt idx="221">
                  <c:v>0.97251294461113535</c:v>
                </c:pt>
                <c:pt idx="222">
                  <c:v>0.95617477397915973</c:v>
                </c:pt>
                <c:pt idx="223">
                  <c:v>0.95579739185528945</c:v>
                </c:pt>
                <c:pt idx="224">
                  <c:v>0.93797320849604604</c:v>
                </c:pt>
                <c:pt idx="225">
                  <c:v>0.93408921011616441</c:v>
                </c:pt>
                <c:pt idx="226">
                  <c:v>0.91345030826047591</c:v>
                </c:pt>
                <c:pt idx="227">
                  <c:v>0.91099723128541921</c:v>
                </c:pt>
                <c:pt idx="228">
                  <c:v>0.93763517787838047</c:v>
                </c:pt>
                <c:pt idx="229">
                  <c:v>0.93971077680781367</c:v>
                </c:pt>
                <c:pt idx="230">
                  <c:v>0.98041463821150998</c:v>
                </c:pt>
                <c:pt idx="231">
                  <c:v>0.97854337384537482</c:v>
                </c:pt>
                <c:pt idx="232">
                  <c:v>0.978307558077113</c:v>
                </c:pt>
                <c:pt idx="233">
                  <c:v>0.98837142234808362</c:v>
                </c:pt>
                <c:pt idx="234">
                  <c:v>0.98946431313524297</c:v>
                </c:pt>
                <c:pt idx="235">
                  <c:v>0.99146140325450471</c:v>
                </c:pt>
                <c:pt idx="236">
                  <c:v>0.97050011467563546</c:v>
                </c:pt>
                <c:pt idx="237">
                  <c:v>0.98688540962081583</c:v>
                </c:pt>
                <c:pt idx="238">
                  <c:v>0.97216694777047552</c:v>
                </c:pt>
                <c:pt idx="239">
                  <c:v>0.96372269557314316</c:v>
                </c:pt>
                <c:pt idx="240">
                  <c:v>0.95278601646703687</c:v>
                </c:pt>
                <c:pt idx="241">
                  <c:v>0.95587599737345796</c:v>
                </c:pt>
                <c:pt idx="242">
                  <c:v>0.95895023767739718</c:v>
                </c:pt>
                <c:pt idx="243">
                  <c:v>0.94769904214935108</c:v>
                </c:pt>
                <c:pt idx="244">
                  <c:v>0.97596456703894485</c:v>
                </c:pt>
                <c:pt idx="245">
                  <c:v>0.97786721590204662</c:v>
                </c:pt>
                <c:pt idx="246">
                  <c:v>0.98594982579174684</c:v>
                </c:pt>
                <c:pt idx="247">
                  <c:v>0.99485793435987147</c:v>
                </c:pt>
                <c:pt idx="248">
                  <c:v>0.9949366357997933</c:v>
                </c:pt>
                <c:pt idx="249">
                  <c:v>0.98252181426766017</c:v>
                </c:pt>
                <c:pt idx="250">
                  <c:v>0.99304176131617916</c:v>
                </c:pt>
                <c:pt idx="251">
                  <c:v>0.98878028489067382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EA-471D-81D6-14C56E72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97648"/>
        <c:axId val="477804688"/>
      </c:scatterChart>
      <c:valAx>
        <c:axId val="47779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4688"/>
        <c:crosses val="autoZero"/>
        <c:crossBetween val="midCat"/>
      </c:valAx>
      <c:valAx>
        <c:axId val="47780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97648"/>
        <c:crosses val="autoZero"/>
        <c:crossBetween val="midCat"/>
      </c:valAx>
      <c:spPr>
        <a:noFill/>
        <a:ln w="15875">
          <a:solidFill>
            <a:schemeClr val="bg2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Portfolio</a:t>
            </a:r>
            <a:r>
              <a:rPr lang="en-IN" baseline="0"/>
              <a:t> Value vs. Benchmark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Sheet1!$N$2:$N$253</c:f>
              <c:numCache>
                <c:formatCode>"$"#,##0.00</c:formatCode>
                <c:ptCount val="252"/>
                <c:pt idx="0">
                  <c:v>500000</c:v>
                </c:pt>
                <c:pt idx="1">
                  <c:v>499627.72404043208</c:v>
                </c:pt>
                <c:pt idx="2">
                  <c:v>500460.3383155762</c:v>
                </c:pt>
                <c:pt idx="3">
                  <c:v>501192.9077151753</c:v>
                </c:pt>
                <c:pt idx="4">
                  <c:v>503562.07615050918</c:v>
                </c:pt>
                <c:pt idx="5">
                  <c:v>506560.72678134643</c:v>
                </c:pt>
                <c:pt idx="6">
                  <c:v>508143.91827682615</c:v>
                </c:pt>
                <c:pt idx="7">
                  <c:v>512617.16012495721</c:v>
                </c:pt>
                <c:pt idx="8">
                  <c:v>512708.81785042433</c:v>
                </c:pt>
                <c:pt idx="9">
                  <c:v>516454.10478128644</c:v>
                </c:pt>
                <c:pt idx="10">
                  <c:v>514572.65251905611</c:v>
                </c:pt>
                <c:pt idx="11">
                  <c:v>512423.53763019363</c:v>
                </c:pt>
                <c:pt idx="12">
                  <c:v>505544.58926160156</c:v>
                </c:pt>
                <c:pt idx="13">
                  <c:v>505104.49399771582</c:v>
                </c:pt>
                <c:pt idx="14">
                  <c:v>510084.13379676343</c:v>
                </c:pt>
                <c:pt idx="15">
                  <c:v>512534.29838491709</c:v>
                </c:pt>
                <c:pt idx="16">
                  <c:v>517418.27495085209</c:v>
                </c:pt>
                <c:pt idx="17">
                  <c:v>515279.44648192596</c:v>
                </c:pt>
                <c:pt idx="18">
                  <c:v>510280.10301723436</c:v>
                </c:pt>
                <c:pt idx="19">
                  <c:v>516470.89366251603</c:v>
                </c:pt>
                <c:pt idx="20">
                  <c:v>529275.12240290816</c:v>
                </c:pt>
                <c:pt idx="21">
                  <c:v>527249.3544909599</c:v>
                </c:pt>
                <c:pt idx="22">
                  <c:v>528063.94895120186</c:v>
                </c:pt>
                <c:pt idx="23">
                  <c:v>529100.32315764134</c:v>
                </c:pt>
                <c:pt idx="24">
                  <c:v>534123.48576717742</c:v>
                </c:pt>
                <c:pt idx="25">
                  <c:v>535820.78136690881</c:v>
                </c:pt>
                <c:pt idx="26">
                  <c:v>536406.78801960521</c:v>
                </c:pt>
                <c:pt idx="27">
                  <c:v>535803.37843116617</c:v>
                </c:pt>
                <c:pt idx="28">
                  <c:v>535796.33305329585</c:v>
                </c:pt>
                <c:pt idx="29">
                  <c:v>543303.37282217504</c:v>
                </c:pt>
                <c:pt idx="30">
                  <c:v>539247.57270700752</c:v>
                </c:pt>
                <c:pt idx="31">
                  <c:v>543243.61708743218</c:v>
                </c:pt>
                <c:pt idx="32">
                  <c:v>541505.97422931297</c:v>
                </c:pt>
                <c:pt idx="33">
                  <c:v>538749.23014039034</c:v>
                </c:pt>
                <c:pt idx="34">
                  <c:v>534670.13669866964</c:v>
                </c:pt>
                <c:pt idx="35">
                  <c:v>542383.59818647907</c:v>
                </c:pt>
                <c:pt idx="36">
                  <c:v>538828.34456986818</c:v>
                </c:pt>
                <c:pt idx="37">
                  <c:v>540985.68791990494</c:v>
                </c:pt>
                <c:pt idx="38">
                  <c:v>544765.67920625093</c:v>
                </c:pt>
                <c:pt idx="39">
                  <c:v>542147.61633898225</c:v>
                </c:pt>
                <c:pt idx="40">
                  <c:v>544528.18676737265</c:v>
                </c:pt>
                <c:pt idx="41">
                  <c:v>549712.79398581374</c:v>
                </c:pt>
                <c:pt idx="42">
                  <c:v>548897.20630101091</c:v>
                </c:pt>
                <c:pt idx="43">
                  <c:v>545378.62785789289</c:v>
                </c:pt>
                <c:pt idx="44">
                  <c:v>545036.8507313336</c:v>
                </c:pt>
                <c:pt idx="45">
                  <c:v>542483.19948395854</c:v>
                </c:pt>
                <c:pt idx="46">
                  <c:v>529684.30962384387</c:v>
                </c:pt>
                <c:pt idx="47">
                  <c:v>535234.62543698261</c:v>
                </c:pt>
                <c:pt idx="48">
                  <c:v>537352.32942007051</c:v>
                </c:pt>
                <c:pt idx="49">
                  <c:v>527871.82310764876</c:v>
                </c:pt>
                <c:pt idx="50">
                  <c:v>512882.94961649034</c:v>
                </c:pt>
                <c:pt idx="51">
                  <c:v>521210.8805227236</c:v>
                </c:pt>
                <c:pt idx="52">
                  <c:v>518980.11388872541</c:v>
                </c:pt>
                <c:pt idx="53">
                  <c:v>530142.0642155821</c:v>
                </c:pt>
                <c:pt idx="54">
                  <c:v>530474.74230992282</c:v>
                </c:pt>
                <c:pt idx="55">
                  <c:v>530297.67581618694</c:v>
                </c:pt>
                <c:pt idx="56">
                  <c:v>533344.25636257895</c:v>
                </c:pt>
                <c:pt idx="57">
                  <c:v>539760.55834075459</c:v>
                </c:pt>
                <c:pt idx="58">
                  <c:v>538166.66261513496</c:v>
                </c:pt>
                <c:pt idx="59">
                  <c:v>537649.8562662513</c:v>
                </c:pt>
                <c:pt idx="60">
                  <c:v>539913.41758837027</c:v>
                </c:pt>
                <c:pt idx="61">
                  <c:v>539731.93875014351</c:v>
                </c:pt>
                <c:pt idx="62">
                  <c:v>538339.907862933</c:v>
                </c:pt>
                <c:pt idx="63">
                  <c:v>537270.95392555092</c:v>
                </c:pt>
                <c:pt idx="64">
                  <c:v>538959.94448540453</c:v>
                </c:pt>
                <c:pt idx="65">
                  <c:v>538036.06512906274</c:v>
                </c:pt>
                <c:pt idx="66">
                  <c:v>539718.72684352496</c:v>
                </c:pt>
                <c:pt idx="67">
                  <c:v>539231.87835170177</c:v>
                </c:pt>
                <c:pt idx="68">
                  <c:v>533776.88413343742</c:v>
                </c:pt>
                <c:pt idx="69">
                  <c:v>528661.64403044165</c:v>
                </c:pt>
                <c:pt idx="70">
                  <c:v>531081.4671994138</c:v>
                </c:pt>
                <c:pt idx="71">
                  <c:v>530969.18232568109</c:v>
                </c:pt>
                <c:pt idx="72">
                  <c:v>531150.15157669282</c:v>
                </c:pt>
                <c:pt idx="73">
                  <c:v>531242.54587554373</c:v>
                </c:pt>
                <c:pt idx="74">
                  <c:v>536777.5282607649</c:v>
                </c:pt>
                <c:pt idx="75">
                  <c:v>544941.05410018377</c:v>
                </c:pt>
                <c:pt idx="76">
                  <c:v>552060.51829297305</c:v>
                </c:pt>
                <c:pt idx="77">
                  <c:v>553179.03639244579</c:v>
                </c:pt>
                <c:pt idx="78">
                  <c:v>554488.45879409974</c:v>
                </c:pt>
                <c:pt idx="79">
                  <c:v>557339.01409345353</c:v>
                </c:pt>
                <c:pt idx="80">
                  <c:v>554538.32127004943</c:v>
                </c:pt>
                <c:pt idx="81">
                  <c:v>560163.462710544</c:v>
                </c:pt>
                <c:pt idx="82">
                  <c:v>553682.81588719413</c:v>
                </c:pt>
                <c:pt idx="83">
                  <c:v>550823.05129716976</c:v>
                </c:pt>
                <c:pt idx="84">
                  <c:v>547912.05537785112</c:v>
                </c:pt>
                <c:pt idx="85">
                  <c:v>537207.46287282999</c:v>
                </c:pt>
                <c:pt idx="86">
                  <c:v>538667.74045376456</c:v>
                </c:pt>
                <c:pt idx="87">
                  <c:v>542066.94765362702</c:v>
                </c:pt>
                <c:pt idx="88">
                  <c:v>543997.8729413132</c:v>
                </c:pt>
                <c:pt idx="89">
                  <c:v>536918.89678907709</c:v>
                </c:pt>
                <c:pt idx="90">
                  <c:v>536364.73748095718</c:v>
                </c:pt>
                <c:pt idx="91">
                  <c:v>531497.23700929247</c:v>
                </c:pt>
                <c:pt idx="92">
                  <c:v>525230.8436360741</c:v>
                </c:pt>
                <c:pt idx="93">
                  <c:v>526958.89662089886</c:v>
                </c:pt>
                <c:pt idx="94">
                  <c:v>533452.83425051346</c:v>
                </c:pt>
                <c:pt idx="95">
                  <c:v>535489.7399349364</c:v>
                </c:pt>
                <c:pt idx="96">
                  <c:v>531539.46515344456</c:v>
                </c:pt>
                <c:pt idx="97">
                  <c:v>528847.20804479264</c:v>
                </c:pt>
                <c:pt idx="98">
                  <c:v>529738.46703568858</c:v>
                </c:pt>
                <c:pt idx="99">
                  <c:v>534333.76990189729</c:v>
                </c:pt>
                <c:pt idx="100">
                  <c:v>534158.95891248668</c:v>
                </c:pt>
                <c:pt idx="101">
                  <c:v>537344.85979687003</c:v>
                </c:pt>
                <c:pt idx="102">
                  <c:v>545903.01733361371</c:v>
                </c:pt>
                <c:pt idx="103">
                  <c:v>540785.22312292666</c:v>
                </c:pt>
                <c:pt idx="104">
                  <c:v>538947.64440827409</c:v>
                </c:pt>
                <c:pt idx="105">
                  <c:v>537448.25259266654</c:v>
                </c:pt>
                <c:pt idx="106">
                  <c:v>531945.89892124664</c:v>
                </c:pt>
                <c:pt idx="107">
                  <c:v>527474.69066333515</c:v>
                </c:pt>
                <c:pt idx="108">
                  <c:v>529215.3478660502</c:v>
                </c:pt>
                <c:pt idx="109">
                  <c:v>530442.75577559439</c:v>
                </c:pt>
                <c:pt idx="110">
                  <c:v>522296.89649355586</c:v>
                </c:pt>
                <c:pt idx="111">
                  <c:v>520164.74883770087</c:v>
                </c:pt>
                <c:pt idx="112">
                  <c:v>527479.96762981359</c:v>
                </c:pt>
                <c:pt idx="113">
                  <c:v>519688.12194552808</c:v>
                </c:pt>
                <c:pt idx="114">
                  <c:v>520133.35489665193</c:v>
                </c:pt>
                <c:pt idx="115">
                  <c:v>517320.22055313073</c:v>
                </c:pt>
                <c:pt idx="116">
                  <c:v>516259.02785715472</c:v>
                </c:pt>
                <c:pt idx="117">
                  <c:v>525176.86287332291</c:v>
                </c:pt>
                <c:pt idx="118">
                  <c:v>521676.94841851271</c:v>
                </c:pt>
                <c:pt idx="119">
                  <c:v>521244.89980979741</c:v>
                </c:pt>
                <c:pt idx="120">
                  <c:v>512274.03222316428</c:v>
                </c:pt>
                <c:pt idx="121">
                  <c:v>518434.77754346136</c:v>
                </c:pt>
                <c:pt idx="122">
                  <c:v>525396.27157590492</c:v>
                </c:pt>
                <c:pt idx="123">
                  <c:v>527018.63180700701</c:v>
                </c:pt>
                <c:pt idx="124">
                  <c:v>530217.53573341598</c:v>
                </c:pt>
                <c:pt idx="125">
                  <c:v>535756.90283205733</c:v>
                </c:pt>
                <c:pt idx="126">
                  <c:v>540345.68586388929</c:v>
                </c:pt>
                <c:pt idx="127">
                  <c:v>542605.76637559873</c:v>
                </c:pt>
                <c:pt idx="128">
                  <c:v>548223.62923432223</c:v>
                </c:pt>
                <c:pt idx="129">
                  <c:v>550706.62295375252</c:v>
                </c:pt>
                <c:pt idx="130">
                  <c:v>546802.19785996841</c:v>
                </c:pt>
                <c:pt idx="131">
                  <c:v>547478.33080070047</c:v>
                </c:pt>
                <c:pt idx="132">
                  <c:v>552662.58645509416</c:v>
                </c:pt>
                <c:pt idx="133">
                  <c:v>552149.84871921351</c:v>
                </c:pt>
                <c:pt idx="134">
                  <c:v>559028.41591265413</c:v>
                </c:pt>
                <c:pt idx="135">
                  <c:v>564460.5997771098</c:v>
                </c:pt>
                <c:pt idx="136">
                  <c:v>567585.49681683083</c:v>
                </c:pt>
                <c:pt idx="137">
                  <c:v>573774.86907145847</c:v>
                </c:pt>
                <c:pt idx="138">
                  <c:v>577814.17065473576</c:v>
                </c:pt>
                <c:pt idx="139">
                  <c:v>582938.54220477247</c:v>
                </c:pt>
                <c:pt idx="140">
                  <c:v>585215.33781103126</c:v>
                </c:pt>
                <c:pt idx="141">
                  <c:v>587964.00335670297</c:v>
                </c:pt>
                <c:pt idx="142">
                  <c:v>578102.69849186204</c:v>
                </c:pt>
                <c:pt idx="143">
                  <c:v>572712.05264321947</c:v>
                </c:pt>
                <c:pt idx="144">
                  <c:v>568072.45573867043</c:v>
                </c:pt>
                <c:pt idx="145">
                  <c:v>570949.05365477665</c:v>
                </c:pt>
                <c:pt idx="146">
                  <c:v>564171.51004284469</c:v>
                </c:pt>
                <c:pt idx="147">
                  <c:v>566045.33896957757</c:v>
                </c:pt>
                <c:pt idx="148">
                  <c:v>545681.97247865982</c:v>
                </c:pt>
                <c:pt idx="149">
                  <c:v>546868.54593764094</c:v>
                </c:pt>
                <c:pt idx="150">
                  <c:v>525816.59358489339</c:v>
                </c:pt>
                <c:pt idx="151">
                  <c:v>543451.42249481077</c:v>
                </c:pt>
                <c:pt idx="152">
                  <c:v>532942.33249755087</c:v>
                </c:pt>
                <c:pt idx="153">
                  <c:v>545933.37511536083</c:v>
                </c:pt>
                <c:pt idx="154">
                  <c:v>548511.35704211332</c:v>
                </c:pt>
                <c:pt idx="155">
                  <c:v>559985.32701053214</c:v>
                </c:pt>
                <c:pt idx="156">
                  <c:v>557586.82393031684</c:v>
                </c:pt>
                <c:pt idx="157">
                  <c:v>559726.69849279313</c:v>
                </c:pt>
                <c:pt idx="158">
                  <c:v>544594.50091436051</c:v>
                </c:pt>
                <c:pt idx="159">
                  <c:v>537017.4453563604</c:v>
                </c:pt>
                <c:pt idx="160">
                  <c:v>541666.00412836089</c:v>
                </c:pt>
                <c:pt idx="161">
                  <c:v>556565.86098583555</c:v>
                </c:pt>
                <c:pt idx="162">
                  <c:v>553441.54156045755</c:v>
                </c:pt>
                <c:pt idx="163">
                  <c:v>547630.92219064804</c:v>
                </c:pt>
                <c:pt idx="164">
                  <c:v>559692.53132375865</c:v>
                </c:pt>
                <c:pt idx="165">
                  <c:v>565016.75090401527</c:v>
                </c:pt>
                <c:pt idx="166">
                  <c:v>568230.89791463991</c:v>
                </c:pt>
                <c:pt idx="167">
                  <c:v>564399.89097846288</c:v>
                </c:pt>
                <c:pt idx="168">
                  <c:v>560755.53428499773</c:v>
                </c:pt>
                <c:pt idx="169">
                  <c:v>556725.38824216696</c:v>
                </c:pt>
                <c:pt idx="170">
                  <c:v>557229.22298940341</c:v>
                </c:pt>
                <c:pt idx="171">
                  <c:v>562379.74023177009</c:v>
                </c:pt>
                <c:pt idx="172">
                  <c:v>563668.88083396712</c:v>
                </c:pt>
                <c:pt idx="173">
                  <c:v>553881.2048394205</c:v>
                </c:pt>
                <c:pt idx="174">
                  <c:v>554719.87380596832</c:v>
                </c:pt>
                <c:pt idx="175">
                  <c:v>558396.21185775683</c:v>
                </c:pt>
                <c:pt idx="176">
                  <c:v>562975.34551006393</c:v>
                </c:pt>
                <c:pt idx="177">
                  <c:v>566900.56642212882</c:v>
                </c:pt>
                <c:pt idx="178">
                  <c:v>574131.55106161837</c:v>
                </c:pt>
                <c:pt idx="179">
                  <c:v>576594.15802874533</c:v>
                </c:pt>
                <c:pt idx="180">
                  <c:v>580334.91769088164</c:v>
                </c:pt>
                <c:pt idx="181">
                  <c:v>572383.49906678393</c:v>
                </c:pt>
                <c:pt idx="182">
                  <c:v>555377.69794938143</c:v>
                </c:pt>
                <c:pt idx="183">
                  <c:v>550370.90749437595</c:v>
                </c:pt>
                <c:pt idx="184">
                  <c:v>554656.076698235</c:v>
                </c:pt>
                <c:pt idx="185">
                  <c:v>557742.23867848865</c:v>
                </c:pt>
                <c:pt idx="186">
                  <c:v>550887.89351352653</c:v>
                </c:pt>
                <c:pt idx="187">
                  <c:v>552993.74158687529</c:v>
                </c:pt>
                <c:pt idx="188">
                  <c:v>544228.57984335709</c:v>
                </c:pt>
                <c:pt idx="189">
                  <c:v>538211.47366484173</c:v>
                </c:pt>
                <c:pt idx="190">
                  <c:v>539117.84061183094</c:v>
                </c:pt>
                <c:pt idx="191">
                  <c:v>546983.82482411363</c:v>
                </c:pt>
                <c:pt idx="192">
                  <c:v>547032.42202049168</c:v>
                </c:pt>
                <c:pt idx="193">
                  <c:v>540588.1553351921</c:v>
                </c:pt>
                <c:pt idx="194">
                  <c:v>562514.15305606462</c:v>
                </c:pt>
                <c:pt idx="195">
                  <c:v>568605.71214001463</c:v>
                </c:pt>
                <c:pt idx="196">
                  <c:v>573029.12979490799</c:v>
                </c:pt>
                <c:pt idx="197">
                  <c:v>573963.36444139224</c:v>
                </c:pt>
                <c:pt idx="198">
                  <c:v>587745.81034840911</c:v>
                </c:pt>
                <c:pt idx="199">
                  <c:v>584213.61775395204</c:v>
                </c:pt>
                <c:pt idx="200">
                  <c:v>588890.50385519722</c:v>
                </c:pt>
                <c:pt idx="201">
                  <c:v>571873.33382130961</c:v>
                </c:pt>
                <c:pt idx="202">
                  <c:v>569107.29764241748</c:v>
                </c:pt>
                <c:pt idx="203">
                  <c:v>572771.55801841116</c:v>
                </c:pt>
                <c:pt idx="204">
                  <c:v>581796.00478698395</c:v>
                </c:pt>
                <c:pt idx="205">
                  <c:v>578259.91197303729</c:v>
                </c:pt>
                <c:pt idx="206">
                  <c:v>585738.95296872733</c:v>
                </c:pt>
                <c:pt idx="207">
                  <c:v>591990.23130399303</c:v>
                </c:pt>
                <c:pt idx="208">
                  <c:v>591106.85078007216</c:v>
                </c:pt>
                <c:pt idx="209">
                  <c:v>580096.3639995564</c:v>
                </c:pt>
                <c:pt idx="210">
                  <c:v>569236.85824482003</c:v>
                </c:pt>
                <c:pt idx="211">
                  <c:v>574904.51263877051</c:v>
                </c:pt>
                <c:pt idx="212">
                  <c:v>584334.81015325245</c:v>
                </c:pt>
                <c:pt idx="213">
                  <c:v>581058.6851478134</c:v>
                </c:pt>
                <c:pt idx="214">
                  <c:v>586007.94458295754</c:v>
                </c:pt>
                <c:pt idx="215">
                  <c:v>591318.49327690841</c:v>
                </c:pt>
                <c:pt idx="216">
                  <c:v>577106.63509972207</c:v>
                </c:pt>
                <c:pt idx="217">
                  <c:v>573925.51834092592</c:v>
                </c:pt>
                <c:pt idx="218">
                  <c:v>578406.21835275367</c:v>
                </c:pt>
                <c:pt idx="219">
                  <c:v>572515.54282716278</c:v>
                </c:pt>
                <c:pt idx="220">
                  <c:v>578796.03927130776</c:v>
                </c:pt>
                <c:pt idx="221">
                  <c:v>572684.60341142258</c:v>
                </c:pt>
                <c:pt idx="222">
                  <c:v>563951.56157167396</c:v>
                </c:pt>
                <c:pt idx="223">
                  <c:v>562939.24369261414</c:v>
                </c:pt>
                <c:pt idx="224">
                  <c:v>553636.25250687404</c:v>
                </c:pt>
                <c:pt idx="225">
                  <c:v>557082.45076754212</c:v>
                </c:pt>
                <c:pt idx="226">
                  <c:v>546975.10711674124</c:v>
                </c:pt>
                <c:pt idx="227">
                  <c:v>541995.91812492337</c:v>
                </c:pt>
                <c:pt idx="228">
                  <c:v>557280.41380734125</c:v>
                </c:pt>
                <c:pt idx="229">
                  <c:v>558683.14364400285</c:v>
                </c:pt>
                <c:pt idx="230">
                  <c:v>576139.74486981472</c:v>
                </c:pt>
                <c:pt idx="231">
                  <c:v>577469.45595045493</c:v>
                </c:pt>
                <c:pt idx="232">
                  <c:v>578681.34739944292</c:v>
                </c:pt>
                <c:pt idx="233">
                  <c:v>580690.88700521772</c:v>
                </c:pt>
                <c:pt idx="234">
                  <c:v>581080.21614488959</c:v>
                </c:pt>
                <c:pt idx="235">
                  <c:v>581549.55757288635</c:v>
                </c:pt>
                <c:pt idx="236">
                  <c:v>576700.99573562643</c:v>
                </c:pt>
                <c:pt idx="237">
                  <c:v>582838.73629563686</c:v>
                </c:pt>
                <c:pt idx="238">
                  <c:v>575020.05944927409</c:v>
                </c:pt>
                <c:pt idx="239">
                  <c:v>571934.42418364889</c:v>
                </c:pt>
                <c:pt idx="240">
                  <c:v>559680.75824436964</c:v>
                </c:pt>
                <c:pt idx="241">
                  <c:v>560136.80493623368</c:v>
                </c:pt>
                <c:pt idx="242">
                  <c:v>563857.49832578655</c:v>
                </c:pt>
                <c:pt idx="243">
                  <c:v>562588.56232706294</c:v>
                </c:pt>
                <c:pt idx="244">
                  <c:v>579239.15406879946</c:v>
                </c:pt>
                <c:pt idx="245">
                  <c:v>582749.08313188655</c:v>
                </c:pt>
                <c:pt idx="246">
                  <c:v>586425.06167948665</c:v>
                </c:pt>
                <c:pt idx="247">
                  <c:v>592075.54714427923</c:v>
                </c:pt>
                <c:pt idx="248">
                  <c:v>593167.84899843333</c:v>
                </c:pt>
                <c:pt idx="249">
                  <c:v>584974.59276941337</c:v>
                </c:pt>
                <c:pt idx="250">
                  <c:v>588973.11562438647</c:v>
                </c:pt>
                <c:pt idx="251">
                  <c:v>588695.38232897525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0-46A2-AD92-C2EEE9704EDD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S &amp; P 500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Sheet1!$A$2:$A$253</c:f>
              <c:numCache>
                <c:formatCode>m/d/yyyy</c:formatCode>
                <c:ptCount val="252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</c:numCache>
            </c:numRef>
          </c:cat>
          <c:val>
            <c:numRef>
              <c:f>Sheet1!$S$2:$S$253</c:f>
              <c:numCache>
                <c:formatCode>"$"#,##0.00</c:formatCode>
                <c:ptCount val="252"/>
                <c:pt idx="0">
                  <c:v>500000</c:v>
                </c:pt>
                <c:pt idx="1">
                  <c:v>499343.46906265372</c:v>
                </c:pt>
                <c:pt idx="2">
                  <c:v>501843.76705891232</c:v>
                </c:pt>
                <c:pt idx="3">
                  <c:v>500778.3739720977</c:v>
                </c:pt>
                <c:pt idx="4">
                  <c:v>499854.54684776958</c:v>
                </c:pt>
                <c:pt idx="5">
                  <c:v>499166.58345257997</c:v>
                </c:pt>
                <c:pt idx="6">
                  <c:v>501026.04236685368</c:v>
                </c:pt>
                <c:pt idx="7">
                  <c:v>505539.07476998074</c:v>
                </c:pt>
                <c:pt idx="8">
                  <c:v>504674.22576471744</c:v>
                </c:pt>
                <c:pt idx="9">
                  <c:v>508401.01389450574</c:v>
                </c:pt>
                <c:pt idx="10">
                  <c:v>509100.78274155682</c:v>
                </c:pt>
                <c:pt idx="11">
                  <c:v>503950.89476106403</c:v>
                </c:pt>
                <c:pt idx="12">
                  <c:v>503298.29897433822</c:v>
                </c:pt>
                <c:pt idx="13">
                  <c:v>504513.03240312694</c:v>
                </c:pt>
                <c:pt idx="14">
                  <c:v>507457.51180331921</c:v>
                </c:pt>
                <c:pt idx="15">
                  <c:v>507591.20785768674</c:v>
                </c:pt>
                <c:pt idx="16">
                  <c:v>509733.70316830213</c:v>
                </c:pt>
                <c:pt idx="17">
                  <c:v>510877.70138016343</c:v>
                </c:pt>
                <c:pt idx="18">
                  <c:v>501757.24367174803</c:v>
                </c:pt>
                <c:pt idx="19">
                  <c:v>505601.98764654406</c:v>
                </c:pt>
                <c:pt idx="20">
                  <c:v>514042.30430013407</c:v>
                </c:pt>
                <c:pt idx="21">
                  <c:v>512642.81496003061</c:v>
                </c:pt>
                <c:pt idx="22">
                  <c:v>513849.67848070042</c:v>
                </c:pt>
                <c:pt idx="23">
                  <c:v>515331.75566422573</c:v>
                </c:pt>
                <c:pt idx="24">
                  <c:v>518547.51436289679</c:v>
                </c:pt>
                <c:pt idx="25">
                  <c:v>520717.50698073517</c:v>
                </c:pt>
                <c:pt idx="26">
                  <c:v>519266.91021592973</c:v>
                </c:pt>
                <c:pt idx="27">
                  <c:v>519656.09700541757</c:v>
                </c:pt>
                <c:pt idx="28">
                  <c:v>522518.03612994263</c:v>
                </c:pt>
                <c:pt idx="29">
                  <c:v>523764.2020165748</c:v>
                </c:pt>
                <c:pt idx="30">
                  <c:v>522069.871614512</c:v>
                </c:pt>
                <c:pt idx="31">
                  <c:v>525336.68977700826</c:v>
                </c:pt>
                <c:pt idx="32">
                  <c:v>526952.463408023</c:v>
                </c:pt>
                <c:pt idx="33">
                  <c:v>527966.7007161373</c:v>
                </c:pt>
                <c:pt idx="34">
                  <c:v>517128.30170193611</c:v>
                </c:pt>
                <c:pt idx="35">
                  <c:v>513967.63393258606</c:v>
                </c:pt>
                <c:pt idx="36">
                  <c:v>513456.55654059199</c:v>
                </c:pt>
                <c:pt idx="37">
                  <c:v>518873.78827582143</c:v>
                </c:pt>
                <c:pt idx="38">
                  <c:v>521759.28995007073</c:v>
                </c:pt>
                <c:pt idx="39">
                  <c:v>513546.96672437817</c:v>
                </c:pt>
                <c:pt idx="40">
                  <c:v>514376.44812117767</c:v>
                </c:pt>
                <c:pt idx="41">
                  <c:v>523233.49722547707</c:v>
                </c:pt>
                <c:pt idx="42">
                  <c:v>519373.06060907582</c:v>
                </c:pt>
                <c:pt idx="43">
                  <c:v>515040.84935976489</c:v>
                </c:pt>
                <c:pt idx="44">
                  <c:v>519636.42164543713</c:v>
                </c:pt>
                <c:pt idx="45">
                  <c:v>518928.8312442656</c:v>
                </c:pt>
                <c:pt idx="46">
                  <c:v>509136.14995689871</c:v>
                </c:pt>
                <c:pt idx="47">
                  <c:v>512741.09544505761</c:v>
                </c:pt>
                <c:pt idx="48">
                  <c:v>509639.3578338956</c:v>
                </c:pt>
                <c:pt idx="49">
                  <c:v>503931.21940108354</c:v>
                </c:pt>
                <c:pt idx="50">
                  <c:v>494107.10604899522</c:v>
                </c:pt>
                <c:pt idx="51">
                  <c:v>500727.26615427388</c:v>
                </c:pt>
                <c:pt idx="52">
                  <c:v>502885.50167424942</c:v>
                </c:pt>
                <c:pt idx="53">
                  <c:v>510421.66656349174</c:v>
                </c:pt>
                <c:pt idx="54">
                  <c:v>508609.38031642133</c:v>
                </c:pt>
                <c:pt idx="55">
                  <c:v>510091.45749994676</c:v>
                </c:pt>
                <c:pt idx="56">
                  <c:v>514856.09344845026</c:v>
                </c:pt>
                <c:pt idx="57">
                  <c:v>516483.62417732796</c:v>
                </c:pt>
                <c:pt idx="58">
                  <c:v>515064.41151636728</c:v>
                </c:pt>
                <c:pt idx="59">
                  <c:v>518700.78946236952</c:v>
                </c:pt>
                <c:pt idx="60">
                  <c:v>522168.15209953906</c:v>
                </c:pt>
                <c:pt idx="61">
                  <c:v>521212.84455649095</c:v>
                </c:pt>
                <c:pt idx="62">
                  <c:v>523799.61758591532</c:v>
                </c:pt>
                <c:pt idx="63">
                  <c:v>523980.43834660947</c:v>
                </c:pt>
                <c:pt idx="64">
                  <c:v>523886.09301220288</c:v>
                </c:pt>
                <c:pt idx="65">
                  <c:v>525030.09122406412</c:v>
                </c:pt>
                <c:pt idx="66">
                  <c:v>524232.04228510789</c:v>
                </c:pt>
                <c:pt idx="67">
                  <c:v>522132.78449107526</c:v>
                </c:pt>
                <c:pt idx="68">
                  <c:v>520674.26946415228</c:v>
                </c:pt>
                <c:pt idx="69">
                  <c:v>516625.14217893785</c:v>
                </c:pt>
                <c:pt idx="70">
                  <c:v>516723.42266396497</c:v>
                </c:pt>
                <c:pt idx="71">
                  <c:v>516766.66057366971</c:v>
                </c:pt>
                <c:pt idx="72">
                  <c:v>518795.1831507748</c:v>
                </c:pt>
                <c:pt idx="73">
                  <c:v>513079.17480984365</c:v>
                </c:pt>
                <c:pt idx="74">
                  <c:v>516019.71905941534</c:v>
                </c:pt>
                <c:pt idx="75">
                  <c:v>522993.69834571809</c:v>
                </c:pt>
                <c:pt idx="76">
                  <c:v>525753.42222771747</c:v>
                </c:pt>
                <c:pt idx="77">
                  <c:v>524916.07052967709</c:v>
                </c:pt>
                <c:pt idx="78">
                  <c:v>529629.59866035671</c:v>
                </c:pt>
                <c:pt idx="79">
                  <c:v>532939.70269343455</c:v>
                </c:pt>
                <c:pt idx="80">
                  <c:v>534834.52921617206</c:v>
                </c:pt>
                <c:pt idx="81">
                  <c:v>536065.0028543208</c:v>
                </c:pt>
                <c:pt idx="82">
                  <c:v>535125.43591375474</c:v>
                </c:pt>
                <c:pt idx="83">
                  <c:v>533317.08442418277</c:v>
                </c:pt>
                <c:pt idx="84">
                  <c:v>529661.03111820004</c:v>
                </c:pt>
                <c:pt idx="85">
                  <c:v>524857.09280373424</c:v>
                </c:pt>
                <c:pt idx="86">
                  <c:v>526862.00487023836</c:v>
                </c:pt>
                <c:pt idx="87">
                  <c:v>529256.1520802289</c:v>
                </c:pt>
                <c:pt idx="88">
                  <c:v>533529.38560359692</c:v>
                </c:pt>
                <c:pt idx="89">
                  <c:v>527601.07608325174</c:v>
                </c:pt>
                <c:pt idx="90">
                  <c:v>530183.91396205558</c:v>
                </c:pt>
                <c:pt idx="91">
                  <c:v>525906.74568118888</c:v>
                </c:pt>
                <c:pt idx="92">
                  <c:v>522643.81431531446</c:v>
                </c:pt>
                <c:pt idx="93">
                  <c:v>522451.1881027589</c:v>
                </c:pt>
                <c:pt idx="94">
                  <c:v>527050.74389305012</c:v>
                </c:pt>
                <c:pt idx="95">
                  <c:v>528198.62929465517</c:v>
                </c:pt>
                <c:pt idx="96">
                  <c:v>524137.69695070136</c:v>
                </c:pt>
                <c:pt idx="97">
                  <c:v>517887.04827493004</c:v>
                </c:pt>
                <c:pt idx="98">
                  <c:v>517458.55872635794</c:v>
                </c:pt>
                <c:pt idx="99">
                  <c:v>519105.71685433935</c:v>
                </c:pt>
                <c:pt idx="100">
                  <c:v>521157.80158804683</c:v>
                </c:pt>
                <c:pt idx="101">
                  <c:v>523284.60504330078</c:v>
                </c:pt>
                <c:pt idx="102">
                  <c:v>528827.61457078008</c:v>
                </c:pt>
                <c:pt idx="103">
                  <c:v>516778.46563240926</c:v>
                </c:pt>
                <c:pt idx="104">
                  <c:v>516145.49685166532</c:v>
                </c:pt>
                <c:pt idx="105">
                  <c:v>511121.43501742091</c:v>
                </c:pt>
                <c:pt idx="106">
                  <c:v>505621.66300652444</c:v>
                </c:pt>
                <c:pt idx="107">
                  <c:v>505138.08252863144</c:v>
                </c:pt>
                <c:pt idx="108">
                  <c:v>503023.13287923741</c:v>
                </c:pt>
                <c:pt idx="109">
                  <c:v>506734.1807996658</c:v>
                </c:pt>
                <c:pt idx="110">
                  <c:v>499650.11557647446</c:v>
                </c:pt>
                <c:pt idx="111">
                  <c:v>499984.25979063998</c:v>
                </c:pt>
                <c:pt idx="112">
                  <c:v>506289.95104173367</c:v>
                </c:pt>
                <c:pt idx="113">
                  <c:v>497464.38274927618</c:v>
                </c:pt>
                <c:pt idx="114">
                  <c:v>498337.10205578047</c:v>
                </c:pt>
                <c:pt idx="115">
                  <c:v>499854.54684776958</c:v>
                </c:pt>
                <c:pt idx="116">
                  <c:v>502551.35746008385</c:v>
                </c:pt>
                <c:pt idx="117">
                  <c:v>509297.34371161094</c:v>
                </c:pt>
                <c:pt idx="118">
                  <c:v>506002.97988789331</c:v>
                </c:pt>
                <c:pt idx="119">
                  <c:v>504572.01012906985</c:v>
                </c:pt>
                <c:pt idx="120">
                  <c:v>498655.50566746411</c:v>
                </c:pt>
                <c:pt idx="121">
                  <c:v>503235.38609777484</c:v>
                </c:pt>
                <c:pt idx="122">
                  <c:v>509749.44337766216</c:v>
                </c:pt>
                <c:pt idx="123">
                  <c:v>513971.56908320653</c:v>
                </c:pt>
                <c:pt idx="124">
                  <c:v>519172.56488152308</c:v>
                </c:pt>
                <c:pt idx="125">
                  <c:v>526653.68680232123</c:v>
                </c:pt>
                <c:pt idx="126">
                  <c:v>525949.98319777171</c:v>
                </c:pt>
                <c:pt idx="127">
                  <c:v>526476.75323137094</c:v>
                </c:pt>
                <c:pt idx="128">
                  <c:v>531980.46039288782</c:v>
                </c:pt>
                <c:pt idx="129">
                  <c:v>528277.28238057846</c:v>
                </c:pt>
                <c:pt idx="130">
                  <c:v>518720.46482235001</c:v>
                </c:pt>
                <c:pt idx="131">
                  <c:v>516420.71130076464</c:v>
                </c:pt>
                <c:pt idx="132">
                  <c:v>518024.63151904132</c:v>
                </c:pt>
                <c:pt idx="133">
                  <c:v>514545.511784009</c:v>
                </c:pt>
                <c:pt idx="134">
                  <c:v>517403.51615103555</c:v>
                </c:pt>
                <c:pt idx="135">
                  <c:v>513197.08230085258</c:v>
                </c:pt>
                <c:pt idx="136">
                  <c:v>521566.66373751516</c:v>
                </c:pt>
                <c:pt idx="137">
                  <c:v>521216.77970711142</c:v>
                </c:pt>
                <c:pt idx="138">
                  <c:v>528277.28238057846</c:v>
                </c:pt>
                <c:pt idx="139">
                  <c:v>528756.87974697433</c:v>
                </c:pt>
                <c:pt idx="140">
                  <c:v>525773.09758769802</c:v>
                </c:pt>
                <c:pt idx="141">
                  <c:v>523614.81371372397</c:v>
                </c:pt>
                <c:pt idx="142">
                  <c:v>512980.89432481653</c:v>
                </c:pt>
                <c:pt idx="143">
                  <c:v>511321.93113809556</c:v>
                </c:pt>
                <c:pt idx="144">
                  <c:v>508023.63216375746</c:v>
                </c:pt>
                <c:pt idx="145">
                  <c:v>505924.32640884811</c:v>
                </c:pt>
                <c:pt idx="146">
                  <c:v>492994.58825585392</c:v>
                </c:pt>
                <c:pt idx="147">
                  <c:v>495467.29263001442</c:v>
                </c:pt>
                <c:pt idx="148">
                  <c:v>471773.82543724525</c:v>
                </c:pt>
                <c:pt idx="149">
                  <c:v>471502.59449276491</c:v>
                </c:pt>
                <c:pt idx="150">
                  <c:v>440084.27174194012</c:v>
                </c:pt>
                <c:pt idx="151">
                  <c:v>460947.27983578225</c:v>
                </c:pt>
                <c:pt idx="152">
                  <c:v>440595.34952705598</c:v>
                </c:pt>
                <c:pt idx="153">
                  <c:v>460990.51774548698</c:v>
                </c:pt>
                <c:pt idx="154">
                  <c:v>463416.09741332091</c:v>
                </c:pt>
                <c:pt idx="155">
                  <c:v>473511.44170988956</c:v>
                </c:pt>
                <c:pt idx="156">
                  <c:v>468900.12921485736</c:v>
                </c:pt>
                <c:pt idx="157">
                  <c:v>469344.35897278949</c:v>
                </c:pt>
                <c:pt idx="158">
                  <c:v>448414.55041951832</c:v>
                </c:pt>
                <c:pt idx="159">
                  <c:v>441684.30477047304</c:v>
                </c:pt>
                <c:pt idx="160">
                  <c:v>441798.27750398341</c:v>
                </c:pt>
                <c:pt idx="161">
                  <c:v>456945.27765001642</c:v>
                </c:pt>
                <c:pt idx="162">
                  <c:v>462940.38723666873</c:v>
                </c:pt>
                <c:pt idx="163">
                  <c:v>455734.47937184805</c:v>
                </c:pt>
                <c:pt idx="164">
                  <c:v>462625.91838248371</c:v>
                </c:pt>
                <c:pt idx="165">
                  <c:v>475708.97998894932</c:v>
                </c:pt>
                <c:pt idx="166">
                  <c:v>476825.48089358769</c:v>
                </c:pt>
                <c:pt idx="167">
                  <c:v>479172.40747549827</c:v>
                </c:pt>
                <c:pt idx="168">
                  <c:v>473483.9444026667</c:v>
                </c:pt>
                <c:pt idx="169">
                  <c:v>461513.35262846574</c:v>
                </c:pt>
                <c:pt idx="170">
                  <c:v>458081.40556063678</c:v>
                </c:pt>
                <c:pt idx="171">
                  <c:v>471203.8178870632</c:v>
                </c:pt>
                <c:pt idx="172">
                  <c:v>466203.31820942124</c:v>
                </c:pt>
                <c:pt idx="173">
                  <c:v>453753.12906882435</c:v>
                </c:pt>
                <c:pt idx="174">
                  <c:v>456913.84519217309</c:v>
                </c:pt>
                <c:pt idx="175">
                  <c:v>461080.92792927311</c:v>
                </c:pt>
                <c:pt idx="176">
                  <c:v>467296.20899658062</c:v>
                </c:pt>
                <c:pt idx="177">
                  <c:v>475327.66310758045</c:v>
                </c:pt>
                <c:pt idx="178">
                  <c:v>478040.21432237653</c:v>
                </c:pt>
                <c:pt idx="179">
                  <c:v>473354.18349891959</c:v>
                </c:pt>
                <c:pt idx="180">
                  <c:v>472567.93961870292</c:v>
                </c:pt>
                <c:pt idx="181">
                  <c:v>458678.95877204021</c:v>
                </c:pt>
                <c:pt idx="182">
                  <c:v>444054.84186298453</c:v>
                </c:pt>
                <c:pt idx="183">
                  <c:v>446755.5876259192</c:v>
                </c:pt>
                <c:pt idx="184">
                  <c:v>457181.14098603296</c:v>
                </c:pt>
                <c:pt idx="185">
                  <c:v>462067.66793016449</c:v>
                </c:pt>
                <c:pt idx="186">
                  <c:v>452506.96357531409</c:v>
                </c:pt>
                <c:pt idx="187">
                  <c:v>456178.70873665827</c:v>
                </c:pt>
                <c:pt idx="188">
                  <c:v>444786.04277475702</c:v>
                </c:pt>
                <c:pt idx="189">
                  <c:v>432131.42236286501</c:v>
                </c:pt>
                <c:pt idx="190">
                  <c:v>441849.38532180723</c:v>
                </c:pt>
                <c:pt idx="191">
                  <c:v>449743.30454269424</c:v>
                </c:pt>
                <c:pt idx="192">
                  <c:v>457975.25516749063</c:v>
                </c:pt>
                <c:pt idx="193">
                  <c:v>454236.66158584075</c:v>
                </c:pt>
                <c:pt idx="194">
                  <c:v>469737.48091289785</c:v>
                </c:pt>
                <c:pt idx="195">
                  <c:v>469993.01960889483</c:v>
                </c:pt>
                <c:pt idx="196">
                  <c:v>474596.46219580795</c:v>
                </c:pt>
                <c:pt idx="197">
                  <c:v>473185.16779696493</c:v>
                </c:pt>
                <c:pt idx="198">
                  <c:v>481409.24812052038</c:v>
                </c:pt>
                <c:pt idx="199">
                  <c:v>472084.40710168652</c:v>
                </c:pt>
                <c:pt idx="200">
                  <c:v>481723.76493558212</c:v>
                </c:pt>
                <c:pt idx="201">
                  <c:v>475630.37486390263</c:v>
                </c:pt>
                <c:pt idx="202">
                  <c:v>477796.48068511905</c:v>
                </c:pt>
                <c:pt idx="203">
                  <c:v>486783.24233916693</c:v>
                </c:pt>
                <c:pt idx="204">
                  <c:v>493049.58287029958</c:v>
                </c:pt>
                <c:pt idx="205">
                  <c:v>483166.53975314513</c:v>
                </c:pt>
                <c:pt idx="206">
                  <c:v>488257.44961457321</c:v>
                </c:pt>
                <c:pt idx="207">
                  <c:v>505000.49967764196</c:v>
                </c:pt>
                <c:pt idx="208">
                  <c:v>505197.06064769608</c:v>
                </c:pt>
                <c:pt idx="209">
                  <c:v>492699.74680077267</c:v>
                </c:pt>
                <c:pt idx="210">
                  <c:v>478932.60859573941</c:v>
                </c:pt>
                <c:pt idx="211">
                  <c:v>486645.65909505554</c:v>
                </c:pt>
                <c:pt idx="212">
                  <c:v>495785.74420257472</c:v>
                </c:pt>
                <c:pt idx="213">
                  <c:v>492672.20113955124</c:v>
                </c:pt>
                <c:pt idx="214">
                  <c:v>495773.93914383522</c:v>
                </c:pt>
                <c:pt idx="215">
                  <c:v>501592.1631204139</c:v>
                </c:pt>
                <c:pt idx="216">
                  <c:v>483186.16715224891</c:v>
                </c:pt>
                <c:pt idx="217">
                  <c:v>487353.24988934898</c:v>
                </c:pt>
                <c:pt idx="218">
                  <c:v>496847.15457101417</c:v>
                </c:pt>
                <c:pt idx="219">
                  <c:v>492102.19358936918</c:v>
                </c:pt>
                <c:pt idx="220">
                  <c:v>494472.73068188067</c:v>
                </c:pt>
                <c:pt idx="221">
                  <c:v>486256.4723055677</c:v>
                </c:pt>
                <c:pt idx="222">
                  <c:v>478087.38698957989</c:v>
                </c:pt>
                <c:pt idx="223">
                  <c:v>477898.69592764473</c:v>
                </c:pt>
                <c:pt idx="224">
                  <c:v>468986.60424802301</c:v>
                </c:pt>
                <c:pt idx="225">
                  <c:v>467044.6050580822</c:v>
                </c:pt>
                <c:pt idx="226">
                  <c:v>456725.15413023793</c:v>
                </c:pt>
                <c:pt idx="227">
                  <c:v>455498.6156427096</c:v>
                </c:pt>
                <c:pt idx="228">
                  <c:v>468817.58893919026</c:v>
                </c:pt>
                <c:pt idx="229">
                  <c:v>469855.38840390684</c:v>
                </c:pt>
                <c:pt idx="230">
                  <c:v>490207.31910575501</c:v>
                </c:pt>
                <c:pt idx="231">
                  <c:v>489271.6869226874</c:v>
                </c:pt>
                <c:pt idx="232">
                  <c:v>489153.7790385565</c:v>
                </c:pt>
                <c:pt idx="233">
                  <c:v>494185.71117404179</c:v>
                </c:pt>
                <c:pt idx="234">
                  <c:v>494732.15656762151</c:v>
                </c:pt>
                <c:pt idx="235">
                  <c:v>495730.70162725233</c:v>
                </c:pt>
                <c:pt idx="236">
                  <c:v>485250.05733781774</c:v>
                </c:pt>
                <c:pt idx="237">
                  <c:v>493442.70481040794</c:v>
                </c:pt>
                <c:pt idx="238">
                  <c:v>486083.47388523776</c:v>
                </c:pt>
                <c:pt idx="239">
                  <c:v>481861.3477865716</c:v>
                </c:pt>
                <c:pt idx="240">
                  <c:v>476393.00823351846</c:v>
                </c:pt>
                <c:pt idx="241">
                  <c:v>477937.998686729</c:v>
                </c:pt>
                <c:pt idx="242">
                  <c:v>479475.1188386986</c:v>
                </c:pt>
                <c:pt idx="243">
                  <c:v>473849.52107467555</c:v>
                </c:pt>
                <c:pt idx="244">
                  <c:v>487982.2835194724</c:v>
                </c:pt>
                <c:pt idx="245">
                  <c:v>488933.60795102332</c:v>
                </c:pt>
                <c:pt idx="246">
                  <c:v>492974.91289587342</c:v>
                </c:pt>
                <c:pt idx="247">
                  <c:v>497428.96717993572</c:v>
                </c:pt>
                <c:pt idx="248">
                  <c:v>497468.31789989665</c:v>
                </c:pt>
                <c:pt idx="249">
                  <c:v>491260.90713383007</c:v>
                </c:pt>
                <c:pt idx="250">
                  <c:v>496520.88065808959</c:v>
                </c:pt>
                <c:pt idx="251">
                  <c:v>494390.14244533691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0-46A2-AD92-C2EEE970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32880"/>
        <c:axId val="388452144"/>
      </c:lineChart>
      <c:dateAx>
        <c:axId val="3747328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2144"/>
        <c:crosses val="autoZero"/>
        <c:auto val="1"/>
        <c:lblOffset val="100"/>
        <c:baseTimeUnit val="days"/>
      </c:dateAx>
      <c:valAx>
        <c:axId val="3884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7</xdr:row>
      <xdr:rowOff>15241</xdr:rowOff>
    </xdr:from>
    <xdr:to>
      <xdr:col>29</xdr:col>
      <xdr:colOff>731520</xdr:colOff>
      <xdr:row>31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FFA5B5-7F79-46C3-9957-CC9C73A45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30480</xdr:colOff>
      <xdr:row>7</xdr:row>
      <xdr:rowOff>15240</xdr:rowOff>
    </xdr:from>
    <xdr:to>
      <xdr:col>37</xdr:col>
      <xdr:colOff>335280</xdr:colOff>
      <xdr:row>31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1FFCC0-48EF-4000-BBE9-F528B8840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17145</xdr:colOff>
      <xdr:row>32</xdr:row>
      <xdr:rowOff>104776</xdr:rowOff>
    </xdr:from>
    <xdr:to>
      <xdr:col>37</xdr:col>
      <xdr:colOff>321945</xdr:colOff>
      <xdr:row>56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CE200A-965F-4D1F-B7DA-5AF6999A8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32</xdr:row>
      <xdr:rowOff>123825</xdr:rowOff>
    </xdr:from>
    <xdr:to>
      <xdr:col>29</xdr:col>
      <xdr:colOff>714375</xdr:colOff>
      <xdr:row>57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84646-E886-4EA2-9D60-56D3021DE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A1FD-AE0B-49B1-9C6A-0E4DD75DFA95}">
  <dimension ref="A1:AG25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5546875" style="1" bestFit="1" customWidth="1"/>
    <col min="2" max="2" width="10" style="1" bestFit="1" customWidth="1"/>
    <col min="3" max="3" width="10.6640625" style="6" bestFit="1" customWidth="1"/>
    <col min="4" max="4" width="11" style="6" bestFit="1" customWidth="1"/>
    <col min="5" max="5" width="10" style="1" bestFit="1" customWidth="1"/>
    <col min="6" max="6" width="10.5546875" style="6" bestFit="1" customWidth="1"/>
    <col min="7" max="7" width="11" style="6" bestFit="1" customWidth="1"/>
    <col min="8" max="8" width="11" style="1" bestFit="1" customWidth="1"/>
    <col min="9" max="9" width="11.77734375" style="6" bestFit="1" customWidth="1"/>
    <col min="10" max="10" width="11" style="6" bestFit="1" customWidth="1"/>
    <col min="11" max="11" width="11" style="1" bestFit="1" customWidth="1"/>
    <col min="12" max="12" width="9.6640625" style="6" bestFit="1" customWidth="1"/>
    <col min="13" max="13" width="11" style="6" bestFit="1" customWidth="1"/>
    <col min="14" max="14" width="14.109375" style="1" bestFit="1" customWidth="1"/>
    <col min="15" max="15" width="20.77734375" style="8" bestFit="1" customWidth="1"/>
    <col min="16" max="16" width="26.5546875" style="6" bestFit="1" customWidth="1"/>
    <col min="17" max="17" width="12" style="1" bestFit="1" customWidth="1"/>
    <col min="18" max="18" width="14.21875" style="6" bestFit="1" customWidth="1"/>
    <col min="19" max="19" width="14.33203125" style="6" bestFit="1" customWidth="1"/>
    <col min="20" max="20" width="21" style="8" bestFit="1" customWidth="1"/>
    <col min="21" max="21" width="26.6640625" style="6" bestFit="1" customWidth="1"/>
    <col min="22" max="22" width="26.6640625" style="6" customWidth="1"/>
    <col min="23" max="23" width="26.6640625" style="24" customWidth="1"/>
    <col min="24" max="24" width="8.88671875" style="1"/>
    <col min="25" max="25" width="12.77734375" style="1" bestFit="1" customWidth="1"/>
    <col min="26" max="26" width="10.5546875" style="1" bestFit="1" customWidth="1"/>
    <col min="27" max="27" width="11.5546875" style="1" bestFit="1" customWidth="1"/>
    <col min="28" max="28" width="8.88671875" style="1"/>
    <col min="29" max="29" width="27.6640625" style="1" bestFit="1" customWidth="1"/>
    <col min="30" max="30" width="12" style="1" bestFit="1" customWidth="1"/>
    <col min="31" max="31" width="8.88671875" style="1"/>
    <col min="32" max="32" width="29.6640625" style="1" bestFit="1" customWidth="1"/>
    <col min="33" max="33" width="12" style="1" bestFit="1" customWidth="1"/>
    <col min="34" max="16384" width="8.88671875" style="1"/>
  </cols>
  <sheetData>
    <row r="1" spans="1:33" ht="15" thickBot="1" x14ac:dyDescent="0.35">
      <c r="A1" s="10" t="s">
        <v>0</v>
      </c>
      <c r="B1" s="10" t="s">
        <v>1</v>
      </c>
      <c r="C1" s="11" t="s">
        <v>5</v>
      </c>
      <c r="D1" s="11" t="s">
        <v>15</v>
      </c>
      <c r="E1" s="10" t="s">
        <v>2</v>
      </c>
      <c r="F1" s="11" t="s">
        <v>6</v>
      </c>
      <c r="G1" s="11" t="s">
        <v>16</v>
      </c>
      <c r="H1" s="10" t="s">
        <v>3</v>
      </c>
      <c r="I1" s="11" t="s">
        <v>7</v>
      </c>
      <c r="J1" s="11" t="s">
        <v>17</v>
      </c>
      <c r="K1" s="10" t="s">
        <v>4</v>
      </c>
      <c r="L1" s="11" t="s">
        <v>8</v>
      </c>
      <c r="M1" s="11" t="s">
        <v>18</v>
      </c>
      <c r="N1" s="10" t="s">
        <v>9</v>
      </c>
      <c r="O1" s="12" t="s">
        <v>32</v>
      </c>
      <c r="P1" s="11" t="s">
        <v>19</v>
      </c>
      <c r="Q1" s="10" t="s">
        <v>25</v>
      </c>
      <c r="R1" s="11" t="s">
        <v>28</v>
      </c>
      <c r="S1" s="11" t="s">
        <v>33</v>
      </c>
      <c r="T1" s="12" t="s">
        <v>26</v>
      </c>
      <c r="U1" s="11" t="s">
        <v>27</v>
      </c>
      <c r="V1" s="11" t="s">
        <v>34</v>
      </c>
      <c r="W1" s="25" t="s">
        <v>35</v>
      </c>
      <c r="Y1" s="19" t="s">
        <v>22</v>
      </c>
      <c r="Z1" s="20" t="s">
        <v>21</v>
      </c>
      <c r="AA1" s="21" t="s">
        <v>23</v>
      </c>
      <c r="AC1" s="26" t="s">
        <v>29</v>
      </c>
      <c r="AD1" s="27" t="s">
        <v>24</v>
      </c>
      <c r="AF1" s="31" t="s">
        <v>30</v>
      </c>
      <c r="AG1" s="32" t="s">
        <v>24</v>
      </c>
    </row>
    <row r="2" spans="1:33" x14ac:dyDescent="0.3">
      <c r="A2" s="2">
        <v>40546</v>
      </c>
      <c r="B2" s="1">
        <v>40.965591000000003</v>
      </c>
      <c r="C2" s="6">
        <f>B2/$B$2</f>
        <v>1</v>
      </c>
      <c r="D2" s="7">
        <f>C2 * Z2*Z3</f>
        <v>200000</v>
      </c>
      <c r="E2" s="1">
        <v>55.418365000000001</v>
      </c>
      <c r="F2" s="6">
        <f>E2/$E$2</f>
        <v>1</v>
      </c>
      <c r="G2" s="7">
        <f>F2*$Z$2*$Z$4</f>
        <v>200000</v>
      </c>
      <c r="H2" s="1">
        <v>301.04660000000001</v>
      </c>
      <c r="I2" s="6">
        <f>H2/$H$2</f>
        <v>1</v>
      </c>
      <c r="J2" s="7">
        <f>I2*$Z$2*$Z$5</f>
        <v>0</v>
      </c>
      <c r="K2" s="1">
        <v>138</v>
      </c>
      <c r="L2" s="6">
        <f>K2/$K$2</f>
        <v>1</v>
      </c>
      <c r="M2" s="7">
        <f>L2*$Z$2*$Z$6</f>
        <v>100000</v>
      </c>
      <c r="N2" s="7">
        <f>D2+G2+J2+M2</f>
        <v>500000</v>
      </c>
      <c r="O2" s="8">
        <v>0</v>
      </c>
      <c r="P2" s="6">
        <v>1</v>
      </c>
      <c r="Q2" s="1">
        <v>1271.869995</v>
      </c>
      <c r="R2" s="6">
        <f>Q2/$Q$2</f>
        <v>1</v>
      </c>
      <c r="S2" s="7">
        <f>R2*$AA$2</f>
        <v>500000</v>
      </c>
      <c r="T2" s="8">
        <v>0</v>
      </c>
      <c r="U2" s="6">
        <v>1</v>
      </c>
      <c r="V2" s="24">
        <v>0</v>
      </c>
      <c r="W2" s="24">
        <v>0</v>
      </c>
      <c r="Y2" s="16" t="s">
        <v>10</v>
      </c>
      <c r="Z2" s="17">
        <v>500000</v>
      </c>
      <c r="AA2" s="18">
        <f>$Z$2*1</f>
        <v>500000</v>
      </c>
      <c r="AC2" s="28" t="s">
        <v>11</v>
      </c>
      <c r="AD2" s="29">
        <f>STDEV(O2:O253)</f>
        <v>1.1551009527608605E-2</v>
      </c>
      <c r="AF2" s="3" t="s">
        <v>31</v>
      </c>
      <c r="AG2" s="4">
        <f>STDEV(T2:T253)</f>
        <v>1.4643917277988323E-2</v>
      </c>
    </row>
    <row r="3" spans="1:33" x14ac:dyDescent="0.3">
      <c r="A3" s="2">
        <v>40547</v>
      </c>
      <c r="B3" s="1">
        <v>41.179397999999999</v>
      </c>
      <c r="C3" s="6">
        <f t="shared" ref="C3:C66" si="0">B3/$B$2</f>
        <v>1.0052191850472754</v>
      </c>
      <c r="D3" s="7">
        <f>C3 * $Z$2*$Z$3</f>
        <v>201043.83700945508</v>
      </c>
      <c r="E3" s="1">
        <v>55.678542999999998</v>
      </c>
      <c r="F3" s="6">
        <f t="shared" ref="F3:F66" si="1">E3/$E$2</f>
        <v>1.0046947974737255</v>
      </c>
      <c r="G3" s="7">
        <f>F3*$Z$2*$Z$4</f>
        <v>200938.95949474513</v>
      </c>
      <c r="H3" s="1">
        <v>299.93576000000002</v>
      </c>
      <c r="I3" s="6">
        <f t="shared" ref="I3:I66" si="2">H3/$H$2</f>
        <v>0.99631007292558693</v>
      </c>
      <c r="J3" s="7">
        <f>I3*$Z$2*$Z$5</f>
        <v>0</v>
      </c>
      <c r="K3" s="1">
        <v>134.75</v>
      </c>
      <c r="L3" s="6">
        <f t="shared" ref="L3:L66" si="3">K3/$K$2</f>
        <v>0.97644927536231885</v>
      </c>
      <c r="M3" s="7">
        <f>L3*$Z$2*$Z$6</f>
        <v>97644.927536231888</v>
      </c>
      <c r="N3" s="7">
        <f t="shared" ref="N3:N66" si="4">D3+G3+J3+M3</f>
        <v>499627.72404043208</v>
      </c>
      <c r="O3" s="8">
        <f>(N3/N2) -1</f>
        <v>-7.4455191913580521E-4</v>
      </c>
      <c r="P3" s="6">
        <f>N3/$N$2</f>
        <v>0.99925544808086419</v>
      </c>
      <c r="Q3" s="1">
        <v>1270.1999510000001</v>
      </c>
      <c r="R3" s="6">
        <f t="shared" ref="R3:R66" si="5">Q3/$Q$2</f>
        <v>0.9986869381253074</v>
      </c>
      <c r="S3" s="7">
        <f>R3*$AA$2</f>
        <v>499343.46906265372</v>
      </c>
      <c r="T3" s="8">
        <f>(S3/S2) - 1</f>
        <v>-1.3130618746926004E-3</v>
      </c>
      <c r="U3" s="6">
        <f>S3/$S$2</f>
        <v>0.9986869381253074</v>
      </c>
      <c r="V3" s="24">
        <f>N3/MAX($N$2:N3) - 1</f>
        <v>-7.4455191913580521E-4</v>
      </c>
      <c r="W3" s="24">
        <f>(S3/MAX($S$2:S3)) - 1</f>
        <v>-1.3130618746926004E-3</v>
      </c>
      <c r="Y3" s="3" t="s">
        <v>1</v>
      </c>
      <c r="Z3" s="9">
        <v>0.4</v>
      </c>
      <c r="AA3" s="13">
        <f>$Z$2*Z3</f>
        <v>200000</v>
      </c>
      <c r="AC3" s="3" t="s">
        <v>12</v>
      </c>
      <c r="AD3" s="4">
        <f>AVERAGE(O2:O253)</f>
        <v>7.1471808946036418E-4</v>
      </c>
      <c r="AF3" s="3" t="s">
        <v>12</v>
      </c>
      <c r="AG3" s="23">
        <f>AVERAGE(T2:T253)</f>
        <v>6.2502735101686749E-5</v>
      </c>
    </row>
    <row r="4" spans="1:33" x14ac:dyDescent="0.3">
      <c r="A4" s="2">
        <v>40548</v>
      </c>
      <c r="B4" s="1">
        <v>41.516247</v>
      </c>
      <c r="C4" s="6">
        <f t="shared" si="0"/>
        <v>1.0134419151917031</v>
      </c>
      <c r="D4" s="7">
        <f>C4 * $Z$2*$Z$3</f>
        <v>202688.38303834063</v>
      </c>
      <c r="E4" s="1">
        <v>55.529865000000001</v>
      </c>
      <c r="F4" s="6">
        <f t="shared" si="1"/>
        <v>1.0020119684151634</v>
      </c>
      <c r="G4" s="7">
        <f>F4*$Z$2*$Z$4</f>
        <v>200402.39368303269</v>
      </c>
      <c r="H4" s="1">
        <v>303.39779700000003</v>
      </c>
      <c r="I4" s="6">
        <f t="shared" si="2"/>
        <v>1.0078100765795064</v>
      </c>
      <c r="J4" s="7">
        <f>I4*$Z$2*$Z$5</f>
        <v>0</v>
      </c>
      <c r="K4" s="1">
        <v>134.36999499999999</v>
      </c>
      <c r="L4" s="6">
        <f t="shared" si="3"/>
        <v>0.97369561594202891</v>
      </c>
      <c r="M4" s="7">
        <f>L4*$Z$2*$Z$6</f>
        <v>97369.561594202896</v>
      </c>
      <c r="N4" s="7">
        <f t="shared" si="4"/>
        <v>500460.3383155762</v>
      </c>
      <c r="O4" s="8">
        <f t="shared" ref="O4:O67" si="6">(N4/N3) -1</f>
        <v>1.6664693232211203E-3</v>
      </c>
      <c r="P4" s="6">
        <f t="shared" ref="P4:P67" si="7">N4/$N$2</f>
        <v>1.0009206766311525</v>
      </c>
      <c r="Q4" s="1">
        <v>1276.5600589999999</v>
      </c>
      <c r="R4" s="6">
        <f t="shared" si="5"/>
        <v>1.0036875341178246</v>
      </c>
      <c r="S4" s="7">
        <f>R4*$AA$2</f>
        <v>501843.76705891232</v>
      </c>
      <c r="T4" s="8">
        <f t="shared" ref="T4:T67" si="8">(S4/S3) - 1</f>
        <v>5.0071707174863533E-3</v>
      </c>
      <c r="U4" s="6">
        <f t="shared" ref="U4:U67" si="9">S4/$S$2</f>
        <v>1.0036875341178246</v>
      </c>
      <c r="V4" s="24">
        <f>(N4/MAX($N$2:N4)) - 1</f>
        <v>0</v>
      </c>
      <c r="W4" s="24">
        <f>(S4/MAX($S$2:S4)) - 1</f>
        <v>0</v>
      </c>
      <c r="Y4" s="3" t="s">
        <v>2</v>
      </c>
      <c r="Z4" s="9">
        <v>0.4</v>
      </c>
      <c r="AA4" s="13">
        <f t="shared" ref="AA4:AA6" si="10">$Z$2*Z4</f>
        <v>200000</v>
      </c>
      <c r="AC4" s="3" t="s">
        <v>13</v>
      </c>
      <c r="AD4" s="4">
        <f>(AD3/AD2) * POWER(252,0.5)</f>
        <v>0.98223431521460591</v>
      </c>
      <c r="AF4" s="3" t="s">
        <v>13</v>
      </c>
      <c r="AG4" s="4">
        <f>(AG3/AG2) * POWER(252,0.5)</f>
        <v>6.7755105495840698E-2</v>
      </c>
    </row>
    <row r="5" spans="1:33" x14ac:dyDescent="0.3">
      <c r="A5" s="2">
        <v>40549</v>
      </c>
      <c r="B5" s="1">
        <v>41.482680999999999</v>
      </c>
      <c r="C5" s="6">
        <f t="shared" si="0"/>
        <v>1.0126225446131119</v>
      </c>
      <c r="D5" s="7">
        <f>C5 * $Z$2*$Z$3</f>
        <v>202524.50892262239</v>
      </c>
      <c r="E5" s="1">
        <v>55.886687999999999</v>
      </c>
      <c r="F5" s="6">
        <f t="shared" si="1"/>
        <v>1.0084506823685613</v>
      </c>
      <c r="G5" s="7">
        <f>F5*$Z$2*$Z$4</f>
        <v>201690.13647371228</v>
      </c>
      <c r="H5" s="1">
        <v>305.60452299999997</v>
      </c>
      <c r="I5" s="6">
        <f t="shared" si="2"/>
        <v>1.0151402573555057</v>
      </c>
      <c r="J5" s="7">
        <f>I5*$Z$2*$Z$5</f>
        <v>0</v>
      </c>
      <c r="K5" s="1">
        <v>133.83000200000001</v>
      </c>
      <c r="L5" s="6">
        <f t="shared" si="3"/>
        <v>0.9697826231884058</v>
      </c>
      <c r="M5" s="7">
        <f>L5*$Z$2*$Z$6</f>
        <v>96978.262318840585</v>
      </c>
      <c r="N5" s="7">
        <f t="shared" si="4"/>
        <v>501192.9077151753</v>
      </c>
      <c r="O5" s="8">
        <f t="shared" si="6"/>
        <v>1.4637911209203214E-3</v>
      </c>
      <c r="P5" s="6">
        <f t="shared" si="7"/>
        <v>1.0023858154303507</v>
      </c>
      <c r="Q5" s="1">
        <v>1273.849976</v>
      </c>
      <c r="R5" s="6">
        <f t="shared" si="5"/>
        <v>1.0015567479441954</v>
      </c>
      <c r="S5" s="7">
        <f>R5*$AA$2</f>
        <v>500778.3739720977</v>
      </c>
      <c r="T5" s="8">
        <f t="shared" si="8"/>
        <v>-2.122957694699279E-3</v>
      </c>
      <c r="U5" s="6">
        <f t="shared" si="9"/>
        <v>1.0015567479441954</v>
      </c>
      <c r="V5" s="24">
        <f>(N5/MAX($N$2:N5)) - 1</f>
        <v>0</v>
      </c>
      <c r="W5" s="24">
        <f>(S5/MAX($S$2:S5)) - 1</f>
        <v>-2.122957694699279E-3</v>
      </c>
      <c r="Y5" s="3" t="s">
        <v>3</v>
      </c>
      <c r="Z5" s="9">
        <v>0</v>
      </c>
      <c r="AA5" s="13">
        <f t="shared" si="10"/>
        <v>0</v>
      </c>
      <c r="AC5" s="3" t="s">
        <v>14</v>
      </c>
      <c r="AD5" s="22">
        <f>P253</f>
        <v>1.1773907646579505</v>
      </c>
      <c r="AF5" s="3" t="s">
        <v>14</v>
      </c>
      <c r="AG5" s="22">
        <f>U253</f>
        <v>0.98878028489067382</v>
      </c>
    </row>
    <row r="6" spans="1:33" ht="15" thickBot="1" x14ac:dyDescent="0.35">
      <c r="A6" s="2">
        <v>40550</v>
      </c>
      <c r="B6" s="1">
        <v>41.779761999999998</v>
      </c>
      <c r="C6" s="6">
        <f t="shared" si="0"/>
        <v>1.0198745088286409</v>
      </c>
      <c r="D6" s="7">
        <f>C6 * $Z$2*$Z$3</f>
        <v>203974.90176572819</v>
      </c>
      <c r="E6" s="1">
        <v>56.191471</v>
      </c>
      <c r="F6" s="6">
        <f t="shared" si="1"/>
        <v>1.0139503574311513</v>
      </c>
      <c r="G6" s="7">
        <f>F6*$Z$2*$Z$4</f>
        <v>202790.07148623024</v>
      </c>
      <c r="H6" s="1">
        <v>307.069031</v>
      </c>
      <c r="I6" s="6">
        <f t="shared" si="2"/>
        <v>1.0200049792955641</v>
      </c>
      <c r="J6" s="7">
        <f>I6*$Z$2*$Z$5</f>
        <v>0</v>
      </c>
      <c r="K6" s="1">
        <v>133.58000200000001</v>
      </c>
      <c r="L6" s="6">
        <f t="shared" si="3"/>
        <v>0.96797102898550735</v>
      </c>
      <c r="M6" s="7">
        <f>L6*$Z$2*$Z$6</f>
        <v>96797.102898550744</v>
      </c>
      <c r="N6" s="7">
        <f t="shared" si="4"/>
        <v>503562.07615050918</v>
      </c>
      <c r="O6" s="8">
        <f t="shared" si="6"/>
        <v>4.7270589804120355E-3</v>
      </c>
      <c r="P6" s="6">
        <f t="shared" si="7"/>
        <v>1.0071241523010184</v>
      </c>
      <c r="Q6" s="1">
        <v>1271.5</v>
      </c>
      <c r="R6" s="6">
        <f t="shared" si="5"/>
        <v>0.99970909369553917</v>
      </c>
      <c r="S6" s="7">
        <f>R6*$AA$2</f>
        <v>499854.54684776958</v>
      </c>
      <c r="T6" s="8">
        <f t="shared" si="8"/>
        <v>-1.8447823874671032E-3</v>
      </c>
      <c r="U6" s="6">
        <f t="shared" si="9"/>
        <v>0.99970909369553917</v>
      </c>
      <c r="V6" s="24">
        <f>(N6/MAX($N$2:N6)) - 1</f>
        <v>0</v>
      </c>
      <c r="W6" s="24">
        <f>(S6/MAX($S$2:S6)) - 1</f>
        <v>-3.9638236872018284E-3</v>
      </c>
      <c r="Y6" s="5" t="s">
        <v>4</v>
      </c>
      <c r="Z6" s="14">
        <v>0.2</v>
      </c>
      <c r="AA6" s="15">
        <f t="shared" si="10"/>
        <v>100000</v>
      </c>
      <c r="AC6" s="3" t="s">
        <v>20</v>
      </c>
      <c r="AD6" s="22">
        <f>AD3*252</f>
        <v>0.18010895854401177</v>
      </c>
      <c r="AF6" s="3" t="s">
        <v>20</v>
      </c>
      <c r="AG6" s="22">
        <f>AG3*252</f>
        <v>1.575068924562506E-2</v>
      </c>
    </row>
    <row r="7" spans="1:33" ht="15" thickBot="1" x14ac:dyDescent="0.35">
      <c r="A7" s="2">
        <v>40553</v>
      </c>
      <c r="B7" s="1">
        <v>42.566589</v>
      </c>
      <c r="C7" s="6">
        <f t="shared" si="0"/>
        <v>1.0390815306436076</v>
      </c>
      <c r="D7" s="7">
        <f>C7 * $Z$2*$Z$3</f>
        <v>207816.30612872154</v>
      </c>
      <c r="E7" s="1">
        <v>55.849525</v>
      </c>
      <c r="F7" s="6">
        <f t="shared" si="1"/>
        <v>1.0077800923935594</v>
      </c>
      <c r="G7" s="7">
        <f>F7*$Z$2*$Z$4</f>
        <v>201556.01847871189</v>
      </c>
      <c r="H7" s="1">
        <v>305.958191</v>
      </c>
      <c r="I7" s="6">
        <f t="shared" si="2"/>
        <v>1.016315052221151</v>
      </c>
      <c r="J7" s="7">
        <f>I7*$Z$2*$Z$5</f>
        <v>0</v>
      </c>
      <c r="K7" s="1">
        <v>134.11999499999999</v>
      </c>
      <c r="L7" s="6">
        <f t="shared" si="3"/>
        <v>0.97188402173913035</v>
      </c>
      <c r="M7" s="7">
        <f>L7*$Z$2*$Z$6</f>
        <v>97188.40217391304</v>
      </c>
      <c r="N7" s="7">
        <f t="shared" si="4"/>
        <v>506560.72678134643</v>
      </c>
      <c r="O7" s="8">
        <f t="shared" si="6"/>
        <v>5.9548778052558315E-3</v>
      </c>
      <c r="P7" s="6">
        <f t="shared" si="7"/>
        <v>1.0131214535626929</v>
      </c>
      <c r="Q7" s="1">
        <v>1269.75</v>
      </c>
      <c r="R7" s="6">
        <f t="shared" si="5"/>
        <v>0.99833316690515994</v>
      </c>
      <c r="S7" s="7">
        <f>R7*$AA$2</f>
        <v>499166.58345257997</v>
      </c>
      <c r="T7" s="8">
        <f t="shared" si="8"/>
        <v>-1.376327172630698E-3</v>
      </c>
      <c r="U7" s="6">
        <f t="shared" si="9"/>
        <v>0.99833316690515994</v>
      </c>
      <c r="V7" s="24">
        <f>(N7/MAX($N$2:N7)) - 1</f>
        <v>0</v>
      </c>
      <c r="W7" s="24">
        <f>(S7/MAX($S$2:S7)) - 1</f>
        <v>-5.3346953415843723E-3</v>
      </c>
      <c r="AC7" s="5" t="s">
        <v>37</v>
      </c>
      <c r="AD7" s="30">
        <f>MIN(V2:V253)</f>
        <v>-0.105699344546619</v>
      </c>
      <c r="AF7" s="5" t="s">
        <v>36</v>
      </c>
      <c r="AG7" s="30">
        <f>MIN(W2:W253)</f>
        <v>-0.19388242085950991</v>
      </c>
    </row>
    <row r="8" spans="1:33" x14ac:dyDescent="0.3">
      <c r="A8" s="2">
        <v>40554</v>
      </c>
      <c r="B8" s="1">
        <v>42.465896999999998</v>
      </c>
      <c r="C8" s="6">
        <f t="shared" si="0"/>
        <v>1.0366235653722167</v>
      </c>
      <c r="D8" s="7">
        <f>C8 * $Z$2*$Z$3</f>
        <v>207324.71307444334</v>
      </c>
      <c r="E8" s="1">
        <v>56.265804000000003</v>
      </c>
      <c r="F8" s="6">
        <f t="shared" si="1"/>
        <v>1.0152916636930736</v>
      </c>
      <c r="G8" s="7">
        <f>F8*$Z$2*$Z$4</f>
        <v>203058.33273861473</v>
      </c>
      <c r="H8" s="1">
        <v>306.854828</v>
      </c>
      <c r="I8" s="6">
        <f t="shared" si="2"/>
        <v>1.0192934515785927</v>
      </c>
      <c r="J8" s="7">
        <f>I8*$Z$2*$Z$5</f>
        <v>0</v>
      </c>
      <c r="K8" s="1">
        <v>134.91000399999999</v>
      </c>
      <c r="L8" s="6">
        <f t="shared" si="3"/>
        <v>0.97760872463768111</v>
      </c>
      <c r="M8" s="7">
        <f>L8*$Z$2*$Z$6</f>
        <v>97760.872463768115</v>
      </c>
      <c r="N8" s="7">
        <f t="shared" si="4"/>
        <v>508143.91827682615</v>
      </c>
      <c r="O8" s="8">
        <f t="shared" si="6"/>
        <v>3.1253735470950783E-3</v>
      </c>
      <c r="P8" s="6">
        <f t="shared" si="7"/>
        <v>1.0162878365536523</v>
      </c>
      <c r="Q8" s="1">
        <v>1274.4799800000001</v>
      </c>
      <c r="R8" s="6">
        <f t="shared" si="5"/>
        <v>1.0020520847337073</v>
      </c>
      <c r="S8" s="7">
        <f>R8*$AA$2</f>
        <v>501026.04236685368</v>
      </c>
      <c r="T8" s="8">
        <f t="shared" si="8"/>
        <v>3.725126993502581E-3</v>
      </c>
      <c r="U8" s="6">
        <f t="shared" si="9"/>
        <v>1.0020520847337073</v>
      </c>
      <c r="V8" s="24">
        <f>(N8/MAX($N$2:N8)) - 1</f>
        <v>0</v>
      </c>
      <c r="W8" s="24">
        <f>(S8/MAX($S$2:S8)) - 1</f>
        <v>-1.6294407657008181E-3</v>
      </c>
    </row>
    <row r="9" spans="1:33" x14ac:dyDescent="0.3">
      <c r="A9" s="2">
        <v>40555</v>
      </c>
      <c r="B9" s="1">
        <v>42.811447000000001</v>
      </c>
      <c r="C9" s="6">
        <f t="shared" si="0"/>
        <v>1.0450586932823696</v>
      </c>
      <c r="D9" s="7">
        <f>C9 * $Z$2*$Z$3</f>
        <v>209011.73865647393</v>
      </c>
      <c r="E9" s="1">
        <v>56.927405999999998</v>
      </c>
      <c r="F9" s="6">
        <f t="shared" si="1"/>
        <v>1.0272299805308223</v>
      </c>
      <c r="G9" s="7">
        <f>F9*$Z$2*$Z$4</f>
        <v>205445.99610616447</v>
      </c>
      <c r="H9" s="1">
        <v>307.28323399999999</v>
      </c>
      <c r="I9" s="6">
        <f t="shared" si="2"/>
        <v>1.0207165070125355</v>
      </c>
      <c r="J9" s="7">
        <f>I9*$Z$2*$Z$5</f>
        <v>0</v>
      </c>
      <c r="K9" s="1">
        <v>135.46000699999999</v>
      </c>
      <c r="L9" s="6">
        <f t="shared" si="3"/>
        <v>0.98159425362318831</v>
      </c>
      <c r="M9" s="7">
        <f>L9*$Z$2*$Z$6</f>
        <v>98159.425362318842</v>
      </c>
      <c r="N9" s="7">
        <f t="shared" si="4"/>
        <v>512617.16012495721</v>
      </c>
      <c r="O9" s="8">
        <f t="shared" si="6"/>
        <v>8.8031002384134638E-3</v>
      </c>
      <c r="P9" s="6">
        <f t="shared" si="7"/>
        <v>1.0252343202499143</v>
      </c>
      <c r="Q9" s="1">
        <v>1285.959961</v>
      </c>
      <c r="R9" s="6">
        <f t="shared" si="5"/>
        <v>1.0110781495399614</v>
      </c>
      <c r="S9" s="7">
        <f>R9*$AA$2</f>
        <v>505539.07476998074</v>
      </c>
      <c r="T9" s="8">
        <f t="shared" si="8"/>
        <v>9.0075804878473331E-3</v>
      </c>
      <c r="U9" s="6">
        <f t="shared" si="9"/>
        <v>1.0110781495399614</v>
      </c>
      <c r="V9" s="24">
        <f>(N9/MAX($N$2:N9)) - 1</f>
        <v>0</v>
      </c>
      <c r="W9" s="24">
        <f>(S9/MAX($S$2:S9)) - 1</f>
        <v>0</v>
      </c>
    </row>
    <row r="10" spans="1:33" x14ac:dyDescent="0.3">
      <c r="A10" s="2">
        <v>40556</v>
      </c>
      <c r="B10" s="1">
        <v>42.968066999999998</v>
      </c>
      <c r="C10" s="6">
        <f t="shared" si="0"/>
        <v>1.0488819018868785</v>
      </c>
      <c r="D10" s="7">
        <f>C10 * $Z$2*$Z$3</f>
        <v>209776.38037737572</v>
      </c>
      <c r="E10" s="1">
        <v>57.024044000000004</v>
      </c>
      <c r="F10" s="6">
        <f t="shared" si="1"/>
        <v>1.0289737706985762</v>
      </c>
      <c r="G10" s="7">
        <f>F10*$Z$2*$Z$4</f>
        <v>205794.75413971525</v>
      </c>
      <c r="H10" s="1">
        <v>307.19357300000001</v>
      </c>
      <c r="I10" s="6">
        <f t="shared" si="2"/>
        <v>1.0204186760455025</v>
      </c>
      <c r="J10" s="7">
        <f>I10*$Z$2*$Z$5</f>
        <v>0</v>
      </c>
      <c r="K10" s="1">
        <v>134.050003</v>
      </c>
      <c r="L10" s="6">
        <f t="shared" si="3"/>
        <v>0.97137683333333336</v>
      </c>
      <c r="M10" s="7">
        <f>L10*$Z$2*$Z$6</f>
        <v>97137.683333333349</v>
      </c>
      <c r="N10" s="7">
        <f t="shared" si="4"/>
        <v>512708.81785042433</v>
      </c>
      <c r="O10" s="8">
        <f t="shared" si="6"/>
        <v>1.7880346698651017E-4</v>
      </c>
      <c r="P10" s="6">
        <f t="shared" si="7"/>
        <v>1.0254176357008487</v>
      </c>
      <c r="Q10" s="1">
        <v>1283.76001</v>
      </c>
      <c r="R10" s="6">
        <f t="shared" si="5"/>
        <v>1.0093484515294349</v>
      </c>
      <c r="S10" s="7">
        <f>R10*$AA$2</f>
        <v>504674.22576471744</v>
      </c>
      <c r="T10" s="8">
        <f t="shared" si="8"/>
        <v>-1.7107461093028853E-3</v>
      </c>
      <c r="U10" s="6">
        <f t="shared" si="9"/>
        <v>1.0093484515294349</v>
      </c>
      <c r="V10" s="24">
        <f>(N10/MAX($N$2:N10)) - 1</f>
        <v>0</v>
      </c>
      <c r="W10" s="24">
        <f>(S10/MAX($S$2:S10)) - 1</f>
        <v>-1.7107461093028853E-3</v>
      </c>
    </row>
    <row r="11" spans="1:33" x14ac:dyDescent="0.3">
      <c r="A11" s="2">
        <v>40557</v>
      </c>
      <c r="B11" s="1">
        <v>43.316113000000001</v>
      </c>
      <c r="C11" s="6">
        <f t="shared" si="0"/>
        <v>1.0573779589802572</v>
      </c>
      <c r="D11" s="7">
        <f>C11 * $Z$2*$Z$3</f>
        <v>211475.59179605145</v>
      </c>
      <c r="E11" s="1">
        <v>57.864071000000003</v>
      </c>
      <c r="F11" s="6">
        <f t="shared" si="1"/>
        <v>1.0441316881145808</v>
      </c>
      <c r="G11" s="7">
        <f>F11*$Z$2*$Z$4</f>
        <v>208826.33762291618</v>
      </c>
      <c r="H11" s="1">
        <v>310.92459100000002</v>
      </c>
      <c r="I11" s="6">
        <f t="shared" si="2"/>
        <v>1.0328121659570313</v>
      </c>
      <c r="J11" s="7">
        <f>I11*$Z$2*$Z$5</f>
        <v>0</v>
      </c>
      <c r="K11" s="1">
        <v>132.69000199999999</v>
      </c>
      <c r="L11" s="6">
        <f t="shared" si="3"/>
        <v>0.96152175362318837</v>
      </c>
      <c r="M11" s="7">
        <f>L11*$Z$2*$Z$6</f>
        <v>96152.175362318842</v>
      </c>
      <c r="N11" s="7">
        <f t="shared" si="4"/>
        <v>516454.10478128644</v>
      </c>
      <c r="O11" s="8">
        <f t="shared" si="6"/>
        <v>7.3049005604477468E-3</v>
      </c>
      <c r="P11" s="6">
        <f t="shared" si="7"/>
        <v>1.0329082095625728</v>
      </c>
      <c r="Q11" s="1">
        <v>1293.23999</v>
      </c>
      <c r="R11" s="6">
        <f t="shared" si="5"/>
        <v>1.0168020277890115</v>
      </c>
      <c r="S11" s="7">
        <f>R11*$AA$2</f>
        <v>508401.01389450574</v>
      </c>
      <c r="T11" s="8">
        <f t="shared" si="8"/>
        <v>7.3845422245235603E-3</v>
      </c>
      <c r="U11" s="6">
        <f t="shared" si="9"/>
        <v>1.0168020277890115</v>
      </c>
      <c r="V11" s="24">
        <f>(N11/MAX($N$2:N11)) - 1</f>
        <v>0</v>
      </c>
      <c r="W11" s="24">
        <f>(S11/MAX($S$2:S11)) - 1</f>
        <v>0</v>
      </c>
    </row>
    <row r="12" spans="1:33" x14ac:dyDescent="0.3">
      <c r="A12" s="2">
        <v>40561</v>
      </c>
      <c r="B12" s="1">
        <v>42.342841999999997</v>
      </c>
      <c r="C12" s="6">
        <f t="shared" si="0"/>
        <v>1.0336197029355685</v>
      </c>
      <c r="D12" s="7">
        <f>C12 * $Z$2*$Z$3</f>
        <v>206723.94058711373</v>
      </c>
      <c r="E12" s="1">
        <v>58.510795999999999</v>
      </c>
      <c r="F12" s="6">
        <f t="shared" si="1"/>
        <v>1.0558015560365233</v>
      </c>
      <c r="G12" s="7">
        <f>F12*$Z$2*$Z$4</f>
        <v>211160.31120730468</v>
      </c>
      <c r="H12" s="1">
        <v>318.62072799999999</v>
      </c>
      <c r="I12" s="6">
        <f t="shared" si="2"/>
        <v>1.0583767695765371</v>
      </c>
      <c r="J12" s="7">
        <f>I12*$Z$2*$Z$5</f>
        <v>0</v>
      </c>
      <c r="K12" s="1">
        <v>133.429993</v>
      </c>
      <c r="L12" s="6">
        <f t="shared" si="3"/>
        <v>0.9668840072463768</v>
      </c>
      <c r="M12" s="7">
        <f>L12*$Z$2*$Z$6</f>
        <v>96688.400724637686</v>
      </c>
      <c r="N12" s="7">
        <f t="shared" si="4"/>
        <v>514572.65251905611</v>
      </c>
      <c r="O12" s="8">
        <f t="shared" si="6"/>
        <v>-3.6430192824725705E-3</v>
      </c>
      <c r="P12" s="6">
        <f t="shared" si="7"/>
        <v>1.0291453050381123</v>
      </c>
      <c r="Q12" s="1">
        <v>1295.0200199999999</v>
      </c>
      <c r="R12" s="6">
        <f t="shared" si="5"/>
        <v>1.0182015654831136</v>
      </c>
      <c r="S12" s="7">
        <f>R12*$AA$2</f>
        <v>509100.78274155682</v>
      </c>
      <c r="T12" s="8">
        <f t="shared" si="8"/>
        <v>1.3764111949554625E-3</v>
      </c>
      <c r="U12" s="6">
        <f t="shared" si="9"/>
        <v>1.0182015654831136</v>
      </c>
      <c r="V12" s="24">
        <f>(N12/MAX($N$2:N12)) - 1</f>
        <v>-3.6430192824725705E-3</v>
      </c>
      <c r="W12" s="24">
        <f>(S12/MAX($S$2:S12)) - 1</f>
        <v>0</v>
      </c>
    </row>
    <row r="13" spans="1:33" x14ac:dyDescent="0.3">
      <c r="A13" s="2">
        <v>40562</v>
      </c>
      <c r="B13" s="1">
        <v>42.117863</v>
      </c>
      <c r="C13" s="6">
        <f t="shared" si="0"/>
        <v>1.0281278012076036</v>
      </c>
      <c r="D13" s="7">
        <f>C13 * $Z$2*$Z$3</f>
        <v>205625.56024152075</v>
      </c>
      <c r="E13" s="1">
        <v>58.161414999999998</v>
      </c>
      <c r="F13" s="6">
        <f t="shared" si="1"/>
        <v>1.0494971296969875</v>
      </c>
      <c r="G13" s="7">
        <f>F13*$Z$2*$Z$4</f>
        <v>209899.42593939754</v>
      </c>
      <c r="H13" s="1">
        <v>314.69543499999997</v>
      </c>
      <c r="I13" s="6">
        <f t="shared" si="2"/>
        <v>1.0453379476798608</v>
      </c>
      <c r="J13" s="7">
        <f>I13*$Z$2*$Z$5</f>
        <v>0</v>
      </c>
      <c r="K13" s="1">
        <v>133.720001</v>
      </c>
      <c r="L13" s="6">
        <f t="shared" si="3"/>
        <v>0.96898551449275361</v>
      </c>
      <c r="M13" s="7">
        <f>L13*$Z$2*$Z$6</f>
        <v>96898.551449275372</v>
      </c>
      <c r="N13" s="7">
        <f t="shared" si="4"/>
        <v>512423.53763019363</v>
      </c>
      <c r="O13" s="8">
        <f t="shared" si="6"/>
        <v>-4.1765042863075585E-3</v>
      </c>
      <c r="P13" s="6">
        <f t="shared" si="7"/>
        <v>1.0248470752603873</v>
      </c>
      <c r="Q13" s="1">
        <v>1281.920044</v>
      </c>
      <c r="R13" s="6">
        <f t="shared" si="5"/>
        <v>1.0079017895221281</v>
      </c>
      <c r="S13" s="7">
        <f>R13*$AA$2</f>
        <v>503950.89476106403</v>
      </c>
      <c r="T13" s="8">
        <f t="shared" si="8"/>
        <v>-1.0115655200449991E-2</v>
      </c>
      <c r="U13" s="6">
        <f t="shared" si="9"/>
        <v>1.0079017895221281</v>
      </c>
      <c r="V13" s="24">
        <f>(N13/MAX($N$2:N13)) - 1</f>
        <v>-7.8043084831317389E-3</v>
      </c>
      <c r="W13" s="24">
        <f>(S13/MAX($S$2:S13)) - 1</f>
        <v>-1.0115655200449991E-2</v>
      </c>
    </row>
    <row r="14" spans="1:33" x14ac:dyDescent="0.3">
      <c r="A14" s="2">
        <v>40563</v>
      </c>
      <c r="B14" s="1">
        <v>41.352161000000002</v>
      </c>
      <c r="C14" s="6">
        <f t="shared" si="0"/>
        <v>1.0094364560735862</v>
      </c>
      <c r="D14" s="7">
        <f>C14 * $Z$2*$Z$3</f>
        <v>201887.29121471726</v>
      </c>
      <c r="E14" s="1">
        <v>57.797153000000002</v>
      </c>
      <c r="F14" s="6">
        <f t="shared" si="1"/>
        <v>1.0429241822634068</v>
      </c>
      <c r="G14" s="7">
        <f>F14*$Z$2*$Z$4</f>
        <v>208584.83645268137</v>
      </c>
      <c r="H14" s="1">
        <v>312.21475199999998</v>
      </c>
      <c r="I14" s="6">
        <f t="shared" si="2"/>
        <v>1.0370977516437654</v>
      </c>
      <c r="J14" s="7">
        <f>I14*$Z$2*$Z$5</f>
        <v>0</v>
      </c>
      <c r="K14" s="1">
        <v>131.199997</v>
      </c>
      <c r="L14" s="6">
        <f t="shared" si="3"/>
        <v>0.95072461594202895</v>
      </c>
      <c r="M14" s="7">
        <f>L14*$Z$2*$Z$6</f>
        <v>95072.461594202905</v>
      </c>
      <c r="N14" s="7">
        <f t="shared" si="4"/>
        <v>505544.58926160156</v>
      </c>
      <c r="O14" s="8">
        <f t="shared" si="6"/>
        <v>-1.3424341122980299E-2</v>
      </c>
      <c r="P14" s="6">
        <f t="shared" si="7"/>
        <v>1.0110891785232032</v>
      </c>
      <c r="Q14" s="1">
        <v>1280.26001</v>
      </c>
      <c r="R14" s="6">
        <f t="shared" si="5"/>
        <v>1.0065965979486764</v>
      </c>
      <c r="S14" s="7">
        <f>R14*$AA$2</f>
        <v>503298.29897433822</v>
      </c>
      <c r="T14" s="8">
        <f t="shared" si="8"/>
        <v>-1.2949590793667198E-3</v>
      </c>
      <c r="U14" s="6">
        <f t="shared" si="9"/>
        <v>1.0065965979486764</v>
      </c>
      <c r="V14" s="24">
        <f>(N14/MAX($N$2:N14)) - 1</f>
        <v>-2.1123881906805586E-2</v>
      </c>
      <c r="W14" s="24">
        <f>(S14/MAX($S$2:S14)) - 1</f>
        <v>-1.1397514920271079E-2</v>
      </c>
    </row>
    <row r="15" spans="1:33" x14ac:dyDescent="0.3">
      <c r="A15" s="2">
        <v>40564</v>
      </c>
      <c r="B15" s="1">
        <v>40.611339999999998</v>
      </c>
      <c r="C15" s="6">
        <f t="shared" si="0"/>
        <v>0.99135247432412232</v>
      </c>
      <c r="D15" s="7">
        <f>C15 * $Z$2*$Z$3</f>
        <v>198270.49486482446</v>
      </c>
      <c r="E15" s="1">
        <v>58.711525000000002</v>
      </c>
      <c r="F15" s="6">
        <f t="shared" si="1"/>
        <v>1.0594236224760509</v>
      </c>
      <c r="G15" s="7">
        <f>F15*$Z$2*$Z$4</f>
        <v>211884.72449521019</v>
      </c>
      <c r="H15" s="1">
        <v>304.77264400000001</v>
      </c>
      <c r="I15" s="6">
        <f t="shared" si="2"/>
        <v>1.0123769675525318</v>
      </c>
      <c r="J15" s="7">
        <f>I15*$Z$2*$Z$5</f>
        <v>0</v>
      </c>
      <c r="K15" s="1">
        <v>131.029999</v>
      </c>
      <c r="L15" s="6">
        <f t="shared" si="3"/>
        <v>0.94949274637681158</v>
      </c>
      <c r="M15" s="7">
        <f>L15*$Z$2*$Z$6</f>
        <v>94949.274637681156</v>
      </c>
      <c r="N15" s="7">
        <f t="shared" si="4"/>
        <v>505104.49399771582</v>
      </c>
      <c r="O15" s="8">
        <f t="shared" si="6"/>
        <v>-8.7053698770378496E-4</v>
      </c>
      <c r="P15" s="6">
        <f t="shared" si="7"/>
        <v>1.0102089879954317</v>
      </c>
      <c r="Q15" s="1">
        <v>1283.349976</v>
      </c>
      <c r="R15" s="6">
        <f t="shared" si="5"/>
        <v>1.0090260648062539</v>
      </c>
      <c r="S15" s="7">
        <f>R15*$AA$2</f>
        <v>504513.03240312694</v>
      </c>
      <c r="T15" s="8">
        <f t="shared" si="8"/>
        <v>2.4135456671803279E-3</v>
      </c>
      <c r="U15" s="6">
        <f t="shared" si="9"/>
        <v>1.0090260648062539</v>
      </c>
      <c r="V15" s="24">
        <f>(N15/MAX($N$2:N15)) - 1</f>
        <v>-2.1976029773985606E-2</v>
      </c>
      <c r="W15" s="24">
        <f>(S15/MAX($S$2:S15)) - 1</f>
        <v>-9.0114776758433157E-3</v>
      </c>
    </row>
    <row r="16" spans="1:33" x14ac:dyDescent="0.3">
      <c r="A16" s="2">
        <v>40567</v>
      </c>
      <c r="B16" s="1">
        <v>41.945079999999997</v>
      </c>
      <c r="C16" s="6">
        <f t="shared" si="0"/>
        <v>1.0239100419666836</v>
      </c>
      <c r="D16" s="7">
        <f>C16 * $Z$2*$Z$3</f>
        <v>204782.00839333673</v>
      </c>
      <c r="E16" s="1">
        <v>58.421585</v>
      </c>
      <c r="F16" s="6">
        <f t="shared" si="1"/>
        <v>1.0541917828142349</v>
      </c>
      <c r="G16" s="7">
        <f>F16*$Z$2*$Z$4</f>
        <v>210838.35656284701</v>
      </c>
      <c r="H16" s="1">
        <v>304.39904799999999</v>
      </c>
      <c r="I16" s="6">
        <f t="shared" si="2"/>
        <v>1.0111359769550627</v>
      </c>
      <c r="J16" s="7">
        <f>I16*$Z$2*$Z$5</f>
        <v>0</v>
      </c>
      <c r="K16" s="1">
        <v>130.36000100000001</v>
      </c>
      <c r="L16" s="6">
        <f t="shared" si="3"/>
        <v>0.9446376884057972</v>
      </c>
      <c r="M16" s="7">
        <f>L16*$Z$2*$Z$6</f>
        <v>94463.768840579723</v>
      </c>
      <c r="N16" s="7">
        <f t="shared" si="4"/>
        <v>510084.13379676343</v>
      </c>
      <c r="O16" s="8">
        <f t="shared" si="6"/>
        <v>9.8586329328325117E-3</v>
      </c>
      <c r="P16" s="6">
        <f t="shared" si="7"/>
        <v>1.0201682675935269</v>
      </c>
      <c r="Q16" s="1">
        <v>1290.839966</v>
      </c>
      <c r="R16" s="6">
        <f t="shared" si="5"/>
        <v>1.0149150236066384</v>
      </c>
      <c r="S16" s="7">
        <f>R16*$AA$2</f>
        <v>507457.51180331921</v>
      </c>
      <c r="T16" s="8">
        <f t="shared" si="8"/>
        <v>5.8362801574558532E-3</v>
      </c>
      <c r="U16" s="6">
        <f t="shared" si="9"/>
        <v>1.0149150236066384</v>
      </c>
      <c r="V16" s="24">
        <f>(N16/MAX($N$2:N16)) - 1</f>
        <v>-1.2334050452015743E-2</v>
      </c>
      <c r="W16" s="24">
        <f>(S16/MAX($S$2:S16)) - 1</f>
        <v>-3.2277910267363152E-3</v>
      </c>
    </row>
    <row r="17" spans="1:23" x14ac:dyDescent="0.3">
      <c r="A17" s="2">
        <v>40568</v>
      </c>
      <c r="B17" s="1">
        <v>42.436069000000003</v>
      </c>
      <c r="C17" s="6">
        <f t="shared" si="0"/>
        <v>1.035895442104082</v>
      </c>
      <c r="D17" s="7">
        <f>C17 * $Z$2*$Z$3</f>
        <v>207179.08842081641</v>
      </c>
      <c r="E17" s="1">
        <v>58.488498999999997</v>
      </c>
      <c r="F17" s="6">
        <f t="shared" si="1"/>
        <v>1.0553992164871699</v>
      </c>
      <c r="G17" s="7">
        <f>F17*$Z$2*$Z$4</f>
        <v>211079.84329743401</v>
      </c>
      <c r="H17" s="1">
        <v>308.79754600000001</v>
      </c>
      <c r="I17" s="6">
        <f t="shared" si="2"/>
        <v>1.0257466651342351</v>
      </c>
      <c r="J17" s="7">
        <f>I17*$Z$2*$Z$5</f>
        <v>0</v>
      </c>
      <c r="K17" s="1">
        <v>130.10000600000001</v>
      </c>
      <c r="L17" s="6">
        <f t="shared" si="3"/>
        <v>0.94275366666666671</v>
      </c>
      <c r="M17" s="7">
        <f>L17*$Z$2*$Z$6</f>
        <v>94275.366666666683</v>
      </c>
      <c r="N17" s="7">
        <f t="shared" si="4"/>
        <v>512534.29838491709</v>
      </c>
      <c r="O17" s="8">
        <f t="shared" si="6"/>
        <v>4.803451873548914E-3</v>
      </c>
      <c r="P17" s="6">
        <f t="shared" si="7"/>
        <v>1.0250685967698341</v>
      </c>
      <c r="Q17" s="1">
        <v>1291.1800539999999</v>
      </c>
      <c r="R17" s="6">
        <f t="shared" si="5"/>
        <v>1.0151824157153735</v>
      </c>
      <c r="S17" s="7">
        <f>R17*$AA$2</f>
        <v>507591.20785768674</v>
      </c>
      <c r="T17" s="8">
        <f t="shared" si="8"/>
        <v>2.6346255845610678E-4</v>
      </c>
      <c r="U17" s="6">
        <f t="shared" si="9"/>
        <v>1.0151824157153735</v>
      </c>
      <c r="V17" s="24">
        <f>(N17/MAX($N$2:N17)) - 1</f>
        <v>-7.5898445962190308E-3</v>
      </c>
      <c r="W17" s="24">
        <f>(S17/MAX($S$2:S17)) - 1</f>
        <v>-2.9651788703620729E-3</v>
      </c>
    </row>
    <row r="18" spans="1:23" x14ac:dyDescent="0.3">
      <c r="A18" s="2">
        <v>40569</v>
      </c>
      <c r="B18" s="1">
        <v>42.740600999999998</v>
      </c>
      <c r="C18" s="6">
        <f t="shared" si="0"/>
        <v>1.0433292906722618</v>
      </c>
      <c r="D18" s="7">
        <f>C18 * $Z$2*$Z$3</f>
        <v>208665.85813445237</v>
      </c>
      <c r="E18" s="1">
        <v>59.216999000000001</v>
      </c>
      <c r="F18" s="6">
        <f t="shared" si="1"/>
        <v>1.0685446782848971</v>
      </c>
      <c r="G18" s="7">
        <f>F18*$Z$2*$Z$4</f>
        <v>213708.93565697942</v>
      </c>
      <c r="H18" s="1">
        <v>307.098907</v>
      </c>
      <c r="I18" s="6">
        <f t="shared" si="2"/>
        <v>1.0201042197453816</v>
      </c>
      <c r="J18" s="7">
        <f>I18*$Z$2*$Z$5</f>
        <v>0</v>
      </c>
      <c r="K18" s="1">
        <v>131.16000399999999</v>
      </c>
      <c r="L18" s="6">
        <f t="shared" si="3"/>
        <v>0.95043481159420284</v>
      </c>
      <c r="M18" s="7">
        <f>L18*$Z$2*$Z$6</f>
        <v>95043.481159420291</v>
      </c>
      <c r="N18" s="7">
        <f t="shared" si="4"/>
        <v>517418.27495085209</v>
      </c>
      <c r="O18" s="8">
        <f t="shared" si="6"/>
        <v>9.5290726519674518E-3</v>
      </c>
      <c r="P18" s="6">
        <f t="shared" si="7"/>
        <v>1.0348365499017043</v>
      </c>
      <c r="Q18" s="1">
        <v>1296.630005</v>
      </c>
      <c r="R18" s="6">
        <f t="shared" si="5"/>
        <v>1.0194674063366043</v>
      </c>
      <c r="S18" s="7">
        <f>R18*$AA$2</f>
        <v>509733.70316830213</v>
      </c>
      <c r="T18" s="8">
        <f t="shared" si="8"/>
        <v>4.2209070556165074E-3</v>
      </c>
      <c r="U18" s="6">
        <f t="shared" si="9"/>
        <v>1.0194674063366043</v>
      </c>
      <c r="V18" s="24">
        <f>(N18/MAX($N$2:N18)) - 1</f>
        <v>0</v>
      </c>
      <c r="W18" s="24">
        <f>(S18/MAX($S$2:S18)) - 1</f>
        <v>0</v>
      </c>
    </row>
    <row r="19" spans="1:23" x14ac:dyDescent="0.3">
      <c r="A19" s="2">
        <v>40570</v>
      </c>
      <c r="B19" s="1">
        <v>42.661045000000001</v>
      </c>
      <c r="C19" s="6">
        <f t="shared" si="0"/>
        <v>1.0413872705998553</v>
      </c>
      <c r="D19" s="7">
        <f>C19 * $Z$2*$Z$3</f>
        <v>208277.45411997105</v>
      </c>
      <c r="E19" s="1">
        <v>59.380527000000001</v>
      </c>
      <c r="F19" s="6">
        <f t="shared" si="1"/>
        <v>1.0714954690561513</v>
      </c>
      <c r="G19" s="7">
        <f>F19*$Z$2*$Z$4</f>
        <v>214299.09381123027</v>
      </c>
      <c r="H19" s="1">
        <v>307.24337800000001</v>
      </c>
      <c r="I19" s="6">
        <f t="shared" si="2"/>
        <v>1.0205841155488884</v>
      </c>
      <c r="J19" s="7">
        <f>I19*$Z$2*$Z$5</f>
        <v>0</v>
      </c>
      <c r="K19" s="1">
        <v>127.93</v>
      </c>
      <c r="L19" s="6">
        <f t="shared" si="3"/>
        <v>0.92702898550724644</v>
      </c>
      <c r="M19" s="7">
        <f>L19*$Z$2*$Z$6</f>
        <v>92702.898550724654</v>
      </c>
      <c r="N19" s="7">
        <f t="shared" si="4"/>
        <v>515279.44648192596</v>
      </c>
      <c r="O19" s="8">
        <f t="shared" si="6"/>
        <v>-4.133654670642084E-3</v>
      </c>
      <c r="P19" s="6">
        <f t="shared" si="7"/>
        <v>1.0305588929638518</v>
      </c>
      <c r="Q19" s="1">
        <v>1299.540039</v>
      </c>
      <c r="R19" s="6">
        <f t="shared" si="5"/>
        <v>1.0217554027603268</v>
      </c>
      <c r="S19" s="7">
        <f>R19*$AA$2</f>
        <v>510877.70138016343</v>
      </c>
      <c r="T19" s="8">
        <f t="shared" si="8"/>
        <v>2.2443056143839346E-3</v>
      </c>
      <c r="U19" s="6">
        <f t="shared" si="9"/>
        <v>1.0217554027603268</v>
      </c>
      <c r="V19" s="24">
        <f>(N19/MAX($N$2:N19)) - 1</f>
        <v>-4.133654670642084E-3</v>
      </c>
      <c r="W19" s="24">
        <f>(S19/MAX($S$2:S19)) - 1</f>
        <v>0</v>
      </c>
    </row>
    <row r="20" spans="1:23" x14ac:dyDescent="0.3">
      <c r="A20" s="2">
        <v>40571</v>
      </c>
      <c r="B20" s="1">
        <v>41.777287000000001</v>
      </c>
      <c r="C20" s="6">
        <f t="shared" si="0"/>
        <v>1.0198140922707546</v>
      </c>
      <c r="D20" s="7">
        <f>C20 * $Z$2*$Z$3</f>
        <v>203962.81845415093</v>
      </c>
      <c r="E20" s="1">
        <v>58.718941000000001</v>
      </c>
      <c r="F20" s="6">
        <f t="shared" si="1"/>
        <v>1.0595574409313591</v>
      </c>
      <c r="G20" s="7">
        <f>F20*$Z$2*$Z$4</f>
        <v>211911.48818627183</v>
      </c>
      <c r="H20" s="1">
        <v>299.37286399999999</v>
      </c>
      <c r="I20" s="6">
        <f t="shared" si="2"/>
        <v>0.99444027602371188</v>
      </c>
      <c r="J20" s="7">
        <f>I20*$Z$2*$Z$5</f>
        <v>0</v>
      </c>
      <c r="K20" s="1">
        <v>130.279999</v>
      </c>
      <c r="L20" s="6">
        <f t="shared" si="3"/>
        <v>0.94405796376811602</v>
      </c>
      <c r="M20" s="7">
        <f>L20*$Z$2*$Z$6</f>
        <v>94405.796376811602</v>
      </c>
      <c r="N20" s="7">
        <f t="shared" si="4"/>
        <v>510280.10301723436</v>
      </c>
      <c r="O20" s="8">
        <f t="shared" si="6"/>
        <v>-9.7021984843848053E-3</v>
      </c>
      <c r="P20" s="6">
        <f t="shared" si="7"/>
        <v>1.0205602060344687</v>
      </c>
      <c r="Q20" s="1">
        <v>1276.339966</v>
      </c>
      <c r="R20" s="6">
        <f t="shared" si="5"/>
        <v>1.003514487343496</v>
      </c>
      <c r="S20" s="7">
        <f>R20*$AA$2</f>
        <v>501757.24367174803</v>
      </c>
      <c r="T20" s="8">
        <f t="shared" si="8"/>
        <v>-1.7852526512266986E-2</v>
      </c>
      <c r="U20" s="6">
        <f t="shared" si="9"/>
        <v>1.003514487343496</v>
      </c>
      <c r="V20" s="24">
        <f>(N20/MAX($N$2:N20)) - 1</f>
        <v>-1.3795747616946352E-2</v>
      </c>
      <c r="W20" s="24">
        <f>(S20/MAX($S$2:S20)) - 1</f>
        <v>-1.7852526512266986E-2</v>
      </c>
    </row>
    <row r="21" spans="1:23" x14ac:dyDescent="0.3">
      <c r="A21" s="2">
        <v>40574</v>
      </c>
      <c r="B21" s="1">
        <v>42.177520999999999</v>
      </c>
      <c r="C21" s="6">
        <f t="shared" si="0"/>
        <v>1.0295840965653345</v>
      </c>
      <c r="D21" s="7">
        <f>C21 * $Z$2*$Z$3</f>
        <v>205916.8193130669</v>
      </c>
      <c r="E21" s="1">
        <v>59.975245999999999</v>
      </c>
      <c r="F21" s="6">
        <f t="shared" si="1"/>
        <v>1.082226911602318</v>
      </c>
      <c r="G21" s="7">
        <f>F21*$Z$2*$Z$4</f>
        <v>216445.38232046363</v>
      </c>
      <c r="H21" s="1">
        <v>299.05905200000001</v>
      </c>
      <c r="I21" s="6">
        <f t="shared" si="2"/>
        <v>0.99339787262171375</v>
      </c>
      <c r="J21" s="7">
        <f>I21*$Z$2*$Z$5</f>
        <v>0</v>
      </c>
      <c r="K21" s="1">
        <v>129.86999499999999</v>
      </c>
      <c r="L21" s="6">
        <f t="shared" si="3"/>
        <v>0.94108692028985497</v>
      </c>
      <c r="M21" s="7">
        <f>L21*$Z$2*$Z$6</f>
        <v>94108.692028985504</v>
      </c>
      <c r="N21" s="7">
        <f t="shared" si="4"/>
        <v>516470.89366251603</v>
      </c>
      <c r="O21" s="8">
        <f t="shared" si="6"/>
        <v>1.2132141952382991E-2</v>
      </c>
      <c r="P21" s="6">
        <f t="shared" si="7"/>
        <v>1.0329417873250319</v>
      </c>
      <c r="Q21" s="1">
        <v>1286.119995</v>
      </c>
      <c r="R21" s="6">
        <f t="shared" si="5"/>
        <v>1.0112039752930881</v>
      </c>
      <c r="S21" s="7">
        <f>R21*$AA$2</f>
        <v>505601.98764654406</v>
      </c>
      <c r="T21" s="8">
        <f t="shared" si="8"/>
        <v>7.6625579865297055E-3</v>
      </c>
      <c r="U21" s="6">
        <f t="shared" si="9"/>
        <v>1.0112039752930881</v>
      </c>
      <c r="V21" s="24">
        <f>(N21/MAX($N$2:N21)) - 1</f>
        <v>-1.8309776329915595E-3</v>
      </c>
      <c r="W21" s="24">
        <f>(S21/MAX($S$2:S21)) - 1</f>
        <v>-1.0326764545343758E-2</v>
      </c>
    </row>
    <row r="22" spans="1:23" x14ac:dyDescent="0.3">
      <c r="A22" s="2">
        <v>40575</v>
      </c>
      <c r="B22" s="1">
        <v>42.887267999999999</v>
      </c>
      <c r="C22" s="6">
        <f t="shared" si="0"/>
        <v>1.0469095392765113</v>
      </c>
      <c r="D22" s="7">
        <f>C22 * $Z$2*$Z$3</f>
        <v>209381.90785530227</v>
      </c>
      <c r="E22" s="1">
        <v>62.376308000000002</v>
      </c>
      <c r="F22" s="6">
        <f t="shared" si="1"/>
        <v>1.1255530183902034</v>
      </c>
      <c r="G22" s="7">
        <f>F22*$Z$2*$Z$4</f>
        <v>225110.60367804067</v>
      </c>
      <c r="H22" s="1">
        <v>304.37912</v>
      </c>
      <c r="I22" s="6">
        <f t="shared" si="2"/>
        <v>1.0110697812232392</v>
      </c>
      <c r="J22" s="7">
        <f>I22*$Z$2*$Z$5</f>
        <v>0</v>
      </c>
      <c r="K22" s="1">
        <v>130.800003</v>
      </c>
      <c r="L22" s="6">
        <f t="shared" si="3"/>
        <v>0.9478261086956522</v>
      </c>
      <c r="M22" s="7">
        <f>L22*$Z$2*$Z$6</f>
        <v>94782.610869565222</v>
      </c>
      <c r="N22" s="7">
        <f t="shared" si="4"/>
        <v>529275.12240290816</v>
      </c>
      <c r="O22" s="8">
        <f t="shared" si="6"/>
        <v>2.4791772193766493E-2</v>
      </c>
      <c r="P22" s="6">
        <f t="shared" si="7"/>
        <v>1.0585502448058164</v>
      </c>
      <c r="Q22" s="1">
        <v>1307.589966</v>
      </c>
      <c r="R22" s="6">
        <f t="shared" si="5"/>
        <v>1.0280846086002682</v>
      </c>
      <c r="S22" s="7">
        <f>R22*$AA$2</f>
        <v>514042.30430013407</v>
      </c>
      <c r="T22" s="8">
        <f t="shared" si="8"/>
        <v>1.6693598640459495E-2</v>
      </c>
      <c r="U22" s="6">
        <f t="shared" si="9"/>
        <v>1.0280846086002682</v>
      </c>
      <c r="V22" s="24">
        <f>(N22/MAX($N$2:N22)) - 1</f>
        <v>0</v>
      </c>
      <c r="W22" s="24">
        <f>(S22/MAX($S$2:S22)) - 1</f>
        <v>0</v>
      </c>
    </row>
    <row r="23" spans="1:23" x14ac:dyDescent="0.3">
      <c r="A23" s="2">
        <v>40576</v>
      </c>
      <c r="B23" s="1">
        <v>42.799030000000002</v>
      </c>
      <c r="C23" s="6">
        <f t="shared" si="0"/>
        <v>1.0447555852422585</v>
      </c>
      <c r="D23" s="7">
        <f>C23 * $Z$2*$Z$3</f>
        <v>208951.11704845171</v>
      </c>
      <c r="E23" s="1">
        <v>62.004631000000003</v>
      </c>
      <c r="F23" s="6">
        <f t="shared" si="1"/>
        <v>1.1188462705458742</v>
      </c>
      <c r="G23" s="7">
        <f>F23*$Z$2*$Z$4</f>
        <v>223769.25410917486</v>
      </c>
      <c r="H23" s="1">
        <v>304.85732999999999</v>
      </c>
      <c r="I23" s="6">
        <f t="shared" si="2"/>
        <v>1.0126582728388229</v>
      </c>
      <c r="J23" s="7">
        <f>I23*$Z$2*$Z$5</f>
        <v>0</v>
      </c>
      <c r="K23" s="1">
        <v>130.449997</v>
      </c>
      <c r="L23" s="6">
        <f t="shared" si="3"/>
        <v>0.94528983333333327</v>
      </c>
      <c r="M23" s="7">
        <f>L23*$Z$2*$Z$6</f>
        <v>94528.983333333337</v>
      </c>
      <c r="N23" s="7">
        <f t="shared" si="4"/>
        <v>527249.3544909599</v>
      </c>
      <c r="O23" s="8">
        <f t="shared" si="6"/>
        <v>-3.8274383703342796E-3</v>
      </c>
      <c r="P23" s="6">
        <f t="shared" si="7"/>
        <v>1.0544987089819198</v>
      </c>
      <c r="Q23" s="1">
        <v>1304.030029</v>
      </c>
      <c r="R23" s="6">
        <f t="shared" si="5"/>
        <v>1.0252856299200612</v>
      </c>
      <c r="S23" s="7">
        <f>R23*$AA$2</f>
        <v>512642.81496003061</v>
      </c>
      <c r="T23" s="8">
        <f t="shared" si="8"/>
        <v>-2.7225178324746802E-3</v>
      </c>
      <c r="U23" s="6">
        <f t="shared" si="9"/>
        <v>1.0252856299200612</v>
      </c>
      <c r="V23" s="24">
        <f>(N23/MAX($N$2:N23)) - 1</f>
        <v>-3.8274383703342796E-3</v>
      </c>
      <c r="W23" s="24">
        <f>(S23/MAX($S$2:S23)) - 1</f>
        <v>-2.7225178324746802E-3</v>
      </c>
    </row>
    <row r="24" spans="1:23" x14ac:dyDescent="0.3">
      <c r="A24" s="2">
        <v>40577</v>
      </c>
      <c r="B24" s="1">
        <v>42.689639999999997</v>
      </c>
      <c r="C24" s="6">
        <f t="shared" si="0"/>
        <v>1.0420852954373341</v>
      </c>
      <c r="D24" s="7">
        <f>C24 * $Z$2*$Z$3</f>
        <v>208417.05908746683</v>
      </c>
      <c r="E24" s="1">
        <v>62.026947</v>
      </c>
      <c r="F24" s="6">
        <f t="shared" si="1"/>
        <v>1.1192489529418632</v>
      </c>
      <c r="G24" s="7">
        <f>F24*$Z$2*$Z$4</f>
        <v>223849.79058837268</v>
      </c>
      <c r="H24" s="1">
        <v>303.93576000000002</v>
      </c>
      <c r="I24" s="6">
        <f t="shared" si="2"/>
        <v>1.0095970524164697</v>
      </c>
      <c r="J24" s="7">
        <f>I24*$Z$2*$Z$5</f>
        <v>0</v>
      </c>
      <c r="K24" s="1">
        <v>132.199997</v>
      </c>
      <c r="L24" s="6">
        <f t="shared" si="3"/>
        <v>0.95797099275362319</v>
      </c>
      <c r="M24" s="7">
        <f>L24*$Z$2*$Z$6</f>
        <v>95797.099275362329</v>
      </c>
      <c r="N24" s="7">
        <f t="shared" si="4"/>
        <v>528063.94895120186</v>
      </c>
      <c r="O24" s="8">
        <f t="shared" si="6"/>
        <v>1.5449890138383715E-3</v>
      </c>
      <c r="P24" s="6">
        <f t="shared" si="7"/>
        <v>1.0561278979024038</v>
      </c>
      <c r="Q24" s="1">
        <v>1307.099976</v>
      </c>
      <c r="R24" s="6">
        <f t="shared" si="5"/>
        <v>1.0276993569614008</v>
      </c>
      <c r="S24" s="7">
        <f>R24*$AA$2</f>
        <v>513849.67848070042</v>
      </c>
      <c r="T24" s="8">
        <f t="shared" si="8"/>
        <v>2.3541996209659466E-3</v>
      </c>
      <c r="U24" s="6">
        <f t="shared" si="9"/>
        <v>1.0276993569614008</v>
      </c>
      <c r="V24" s="24">
        <f>(N24/MAX($N$2:N24)) - 1</f>
        <v>-2.2883627067291634E-3</v>
      </c>
      <c r="W24" s="24">
        <f>(S24/MAX($S$2:S24)) - 1</f>
        <v>-3.7472756195799928E-4</v>
      </c>
    </row>
    <row r="25" spans="1:23" x14ac:dyDescent="0.3">
      <c r="A25" s="2">
        <v>40578</v>
      </c>
      <c r="B25" s="1">
        <v>43.069996000000003</v>
      </c>
      <c r="C25" s="6">
        <f t="shared" si="0"/>
        <v>1.0513700632318475</v>
      </c>
      <c r="D25" s="7">
        <f>C25 * $Z$2*$Z$3</f>
        <v>210274.01264636952</v>
      </c>
      <c r="E25" s="1">
        <v>61.907997000000002</v>
      </c>
      <c r="F25" s="6">
        <f t="shared" si="1"/>
        <v>1.1171025525563592</v>
      </c>
      <c r="G25" s="7">
        <f>F25*$Z$2*$Z$4</f>
        <v>223420.51051127186</v>
      </c>
      <c r="H25" s="1">
        <v>304.34921300000002</v>
      </c>
      <c r="I25" s="6">
        <f t="shared" si="2"/>
        <v>1.0109704377993307</v>
      </c>
      <c r="J25" s="7">
        <f>I25*$Z$2*$Z$5</f>
        <v>0</v>
      </c>
      <c r="K25" s="1">
        <v>131.66000399999999</v>
      </c>
      <c r="L25" s="6">
        <f t="shared" si="3"/>
        <v>0.95405799999999985</v>
      </c>
      <c r="M25" s="7">
        <f>L25*$Z$2*$Z$6</f>
        <v>95405.799999999988</v>
      </c>
      <c r="N25" s="7">
        <f t="shared" si="4"/>
        <v>529100.32315764134</v>
      </c>
      <c r="O25" s="8">
        <f t="shared" si="6"/>
        <v>1.9625922362203063E-3</v>
      </c>
      <c r="P25" s="6">
        <f t="shared" si="7"/>
        <v>1.0582006463152827</v>
      </c>
      <c r="Q25" s="1">
        <v>1310.869995</v>
      </c>
      <c r="R25" s="6">
        <f t="shared" si="5"/>
        <v>1.0306635113284515</v>
      </c>
      <c r="S25" s="7">
        <f>R25*$AA$2</f>
        <v>515331.75566422573</v>
      </c>
      <c r="T25" s="8">
        <f t="shared" si="8"/>
        <v>2.8842621599129981E-3</v>
      </c>
      <c r="U25" s="6">
        <f t="shared" si="9"/>
        <v>1.0306635113284515</v>
      </c>
      <c r="V25" s="24">
        <f>(N25/MAX($N$2:N25)) - 1</f>
        <v>-3.302615933906683E-4</v>
      </c>
      <c r="W25" s="24">
        <f>(S25/MAX($S$2:S25)) - 1</f>
        <v>0</v>
      </c>
    </row>
    <row r="26" spans="1:23" x14ac:dyDescent="0.3">
      <c r="A26" s="2">
        <v>40581</v>
      </c>
      <c r="B26" s="1">
        <v>43.738720000000001</v>
      </c>
      <c r="C26" s="6">
        <f t="shared" si="0"/>
        <v>1.0676941045473993</v>
      </c>
      <c r="D26" s="7">
        <f>C26 * $Z$2*$Z$3</f>
        <v>213538.82090947987</v>
      </c>
      <c r="E26" s="1">
        <v>62.391209000000003</v>
      </c>
      <c r="F26" s="6">
        <f t="shared" si="1"/>
        <v>1.1258219003754442</v>
      </c>
      <c r="G26" s="7">
        <f>F26*$Z$2*$Z$4</f>
        <v>225164.38007508885</v>
      </c>
      <c r="H26" s="1">
        <v>305.99804699999999</v>
      </c>
      <c r="I26" s="6">
        <f t="shared" si="2"/>
        <v>1.0164474436847981</v>
      </c>
      <c r="J26" s="7">
        <f>I26*$Z$2*$Z$5</f>
        <v>0</v>
      </c>
      <c r="K26" s="1">
        <v>131.679993</v>
      </c>
      <c r="L26" s="6">
        <f t="shared" si="3"/>
        <v>0.95420284782608689</v>
      </c>
      <c r="M26" s="7">
        <f>L26*$Z$2*$Z$6</f>
        <v>95420.284782608695</v>
      </c>
      <c r="N26" s="7">
        <f t="shared" si="4"/>
        <v>534123.48576717742</v>
      </c>
      <c r="O26" s="8">
        <f t="shared" si="6"/>
        <v>9.4937810273070244E-3</v>
      </c>
      <c r="P26" s="6">
        <f t="shared" si="7"/>
        <v>1.0682469715343548</v>
      </c>
      <c r="Q26" s="1">
        <v>1319.0500489999999</v>
      </c>
      <c r="R26" s="6">
        <f t="shared" si="5"/>
        <v>1.0370950287257936</v>
      </c>
      <c r="S26" s="7">
        <f>R26*$AA$2</f>
        <v>518547.51436289679</v>
      </c>
      <c r="T26" s="8">
        <f t="shared" si="8"/>
        <v>6.2401718181062105E-3</v>
      </c>
      <c r="U26" s="6">
        <f t="shared" si="9"/>
        <v>1.0370950287257936</v>
      </c>
      <c r="V26" s="24">
        <f>(N26/MAX($N$2:N26)) - 1</f>
        <v>0</v>
      </c>
      <c r="W26" s="24">
        <f>(S26/MAX($S$2:S26)) - 1</f>
        <v>0</v>
      </c>
    </row>
    <row r="27" spans="1:23" x14ac:dyDescent="0.3">
      <c r="A27" s="2">
        <v>40582</v>
      </c>
      <c r="B27" s="1">
        <v>44.151404999999997</v>
      </c>
      <c r="C27" s="6">
        <f t="shared" si="0"/>
        <v>1.0777680468469255</v>
      </c>
      <c r="D27" s="7">
        <f>C27 * $Z$2*$Z$3</f>
        <v>215553.60936938511</v>
      </c>
      <c r="E27" s="1">
        <v>62.010078</v>
      </c>
      <c r="F27" s="6">
        <f t="shared" si="1"/>
        <v>1.1189445592629808</v>
      </c>
      <c r="G27" s="7">
        <f>F27*$Z$2*$Z$4</f>
        <v>223788.91185259615</v>
      </c>
      <c r="H27" s="1">
        <v>308.03539999999998</v>
      </c>
      <c r="I27" s="6">
        <f t="shared" si="2"/>
        <v>1.0232150105664704</v>
      </c>
      <c r="J27" s="7">
        <f>I27*$Z$2*$Z$5</f>
        <v>0</v>
      </c>
      <c r="K27" s="1">
        <v>133.13999899999999</v>
      </c>
      <c r="L27" s="6">
        <f t="shared" si="3"/>
        <v>0.9647826014492753</v>
      </c>
      <c r="M27" s="7">
        <f>L27*$Z$2*$Z$6</f>
        <v>96478.260144927539</v>
      </c>
      <c r="N27" s="7">
        <f t="shared" si="4"/>
        <v>535820.78136690881</v>
      </c>
      <c r="O27" s="8">
        <f t="shared" si="6"/>
        <v>3.1777213415236094E-3</v>
      </c>
      <c r="P27" s="6">
        <f t="shared" si="7"/>
        <v>1.0716415627338176</v>
      </c>
      <c r="Q27" s="1">
        <v>1324.5699460000001</v>
      </c>
      <c r="R27" s="6">
        <f t="shared" si="5"/>
        <v>1.0414350139614703</v>
      </c>
      <c r="S27" s="7">
        <f>R27*$AA$2</f>
        <v>520717.50698073517</v>
      </c>
      <c r="T27" s="8">
        <f t="shared" si="8"/>
        <v>4.1847517493251996E-3</v>
      </c>
      <c r="U27" s="6">
        <f t="shared" si="9"/>
        <v>1.0414350139614703</v>
      </c>
      <c r="V27" s="24">
        <f>(N27/MAX($N$2:N27)) - 1</f>
        <v>0</v>
      </c>
      <c r="W27" s="24">
        <f>(S27/MAX($S$2:S27)) - 1</f>
        <v>0</v>
      </c>
    </row>
    <row r="28" spans="1:23" x14ac:dyDescent="0.3">
      <c r="A28" s="2">
        <v>40583</v>
      </c>
      <c r="B28" s="1">
        <v>44.519337</v>
      </c>
      <c r="C28" s="6">
        <f t="shared" si="0"/>
        <v>1.0867495357262147</v>
      </c>
      <c r="D28" s="7">
        <f>C28 * $Z$2*$Z$3</f>
        <v>217349.90714524296</v>
      </c>
      <c r="E28" s="1">
        <v>61.688769999999998</v>
      </c>
      <c r="F28" s="6">
        <f t="shared" si="1"/>
        <v>1.1131466978500719</v>
      </c>
      <c r="G28" s="7">
        <f>F28*$Z$2*$Z$4</f>
        <v>222629.33957001439</v>
      </c>
      <c r="H28" s="1">
        <v>307.098907</v>
      </c>
      <c r="I28" s="6">
        <f t="shared" si="2"/>
        <v>1.0201042197453816</v>
      </c>
      <c r="J28" s="7">
        <f>I28*$Z$2*$Z$5</f>
        <v>0</v>
      </c>
      <c r="K28" s="1">
        <v>133.070007</v>
      </c>
      <c r="L28" s="6">
        <f t="shared" si="3"/>
        <v>0.9642754130434783</v>
      </c>
      <c r="M28" s="7">
        <f>L28*$Z$2*$Z$6</f>
        <v>96427.541304347833</v>
      </c>
      <c r="N28" s="7">
        <f t="shared" si="4"/>
        <v>536406.78801960521</v>
      </c>
      <c r="O28" s="8">
        <f t="shared" si="6"/>
        <v>1.0936616739676275E-3</v>
      </c>
      <c r="P28" s="6">
        <f t="shared" si="7"/>
        <v>1.0728135760392103</v>
      </c>
      <c r="Q28" s="1">
        <v>1320.880005</v>
      </c>
      <c r="R28" s="6">
        <f t="shared" si="5"/>
        <v>1.0385338204318595</v>
      </c>
      <c r="S28" s="7">
        <f>R28*$AA$2</f>
        <v>519266.91021592973</v>
      </c>
      <c r="T28" s="8">
        <f t="shared" si="8"/>
        <v>-2.7857653052927311E-3</v>
      </c>
      <c r="U28" s="6">
        <f t="shared" si="9"/>
        <v>1.0385338204318595</v>
      </c>
      <c r="V28" s="24">
        <f>(N28/MAX($N$2:N28)) - 1</f>
        <v>0</v>
      </c>
      <c r="W28" s="24">
        <f>(S28/MAX($S$2:S28)) - 1</f>
        <v>-2.7857653052927311E-3</v>
      </c>
    </row>
    <row r="29" spans="1:23" x14ac:dyDescent="0.3">
      <c r="A29" s="2">
        <v>40584</v>
      </c>
      <c r="B29" s="1">
        <v>44.069369999999999</v>
      </c>
      <c r="C29" s="6">
        <f t="shared" si="0"/>
        <v>1.0757655125737109</v>
      </c>
      <c r="D29" s="7">
        <f>C29 * $Z$2*$Z$3</f>
        <v>215153.10251474218</v>
      </c>
      <c r="E29" s="1">
        <v>62.174461000000001</v>
      </c>
      <c r="F29" s="6">
        <f t="shared" si="1"/>
        <v>1.1219107781328446</v>
      </c>
      <c r="G29" s="7">
        <f>F29*$Z$2*$Z$4</f>
        <v>224382.15562656891</v>
      </c>
      <c r="H29" s="1">
        <v>307.069031</v>
      </c>
      <c r="I29" s="6">
        <f t="shared" si="2"/>
        <v>1.0200049792955641</v>
      </c>
      <c r="J29" s="7">
        <f>I29*$Z$2*$Z$5</f>
        <v>0</v>
      </c>
      <c r="K29" s="1">
        <v>132.85000600000001</v>
      </c>
      <c r="L29" s="6">
        <f t="shared" si="3"/>
        <v>0.96268120289855075</v>
      </c>
      <c r="M29" s="7">
        <f>L29*$Z$2*$Z$6</f>
        <v>96268.120289855084</v>
      </c>
      <c r="N29" s="7">
        <f t="shared" si="4"/>
        <v>535803.37843116617</v>
      </c>
      <c r="O29" s="8">
        <f t="shared" si="6"/>
        <v>-1.1249104260346865E-3</v>
      </c>
      <c r="P29" s="6">
        <f t="shared" si="7"/>
        <v>1.0716067568623324</v>
      </c>
      <c r="Q29" s="1">
        <v>1321.869995</v>
      </c>
      <c r="R29" s="6">
        <f t="shared" si="5"/>
        <v>1.0393121940108352</v>
      </c>
      <c r="S29" s="7">
        <f>R29*$AA$2</f>
        <v>519656.09700541757</v>
      </c>
      <c r="T29" s="8">
        <f t="shared" si="8"/>
        <v>7.4949275956370798E-4</v>
      </c>
      <c r="U29" s="6">
        <f t="shared" si="9"/>
        <v>1.0393121940108352</v>
      </c>
      <c r="V29" s="24">
        <f>(N29/MAX($N$2:N29)) - 1</f>
        <v>-1.1249104260346865E-3</v>
      </c>
      <c r="W29" s="24">
        <f>(S29/MAX($S$2:S29)) - 1</f>
        <v>-2.038360456655175E-3</v>
      </c>
    </row>
    <row r="30" spans="1:23" x14ac:dyDescent="0.3">
      <c r="A30" s="2">
        <v>40585</v>
      </c>
      <c r="B30" s="1">
        <v>44.356498999999999</v>
      </c>
      <c r="C30" s="6">
        <f t="shared" si="0"/>
        <v>1.0827745411997107</v>
      </c>
      <c r="D30" s="7">
        <f>C30 * $Z$2*$Z$3</f>
        <v>216554.90823994216</v>
      </c>
      <c r="E30" s="1">
        <v>61.890498999999998</v>
      </c>
      <c r="F30" s="6">
        <f t="shared" si="1"/>
        <v>1.1167868088493769</v>
      </c>
      <c r="G30" s="7">
        <f>F30*$Z$2*$Z$4</f>
        <v>223357.3617698754</v>
      </c>
      <c r="H30" s="1">
        <v>311.08398399999999</v>
      </c>
      <c r="I30" s="6">
        <f t="shared" si="2"/>
        <v>1.0333416288375288</v>
      </c>
      <c r="J30" s="7">
        <f>I30*$Z$2*$Z$5</f>
        <v>0</v>
      </c>
      <c r="K30" s="1">
        <v>132.320007</v>
      </c>
      <c r="L30" s="6">
        <f t="shared" si="3"/>
        <v>0.95884063043478263</v>
      </c>
      <c r="M30" s="7">
        <f>L30*$Z$2*$Z$6</f>
        <v>95884.063043478265</v>
      </c>
      <c r="N30" s="7">
        <f t="shared" si="4"/>
        <v>535796.33305329585</v>
      </c>
      <c r="O30" s="8">
        <f t="shared" si="6"/>
        <v>-1.314918523087627E-5</v>
      </c>
      <c r="P30" s="6">
        <f t="shared" si="7"/>
        <v>1.0715926661065918</v>
      </c>
      <c r="Q30" s="1">
        <v>1329.150024</v>
      </c>
      <c r="R30" s="6">
        <f t="shared" si="5"/>
        <v>1.0450360722598853</v>
      </c>
      <c r="S30" s="7">
        <f>R30*$AA$2</f>
        <v>522518.03612994263</v>
      </c>
      <c r="T30" s="8">
        <f t="shared" si="8"/>
        <v>5.5073713962316972E-3</v>
      </c>
      <c r="U30" s="6">
        <f t="shared" si="9"/>
        <v>1.0450360722598853</v>
      </c>
      <c r="V30" s="24">
        <f>(N30/MAX($N$2:N30)) - 1</f>
        <v>-1.1380448196099957E-3</v>
      </c>
      <c r="W30" s="24">
        <f>(S30/MAX($S$2:S30)) - 1</f>
        <v>0</v>
      </c>
    </row>
    <row r="31" spans="1:23" x14ac:dyDescent="0.3">
      <c r="A31" s="2">
        <v>40588</v>
      </c>
      <c r="B31" s="1">
        <v>44.646110999999998</v>
      </c>
      <c r="C31" s="6">
        <f t="shared" si="0"/>
        <v>1.0898441816694404</v>
      </c>
      <c r="D31" s="7">
        <f>C31 * $Z$2*$Z$3</f>
        <v>217968.83633388809</v>
      </c>
      <c r="E31" s="1">
        <v>63.452354</v>
      </c>
      <c r="F31" s="6">
        <f t="shared" si="1"/>
        <v>1.1449697947602748</v>
      </c>
      <c r="G31" s="7">
        <f>F31*$Z$2*$Z$4</f>
        <v>228993.95895205499</v>
      </c>
      <c r="H31" s="1">
        <v>312.90216099999998</v>
      </c>
      <c r="I31" s="6">
        <f t="shared" si="2"/>
        <v>1.0393811489649774</v>
      </c>
      <c r="J31" s="7">
        <f>I31*$Z$2*$Z$5</f>
        <v>0</v>
      </c>
      <c r="K31" s="1">
        <v>132.949997</v>
      </c>
      <c r="L31" s="6">
        <f t="shared" si="3"/>
        <v>0.96340577536231886</v>
      </c>
      <c r="M31" s="7">
        <f>L31*$Z$2*$Z$6</f>
        <v>96340.577536231896</v>
      </c>
      <c r="N31" s="7">
        <f t="shared" si="4"/>
        <v>543303.37282217504</v>
      </c>
      <c r="O31" s="8">
        <f t="shared" si="6"/>
        <v>1.4010995047501584E-2</v>
      </c>
      <c r="P31" s="6">
        <f t="shared" si="7"/>
        <v>1.08660674564435</v>
      </c>
      <c r="Q31" s="1">
        <v>1332.3199460000001</v>
      </c>
      <c r="R31" s="6">
        <f t="shared" si="5"/>
        <v>1.0475284040331496</v>
      </c>
      <c r="S31" s="7">
        <f>R31*$AA$2</f>
        <v>523764.2020165748</v>
      </c>
      <c r="T31" s="8">
        <f t="shared" si="8"/>
        <v>2.3849241566127333E-3</v>
      </c>
      <c r="U31" s="6">
        <f t="shared" si="9"/>
        <v>1.0475284040331496</v>
      </c>
      <c r="V31" s="24">
        <f>(N31/MAX($N$2:N31)) - 1</f>
        <v>0</v>
      </c>
      <c r="W31" s="24">
        <f>(S31/MAX($S$2:S31)) - 1</f>
        <v>0</v>
      </c>
    </row>
    <row r="32" spans="1:23" x14ac:dyDescent="0.3">
      <c r="A32" s="2">
        <v>40589</v>
      </c>
      <c r="B32" s="1">
        <v>44.735626000000003</v>
      </c>
      <c r="C32" s="6">
        <f t="shared" si="0"/>
        <v>1.0920293082064896</v>
      </c>
      <c r="D32" s="7">
        <f>C32 * $Z$2*$Z$3</f>
        <v>218405.86164129793</v>
      </c>
      <c r="E32" s="1">
        <v>62.002620999999998</v>
      </c>
      <c r="F32" s="6">
        <f t="shared" si="1"/>
        <v>1.1188100009807218</v>
      </c>
      <c r="G32" s="7">
        <f>F32*$Z$2*$Z$4</f>
        <v>223762.00019614436</v>
      </c>
      <c r="H32" s="1">
        <v>310.90963699999998</v>
      </c>
      <c r="I32" s="6">
        <f t="shared" si="2"/>
        <v>1.0327624925842045</v>
      </c>
      <c r="J32" s="7">
        <f>I32*$Z$2*$Z$5</f>
        <v>0</v>
      </c>
      <c r="K32" s="1">
        <v>133.970001</v>
      </c>
      <c r="L32" s="6">
        <f t="shared" si="3"/>
        <v>0.97079710869565217</v>
      </c>
      <c r="M32" s="7">
        <f>L32*$Z$2*$Z$6</f>
        <v>97079.710869565228</v>
      </c>
      <c r="N32" s="7">
        <f t="shared" si="4"/>
        <v>539247.57270700752</v>
      </c>
      <c r="O32" s="8">
        <f t="shared" si="6"/>
        <v>-7.4650744281224979E-3</v>
      </c>
      <c r="P32" s="6">
        <f t="shared" si="7"/>
        <v>1.078495145414015</v>
      </c>
      <c r="Q32" s="1">
        <v>1328.01001</v>
      </c>
      <c r="R32" s="6">
        <f t="shared" si="5"/>
        <v>1.044139743229024</v>
      </c>
      <c r="S32" s="7">
        <f>R32*$AA$2</f>
        <v>522069.871614512</v>
      </c>
      <c r="T32" s="8">
        <f t="shared" si="8"/>
        <v>-3.2349106631177627E-3</v>
      </c>
      <c r="U32" s="6">
        <f t="shared" si="9"/>
        <v>1.044139743229024</v>
      </c>
      <c r="V32" s="24">
        <f>(N32/MAX($N$2:N32)) - 1</f>
        <v>-7.4650744281224979E-3</v>
      </c>
      <c r="W32" s="24">
        <f>(S32/MAX($S$2:S32)) - 1</f>
        <v>-3.2349106631177627E-3</v>
      </c>
    </row>
    <row r="33" spans="1:23" x14ac:dyDescent="0.3">
      <c r="A33" s="2">
        <v>40590</v>
      </c>
      <c r="B33" s="1">
        <v>45.137112000000002</v>
      </c>
      <c r="C33" s="6">
        <f t="shared" si="0"/>
        <v>1.1018298747356043</v>
      </c>
      <c r="D33" s="7">
        <f>C33 * $Z$2*$Z$3</f>
        <v>220365.97494712088</v>
      </c>
      <c r="E33" s="1">
        <v>62.540657000000003</v>
      </c>
      <c r="F33" s="6">
        <f t="shared" si="1"/>
        <v>1.1285186237450346</v>
      </c>
      <c r="G33" s="7">
        <f>F33*$Z$2*$Z$4</f>
        <v>225703.72474900694</v>
      </c>
      <c r="H33" s="1">
        <v>310.94448899999998</v>
      </c>
      <c r="I33" s="6">
        <f t="shared" si="2"/>
        <v>1.0328782620365085</v>
      </c>
      <c r="J33" s="7">
        <f>I33*$Z$2*$Z$5</f>
        <v>0</v>
      </c>
      <c r="K33" s="1">
        <v>134.10000600000001</v>
      </c>
      <c r="L33" s="6">
        <f t="shared" si="3"/>
        <v>0.97173917391304354</v>
      </c>
      <c r="M33" s="7">
        <f>L33*$Z$2*$Z$6</f>
        <v>97173.917391304363</v>
      </c>
      <c r="N33" s="7">
        <f t="shared" si="4"/>
        <v>543243.61708743218</v>
      </c>
      <c r="O33" s="8">
        <f t="shared" si="6"/>
        <v>7.4104077286145653E-3</v>
      </c>
      <c r="P33" s="6">
        <f t="shared" si="7"/>
        <v>1.0864872341748644</v>
      </c>
      <c r="Q33" s="1">
        <v>1336.3199460000001</v>
      </c>
      <c r="R33" s="6">
        <f t="shared" si="5"/>
        <v>1.0506733795540164</v>
      </c>
      <c r="S33" s="7">
        <f>R33*$AA$2</f>
        <v>525336.68977700826</v>
      </c>
      <c r="T33" s="8">
        <f t="shared" si="8"/>
        <v>6.257434761353986E-3</v>
      </c>
      <c r="U33" s="6">
        <f t="shared" si="9"/>
        <v>1.0506733795540164</v>
      </c>
      <c r="V33" s="24">
        <f>(N33/MAX($N$2:N33)) - 1</f>
        <v>-1.0998594474476153E-4</v>
      </c>
      <c r="W33" s="24">
        <f>(S33/MAX($S$2:S33)) - 1</f>
        <v>0</v>
      </c>
    </row>
    <row r="34" spans="1:23" x14ac:dyDescent="0.3">
      <c r="A34" s="2">
        <v>40591</v>
      </c>
      <c r="B34" s="1">
        <v>44.536732000000001</v>
      </c>
      <c r="C34" s="6">
        <f t="shared" si="0"/>
        <v>1.0871741603825513</v>
      </c>
      <c r="D34" s="7">
        <f>C34 * $Z$2*$Z$3</f>
        <v>217434.8320765103</v>
      </c>
      <c r="E34" s="1">
        <v>62.682625000000002</v>
      </c>
      <c r="F34" s="6">
        <f t="shared" si="1"/>
        <v>1.1310803738074915</v>
      </c>
      <c r="G34" s="7">
        <f>F34*$Z$2*$Z$4</f>
        <v>226216.07476149831</v>
      </c>
      <c r="H34" s="1">
        <v>311.46255500000001</v>
      </c>
      <c r="I34" s="6">
        <f t="shared" si="2"/>
        <v>1.0345991451157395</v>
      </c>
      <c r="J34" s="7">
        <f>I34*$Z$2*$Z$5</f>
        <v>0</v>
      </c>
      <c r="K34" s="1">
        <v>135.03999300000001</v>
      </c>
      <c r="L34" s="6">
        <f t="shared" si="3"/>
        <v>0.97855067391304351</v>
      </c>
      <c r="M34" s="7">
        <f>L34*$Z$2*$Z$6</f>
        <v>97855.067391304357</v>
      </c>
      <c r="N34" s="7">
        <f t="shared" si="4"/>
        <v>541505.97422931297</v>
      </c>
      <c r="O34" s="8">
        <f t="shared" si="6"/>
        <v>-3.1986438560207553E-3</v>
      </c>
      <c r="P34" s="6">
        <f t="shared" si="7"/>
        <v>1.083011948458626</v>
      </c>
      <c r="Q34" s="1">
        <v>1340.4300539999999</v>
      </c>
      <c r="R34" s="6">
        <f t="shared" si="5"/>
        <v>1.0539049268160461</v>
      </c>
      <c r="S34" s="7">
        <f>R34*$AA$2</f>
        <v>526952.463408023</v>
      </c>
      <c r="T34" s="8">
        <f t="shared" si="8"/>
        <v>3.0756915754364123E-3</v>
      </c>
      <c r="U34" s="6">
        <f t="shared" si="9"/>
        <v>1.0539049268160461</v>
      </c>
      <c r="V34" s="24">
        <f>(N34/MAX($N$2:N34)) - 1</f>
        <v>-3.3082779948990781E-3</v>
      </c>
      <c r="W34" s="24">
        <f>(S34/MAX($S$2:S34)) - 1</f>
        <v>0</v>
      </c>
    </row>
    <row r="35" spans="1:23" x14ac:dyDescent="0.3">
      <c r="A35" s="2">
        <v>40592</v>
      </c>
      <c r="B35" s="1">
        <v>43.574649999999998</v>
      </c>
      <c r="C35" s="6">
        <f t="shared" si="0"/>
        <v>1.0636890360009696</v>
      </c>
      <c r="D35" s="7">
        <f>C35 * $Z$2*$Z$3</f>
        <v>212737.80720019393</v>
      </c>
      <c r="E35" s="1">
        <v>63.145966000000001</v>
      </c>
      <c r="F35" s="6">
        <f t="shared" si="1"/>
        <v>1.1394411581792425</v>
      </c>
      <c r="G35" s="7">
        <f>F35*$Z$2*$Z$4</f>
        <v>227888.23163584853</v>
      </c>
      <c r="H35" s="1">
        <v>313.86355600000002</v>
      </c>
      <c r="I35" s="6">
        <f t="shared" si="2"/>
        <v>1.0425746578768869</v>
      </c>
      <c r="J35" s="7">
        <f>I35*$Z$2*$Z$5</f>
        <v>0</v>
      </c>
      <c r="K35" s="1">
        <v>135.41000399999999</v>
      </c>
      <c r="L35" s="6">
        <f t="shared" si="3"/>
        <v>0.98123191304347812</v>
      </c>
      <c r="M35" s="7">
        <f>L35*$Z$2*$Z$6</f>
        <v>98123.191304347827</v>
      </c>
      <c r="N35" s="7">
        <f t="shared" si="4"/>
        <v>538749.23014039034</v>
      </c>
      <c r="O35" s="8">
        <f t="shared" si="6"/>
        <v>-5.0908839793432081E-3</v>
      </c>
      <c r="P35" s="6">
        <f t="shared" si="7"/>
        <v>1.0774984602807807</v>
      </c>
      <c r="Q35" s="1">
        <v>1343.01001</v>
      </c>
      <c r="R35" s="6">
        <f t="shared" si="5"/>
        <v>1.0559334014322745</v>
      </c>
      <c r="S35" s="7">
        <f>R35*$AA$2</f>
        <v>527966.7007161373</v>
      </c>
      <c r="T35" s="8">
        <f t="shared" si="8"/>
        <v>1.9247225860845596E-3</v>
      </c>
      <c r="U35" s="6">
        <f t="shared" si="9"/>
        <v>1.0559334014322745</v>
      </c>
      <c r="V35" s="24">
        <f>(N35/MAX($N$2:N35)) - 1</f>
        <v>-8.3823199147988747E-3</v>
      </c>
      <c r="W35" s="24">
        <f>(S35/MAX($S$2:S35)) - 1</f>
        <v>0</v>
      </c>
    </row>
    <row r="36" spans="1:23" x14ac:dyDescent="0.3">
      <c r="A36" s="2">
        <v>40596</v>
      </c>
      <c r="B36" s="1">
        <v>42.089272000000001</v>
      </c>
      <c r="C36" s="6">
        <f t="shared" si="0"/>
        <v>1.0274298740130468</v>
      </c>
      <c r="D36" s="7">
        <f>C36 * $Z$2*$Z$3</f>
        <v>205485.97480260936</v>
      </c>
      <c r="E36" s="1">
        <v>63.848412000000003</v>
      </c>
      <c r="F36" s="6">
        <f t="shared" si="1"/>
        <v>1.1521164870165332</v>
      </c>
      <c r="G36" s="7">
        <f>F36*$Z$2*$Z$4</f>
        <v>230423.29740330667</v>
      </c>
      <c r="H36" s="1">
        <v>303.96566799999999</v>
      </c>
      <c r="I36" s="6">
        <f t="shared" si="2"/>
        <v>1.0096963991621231</v>
      </c>
      <c r="J36" s="7">
        <f>I36*$Z$2*$Z$5</f>
        <v>0</v>
      </c>
      <c r="K36" s="1">
        <v>136.28999300000001</v>
      </c>
      <c r="L36" s="6">
        <f t="shared" si="3"/>
        <v>0.98760864492753631</v>
      </c>
      <c r="M36" s="7">
        <f>L36*$Z$2*$Z$6</f>
        <v>98760.864492753637</v>
      </c>
      <c r="N36" s="7">
        <f t="shared" si="4"/>
        <v>534670.13669866964</v>
      </c>
      <c r="O36" s="8">
        <f t="shared" si="6"/>
        <v>-7.5714139594366126E-3</v>
      </c>
      <c r="P36" s="6">
        <f t="shared" si="7"/>
        <v>1.0693402733973392</v>
      </c>
      <c r="Q36" s="1">
        <v>1315.4399410000001</v>
      </c>
      <c r="R36" s="6">
        <f t="shared" si="5"/>
        <v>1.0342566034038723</v>
      </c>
      <c r="S36" s="7">
        <f>R36*$AA$2</f>
        <v>517128.30170193611</v>
      </c>
      <c r="T36" s="8">
        <f t="shared" si="8"/>
        <v>-2.052856553168958E-2</v>
      </c>
      <c r="U36" s="6">
        <f t="shared" si="9"/>
        <v>1.0342566034038723</v>
      </c>
      <c r="V36" s="24">
        <f>(N36/MAX($N$2:N36)) - 1</f>
        <v>-1.5890267860220075E-2</v>
      </c>
      <c r="W36" s="24">
        <f>(S36/MAX($S$2:S36)) - 1</f>
        <v>-2.052856553168958E-2</v>
      </c>
    </row>
    <row r="37" spans="1:23" x14ac:dyDescent="0.3">
      <c r="A37" s="2">
        <v>40597</v>
      </c>
      <c r="B37" s="1">
        <v>42.587719</v>
      </c>
      <c r="C37" s="6">
        <f t="shared" si="0"/>
        <v>1.039597329378209</v>
      </c>
      <c r="D37" s="7">
        <f>C37 * $Z$2*$Z$3</f>
        <v>207919.46587564182</v>
      </c>
      <c r="E37" s="1">
        <v>65.066483000000005</v>
      </c>
      <c r="F37" s="6">
        <f t="shared" si="1"/>
        <v>1.1740960419889688</v>
      </c>
      <c r="G37" s="7">
        <f>F37*$Z$2*$Z$4</f>
        <v>234819.20839779379</v>
      </c>
      <c r="H37" s="1">
        <v>304.51858499999997</v>
      </c>
      <c r="I37" s="6">
        <f t="shared" si="2"/>
        <v>1.0115330483719132</v>
      </c>
      <c r="J37" s="7">
        <f>I37*$Z$2*$Z$5</f>
        <v>0</v>
      </c>
      <c r="K37" s="1">
        <v>137.509995</v>
      </c>
      <c r="L37" s="6">
        <f t="shared" si="3"/>
        <v>0.99644923913043482</v>
      </c>
      <c r="M37" s="7">
        <f>L37*$Z$2*$Z$6</f>
        <v>99644.923913043487</v>
      </c>
      <c r="N37" s="7">
        <f t="shared" si="4"/>
        <v>542383.59818647907</v>
      </c>
      <c r="O37" s="8">
        <f t="shared" si="6"/>
        <v>1.4426579975901355E-2</v>
      </c>
      <c r="P37" s="6">
        <f t="shared" si="7"/>
        <v>1.0847671963729582</v>
      </c>
      <c r="Q37" s="1">
        <v>1307.400024</v>
      </c>
      <c r="R37" s="6">
        <f t="shared" si="5"/>
        <v>1.0279352678651721</v>
      </c>
      <c r="S37" s="7">
        <f>R37*$AA$2</f>
        <v>513967.63393258606</v>
      </c>
      <c r="T37" s="8">
        <f t="shared" si="8"/>
        <v>-6.1119605307771163E-3</v>
      </c>
      <c r="U37" s="6">
        <f t="shared" si="9"/>
        <v>1.0279352678651721</v>
      </c>
      <c r="V37" s="24">
        <f>(N37/MAX($N$2:N37)) - 1</f>
        <v>-1.6929301044428247E-3</v>
      </c>
      <c r="W37" s="24">
        <f>(S37/MAX($S$2:S37)) - 1</f>
        <v>-2.651505628018358E-2</v>
      </c>
    </row>
    <row r="38" spans="1:23" x14ac:dyDescent="0.3">
      <c r="A38" s="2">
        <v>40598</v>
      </c>
      <c r="B38" s="1">
        <v>42.620026000000003</v>
      </c>
      <c r="C38" s="6">
        <f t="shared" si="0"/>
        <v>1.0403859668471522</v>
      </c>
      <c r="D38" s="7">
        <f>C38 * $Z$2*$Z$3</f>
        <v>208077.19336943046</v>
      </c>
      <c r="E38" s="1">
        <v>64.244461000000001</v>
      </c>
      <c r="F38" s="6">
        <f t="shared" si="1"/>
        <v>1.1592630168717537</v>
      </c>
      <c r="G38" s="7">
        <f>F38*$Z$2*$Z$4</f>
        <v>231852.60337435073</v>
      </c>
      <c r="H38" s="1">
        <v>303.27325400000001</v>
      </c>
      <c r="I38" s="6">
        <f t="shared" si="2"/>
        <v>1.0073963765078231</v>
      </c>
      <c r="J38" s="7">
        <f>I38*$Z$2*$Z$5</f>
        <v>0</v>
      </c>
      <c r="K38" s="1">
        <v>136.479996</v>
      </c>
      <c r="L38" s="6">
        <f t="shared" si="3"/>
        <v>0.98898547826086958</v>
      </c>
      <c r="M38" s="7">
        <f>L38*$Z$2*$Z$6</f>
        <v>98898.547826086971</v>
      </c>
      <c r="N38" s="7">
        <f t="shared" si="4"/>
        <v>538828.34456986818</v>
      </c>
      <c r="O38" s="8">
        <f t="shared" si="6"/>
        <v>-6.5548693369383848E-3</v>
      </c>
      <c r="P38" s="6">
        <f t="shared" si="7"/>
        <v>1.0776566891397363</v>
      </c>
      <c r="Q38" s="1">
        <v>1306.099976</v>
      </c>
      <c r="R38" s="6">
        <f t="shared" si="5"/>
        <v>1.0269131130811839</v>
      </c>
      <c r="S38" s="7">
        <f>R38*$AA$2</f>
        <v>513456.55654059199</v>
      </c>
      <c r="T38" s="8">
        <f t="shared" si="8"/>
        <v>-9.9437660710965936E-4</v>
      </c>
      <c r="U38" s="6">
        <f t="shared" si="9"/>
        <v>1.0269131130811839</v>
      </c>
      <c r="V38" s="24">
        <f>(N38/MAX($N$2:N38)) - 1</f>
        <v>-8.2367025057500376E-3</v>
      </c>
      <c r="W38" s="24">
        <f>(S38/MAX($S$2:S38)) - 1</f>
        <v>-2.7483066935592104E-2</v>
      </c>
    </row>
    <row r="39" spans="1:23" x14ac:dyDescent="0.3">
      <c r="A39" s="2">
        <v>40599</v>
      </c>
      <c r="B39" s="1">
        <v>43.276336999999998</v>
      </c>
      <c r="C39" s="6">
        <f t="shared" si="0"/>
        <v>1.0564069977655148</v>
      </c>
      <c r="D39" s="7">
        <f>C39 * $Z$2*$Z$3</f>
        <v>211281.39955310297</v>
      </c>
      <c r="E39" s="1">
        <v>63.773670000000003</v>
      </c>
      <c r="F39" s="6">
        <f t="shared" si="1"/>
        <v>1.150767800529662</v>
      </c>
      <c r="G39" s="7">
        <f>F39*$Z$2*$Z$4</f>
        <v>230153.56010593241</v>
      </c>
      <c r="H39" s="1">
        <v>303.88098100000002</v>
      </c>
      <c r="I39" s="6">
        <f t="shared" si="2"/>
        <v>1.0094150905540871</v>
      </c>
      <c r="J39" s="7">
        <f>I39*$Z$2*$Z$5</f>
        <v>0</v>
      </c>
      <c r="K39" s="1">
        <v>137.38000500000001</v>
      </c>
      <c r="L39" s="6">
        <f t="shared" si="3"/>
        <v>0.9955072826086957</v>
      </c>
      <c r="M39" s="7">
        <f>L39*$Z$2*$Z$6</f>
        <v>99550.728260869568</v>
      </c>
      <c r="N39" s="7">
        <f t="shared" si="4"/>
        <v>540985.68791990494</v>
      </c>
      <c r="O39" s="8">
        <f t="shared" si="6"/>
        <v>4.0037673811663677E-3</v>
      </c>
      <c r="P39" s="6">
        <f t="shared" si="7"/>
        <v>1.08197137583981</v>
      </c>
      <c r="Q39" s="1">
        <v>1319.880005</v>
      </c>
      <c r="R39" s="6">
        <f t="shared" si="5"/>
        <v>1.0377475765516428</v>
      </c>
      <c r="S39" s="7">
        <f>R39*$AA$2</f>
        <v>518873.78827582143</v>
      </c>
      <c r="T39" s="8">
        <f t="shared" si="8"/>
        <v>1.0550516233988727E-2</v>
      </c>
      <c r="U39" s="6">
        <f t="shared" si="9"/>
        <v>1.0377475765516428</v>
      </c>
      <c r="V39" s="24">
        <f>(N39/MAX($N$2:N39)) - 1</f>
        <v>-4.2659129654044614E-3</v>
      </c>
      <c r="W39" s="24">
        <f>(S39/MAX($S$2:S39)) - 1</f>
        <v>-1.7222511245467143E-2</v>
      </c>
    </row>
    <row r="40" spans="1:23" x14ac:dyDescent="0.3">
      <c r="A40" s="2">
        <v>40602</v>
      </c>
      <c r="B40" s="1">
        <v>43.904057000000002</v>
      </c>
      <c r="C40" s="6">
        <f t="shared" si="0"/>
        <v>1.0717301014893206</v>
      </c>
      <c r="D40" s="7">
        <f>C40 * $Z$2*$Z$3</f>
        <v>214346.02029786413</v>
      </c>
      <c r="E40" s="1">
        <v>63.915672000000001</v>
      </c>
      <c r="F40" s="6">
        <f t="shared" si="1"/>
        <v>1.1533301641071512</v>
      </c>
      <c r="G40" s="7">
        <f>F40*$Z$2*$Z$4</f>
        <v>230666.03282143024</v>
      </c>
      <c r="H40" s="1">
        <v>305.55471799999998</v>
      </c>
      <c r="I40" s="6">
        <f t="shared" si="2"/>
        <v>1.0149748178521198</v>
      </c>
      <c r="J40" s="7">
        <f>I40*$Z$2*$Z$5</f>
        <v>0</v>
      </c>
      <c r="K40" s="1">
        <v>137.66000399999999</v>
      </c>
      <c r="L40" s="6">
        <f t="shared" si="3"/>
        <v>0.99753626086956515</v>
      </c>
      <c r="M40" s="7">
        <f>L40*$Z$2*$Z$6</f>
        <v>99753.62608695653</v>
      </c>
      <c r="N40" s="7">
        <f t="shared" si="4"/>
        <v>544765.67920625093</v>
      </c>
      <c r="O40" s="8">
        <f t="shared" si="6"/>
        <v>6.987229737777545E-3</v>
      </c>
      <c r="P40" s="6">
        <f t="shared" si="7"/>
        <v>1.0895313584125019</v>
      </c>
      <c r="Q40" s="1">
        <v>1327.219971</v>
      </c>
      <c r="R40" s="6">
        <f t="shared" si="5"/>
        <v>1.0435185799001414</v>
      </c>
      <c r="S40" s="7">
        <f>R40*$AA$2</f>
        <v>521759.28995007073</v>
      </c>
      <c r="T40" s="8">
        <f t="shared" si="8"/>
        <v>5.5610858352233006E-3</v>
      </c>
      <c r="U40" s="6">
        <f t="shared" si="9"/>
        <v>1.0435185799001414</v>
      </c>
      <c r="V40" s="24">
        <f>(N40/MAX($N$2:N40)) - 1</f>
        <v>0</v>
      </c>
      <c r="W40" s="24">
        <f>(S40/MAX($S$2:S40)) - 1</f>
        <v>-1.1757201273578044E-2</v>
      </c>
    </row>
    <row r="41" spans="1:23" x14ac:dyDescent="0.3">
      <c r="A41" s="2">
        <v>40603</v>
      </c>
      <c r="B41" s="1">
        <v>43.419285000000002</v>
      </c>
      <c r="C41" s="6">
        <f t="shared" si="0"/>
        <v>1.0598964628631868</v>
      </c>
      <c r="D41" s="7">
        <f>C41 * $Z$2*$Z$3</f>
        <v>211979.29257263738</v>
      </c>
      <c r="E41" s="1">
        <v>63.370154999999997</v>
      </c>
      <c r="F41" s="6">
        <f t="shared" si="1"/>
        <v>1.1434865499911446</v>
      </c>
      <c r="G41" s="7">
        <f>F41*$Z$2*$Z$4</f>
        <v>228697.30999822891</v>
      </c>
      <c r="H41" s="1">
        <v>299.25830100000002</v>
      </c>
      <c r="I41" s="6">
        <f t="shared" si="2"/>
        <v>0.99405972696585843</v>
      </c>
      <c r="J41" s="7">
        <f>I41*$Z$2*$Z$5</f>
        <v>0</v>
      </c>
      <c r="K41" s="1">
        <v>140.029999</v>
      </c>
      <c r="L41" s="6">
        <f t="shared" si="3"/>
        <v>1.0147101376811594</v>
      </c>
      <c r="M41" s="7">
        <f>L41*$Z$2*$Z$6</f>
        <v>101471.01376811594</v>
      </c>
      <c r="N41" s="7">
        <f t="shared" si="4"/>
        <v>542147.61633898225</v>
      </c>
      <c r="O41" s="8">
        <f t="shared" si="6"/>
        <v>-4.8058513360887956E-3</v>
      </c>
      <c r="P41" s="6">
        <f t="shared" si="7"/>
        <v>1.0842952326779645</v>
      </c>
      <c r="Q41" s="1">
        <v>1306.329956</v>
      </c>
      <c r="R41" s="6">
        <f t="shared" si="5"/>
        <v>1.0270939334487563</v>
      </c>
      <c r="S41" s="7">
        <f>R41*$AA$2</f>
        <v>513546.96672437817</v>
      </c>
      <c r="T41" s="8">
        <f t="shared" si="8"/>
        <v>-1.5739678016041481E-2</v>
      </c>
      <c r="U41" s="6">
        <f t="shared" si="9"/>
        <v>1.0270939334487563</v>
      </c>
      <c r="V41" s="24">
        <f>(N41/MAX($N$2:N41)) - 1</f>
        <v>-4.8058513360887956E-3</v>
      </c>
      <c r="W41" s="24">
        <f>(S41/MAX($S$2:S41)) - 1</f>
        <v>-2.7311824727203615E-2</v>
      </c>
    </row>
    <row r="42" spans="1:23" x14ac:dyDescent="0.3">
      <c r="A42" s="2">
        <v>40604</v>
      </c>
      <c r="B42" s="1">
        <v>43.768559000000003</v>
      </c>
      <c r="C42" s="6">
        <f t="shared" si="0"/>
        <v>1.0684224963335693</v>
      </c>
      <c r="D42" s="7">
        <f>C42 * $Z$2*$Z$3</f>
        <v>213684.49926671386</v>
      </c>
      <c r="E42" s="1">
        <v>63.57938</v>
      </c>
      <c r="F42" s="6">
        <f t="shared" si="1"/>
        <v>1.1472619230105399</v>
      </c>
      <c r="G42" s="7">
        <f>F42*$Z$2*$Z$4</f>
        <v>229452.38460210801</v>
      </c>
      <c r="H42" s="1">
        <v>299.27325400000001</v>
      </c>
      <c r="I42" s="6">
        <f t="shared" si="2"/>
        <v>0.99410939701694023</v>
      </c>
      <c r="J42" s="7">
        <f>I42*$Z$2*$Z$5</f>
        <v>0</v>
      </c>
      <c r="K42" s="1">
        <v>139.91999799999999</v>
      </c>
      <c r="L42" s="6">
        <f t="shared" si="3"/>
        <v>1.0139130289855072</v>
      </c>
      <c r="M42" s="7">
        <f>L42*$Z$2*$Z$6</f>
        <v>101391.30289855073</v>
      </c>
      <c r="N42" s="7">
        <f t="shared" si="4"/>
        <v>544528.18676737265</v>
      </c>
      <c r="O42" s="8">
        <f t="shared" si="6"/>
        <v>4.391000451991145E-3</v>
      </c>
      <c r="P42" s="6">
        <f t="shared" si="7"/>
        <v>1.0890563735347454</v>
      </c>
      <c r="Q42" s="1">
        <v>1308.4399410000001</v>
      </c>
      <c r="R42" s="6">
        <f t="shared" si="5"/>
        <v>1.0287528962423553</v>
      </c>
      <c r="S42" s="7">
        <f>R42*$AA$2</f>
        <v>514376.44812117767</v>
      </c>
      <c r="T42" s="8">
        <f t="shared" si="8"/>
        <v>1.6152006545580022E-3</v>
      </c>
      <c r="U42" s="6">
        <f t="shared" si="9"/>
        <v>1.0287528962423553</v>
      </c>
      <c r="V42" s="24">
        <f>(N42/MAX($N$2:N42)) - 1</f>
        <v>-4.3595337948665325E-4</v>
      </c>
      <c r="W42" s="24">
        <f>(S42/MAX($S$2:S42)) - 1</f>
        <v>-2.574073814982214E-2</v>
      </c>
    </row>
    <row r="43" spans="1:23" x14ac:dyDescent="0.3">
      <c r="A43" s="2">
        <v>40605</v>
      </c>
      <c r="B43" s="1">
        <v>44.693351999999997</v>
      </c>
      <c r="C43" s="6">
        <f t="shared" si="0"/>
        <v>1.0909973689870602</v>
      </c>
      <c r="D43" s="7">
        <f>C43 * $Z$2*$Z$3</f>
        <v>218199.47379741204</v>
      </c>
      <c r="E43" s="1">
        <v>64.132378000000003</v>
      </c>
      <c r="F43" s="6">
        <f t="shared" si="1"/>
        <v>1.1572405284782401</v>
      </c>
      <c r="G43" s="7">
        <f>F43*$Z$2*$Z$4</f>
        <v>231448.10569564803</v>
      </c>
      <c r="H43" s="1">
        <v>303.64187600000002</v>
      </c>
      <c r="I43" s="6">
        <f t="shared" si="2"/>
        <v>1.0086208447462952</v>
      </c>
      <c r="J43" s="7">
        <f>I43*$Z$2*$Z$5</f>
        <v>0</v>
      </c>
      <c r="K43" s="1">
        <v>138.08999600000001</v>
      </c>
      <c r="L43" s="6">
        <f t="shared" si="3"/>
        <v>1.0006521449275363</v>
      </c>
      <c r="M43" s="7">
        <f>L43*$Z$2*$Z$6</f>
        <v>100065.21449275363</v>
      </c>
      <c r="N43" s="7">
        <f t="shared" si="4"/>
        <v>549712.79398581374</v>
      </c>
      <c r="O43" s="8">
        <f t="shared" si="6"/>
        <v>9.5212834604943009E-3</v>
      </c>
      <c r="P43" s="6">
        <f t="shared" si="7"/>
        <v>1.0994255879716275</v>
      </c>
      <c r="Q43" s="1">
        <v>1330.969971</v>
      </c>
      <c r="R43" s="6">
        <f t="shared" si="5"/>
        <v>1.0464669944509541</v>
      </c>
      <c r="S43" s="7">
        <f>R43*$AA$2</f>
        <v>523233.49722547707</v>
      </c>
      <c r="T43" s="8">
        <f t="shared" si="8"/>
        <v>1.7219002029837949E-2</v>
      </c>
      <c r="U43" s="6">
        <f t="shared" si="9"/>
        <v>1.0464669944509541</v>
      </c>
      <c r="V43" s="24">
        <f>(N43/MAX($N$2:N43)) - 1</f>
        <v>0</v>
      </c>
      <c r="W43" s="24">
        <f>(S43/MAX($S$2:S43)) - 1</f>
        <v>-8.9649659424355654E-3</v>
      </c>
    </row>
    <row r="44" spans="1:23" x14ac:dyDescent="0.3">
      <c r="A44" s="2">
        <v>40606</v>
      </c>
      <c r="B44" s="1">
        <v>44.748058</v>
      </c>
      <c r="C44" s="6">
        <f t="shared" si="0"/>
        <v>1.0923327824075575</v>
      </c>
      <c r="D44" s="7">
        <f>C44 * $Z$2*$Z$3</f>
        <v>218466.55648151154</v>
      </c>
      <c r="E44" s="1">
        <v>63.57938</v>
      </c>
      <c r="F44" s="6">
        <f t="shared" si="1"/>
        <v>1.1472619230105399</v>
      </c>
      <c r="G44" s="7">
        <f>F44*$Z$2*$Z$4</f>
        <v>229452.38460210801</v>
      </c>
      <c r="H44" s="1">
        <v>299.18856799999998</v>
      </c>
      <c r="I44" s="6">
        <f t="shared" si="2"/>
        <v>0.9938280917306489</v>
      </c>
      <c r="J44" s="7">
        <f>I44*$Z$2*$Z$5</f>
        <v>0</v>
      </c>
      <c r="K44" s="1">
        <v>139.35000600000001</v>
      </c>
      <c r="L44" s="6">
        <f t="shared" si="3"/>
        <v>1.0097826521739131</v>
      </c>
      <c r="M44" s="7">
        <f>L44*$Z$2*$Z$6</f>
        <v>100978.26521739131</v>
      </c>
      <c r="N44" s="7">
        <f t="shared" si="4"/>
        <v>548897.20630101091</v>
      </c>
      <c r="O44" s="8">
        <f t="shared" si="6"/>
        <v>-1.4836614569022633E-3</v>
      </c>
      <c r="P44" s="6">
        <f t="shared" si="7"/>
        <v>1.0977944126020218</v>
      </c>
      <c r="Q44" s="1">
        <v>1321.150024</v>
      </c>
      <c r="R44" s="6">
        <f t="shared" si="5"/>
        <v>1.0387461212181517</v>
      </c>
      <c r="S44" s="7">
        <f>R44*$AA$2</f>
        <v>519373.06060907582</v>
      </c>
      <c r="T44" s="8">
        <f t="shared" si="8"/>
        <v>-7.3780379827969034E-3</v>
      </c>
      <c r="U44" s="6">
        <f t="shared" si="9"/>
        <v>1.0387461212181517</v>
      </c>
      <c r="V44" s="24">
        <f>(N44/MAX($N$2:N44)) - 1</f>
        <v>-1.4836614569022633E-3</v>
      </c>
      <c r="W44" s="24">
        <f>(S44/MAX($S$2:S44)) - 1</f>
        <v>-1.6276860065994714E-2</v>
      </c>
    </row>
    <row r="45" spans="1:23" x14ac:dyDescent="0.3">
      <c r="A45" s="2">
        <v>40609</v>
      </c>
      <c r="B45" s="1">
        <v>44.171287999999997</v>
      </c>
      <c r="C45" s="6">
        <f t="shared" si="0"/>
        <v>1.0782534054006445</v>
      </c>
      <c r="D45" s="7">
        <f>C45 * $Z$2*$Z$3</f>
        <v>215650.68108012891</v>
      </c>
      <c r="E45" s="1">
        <v>63.310375000000001</v>
      </c>
      <c r="F45" s="6">
        <f t="shared" si="1"/>
        <v>1.1424078462076606</v>
      </c>
      <c r="G45" s="7">
        <f>F45*$Z$2*$Z$4</f>
        <v>228481.56924153212</v>
      </c>
      <c r="H45" s="1">
        <v>294.72531099999998</v>
      </c>
      <c r="I45" s="6">
        <f t="shared" si="2"/>
        <v>0.97900229067526412</v>
      </c>
      <c r="J45" s="7">
        <f>I45*$Z$2*$Z$5</f>
        <v>0</v>
      </c>
      <c r="K45" s="1">
        <v>139.720001</v>
      </c>
      <c r="L45" s="6">
        <f t="shared" si="3"/>
        <v>1.0124637753623189</v>
      </c>
      <c r="M45" s="7">
        <f>L45*$Z$2*$Z$6</f>
        <v>101246.3775362319</v>
      </c>
      <c r="N45" s="7">
        <f t="shared" si="4"/>
        <v>545378.62785789289</v>
      </c>
      <c r="O45" s="8">
        <f t="shared" si="6"/>
        <v>-6.4102684486764261E-3</v>
      </c>
      <c r="P45" s="6">
        <f t="shared" si="7"/>
        <v>1.0907572557157859</v>
      </c>
      <c r="Q45" s="1">
        <v>1310.130005</v>
      </c>
      <c r="R45" s="6">
        <f t="shared" si="5"/>
        <v>1.0300816987195298</v>
      </c>
      <c r="S45" s="7">
        <f>R45*$AA$2</f>
        <v>515040.84935976489</v>
      </c>
      <c r="T45" s="8">
        <f t="shared" si="8"/>
        <v>-8.3412321082469987E-3</v>
      </c>
      <c r="U45" s="6">
        <f t="shared" si="9"/>
        <v>1.0300816987195298</v>
      </c>
      <c r="V45" s="24">
        <f>(N45/MAX($N$2:N45)) - 1</f>
        <v>-7.8844192373530575E-3</v>
      </c>
      <c r="W45" s="24">
        <f>(S45/MAX($S$2:S45)) - 1</f>
        <v>-2.4482323106437831E-2</v>
      </c>
    </row>
    <row r="46" spans="1:23" x14ac:dyDescent="0.3">
      <c r="A46" s="2">
        <v>40610</v>
      </c>
      <c r="B46" s="1">
        <v>44.221015999999999</v>
      </c>
      <c r="C46" s="6">
        <f t="shared" si="0"/>
        <v>1.0794673022049162</v>
      </c>
      <c r="D46" s="7">
        <f>C46 * $Z$2*$Z$3</f>
        <v>215893.46044098327</v>
      </c>
      <c r="E46" s="1">
        <v>63.220683999999999</v>
      </c>
      <c r="F46" s="6">
        <f t="shared" si="1"/>
        <v>1.1407894115966792</v>
      </c>
      <c r="G46" s="7">
        <f>F46*$Z$2*$Z$4</f>
        <v>228157.88231933583</v>
      </c>
      <c r="H46" s="1">
        <v>295.04907200000002</v>
      </c>
      <c r="I46" s="6">
        <f t="shared" si="2"/>
        <v>0.98007774211700116</v>
      </c>
      <c r="J46" s="7">
        <f>I46*$Z$2*$Z$5</f>
        <v>0</v>
      </c>
      <c r="K46" s="1">
        <v>139.36000100000001</v>
      </c>
      <c r="L46" s="6">
        <f t="shared" si="3"/>
        <v>1.0098550797101451</v>
      </c>
      <c r="M46" s="7">
        <f>L46*$Z$2*$Z$6</f>
        <v>100985.50797101452</v>
      </c>
      <c r="N46" s="7">
        <f t="shared" si="4"/>
        <v>545036.8507313336</v>
      </c>
      <c r="O46" s="8">
        <f t="shared" si="6"/>
        <v>-6.2667862123910734E-4</v>
      </c>
      <c r="P46" s="6">
        <f t="shared" si="7"/>
        <v>1.0900737014626671</v>
      </c>
      <c r="Q46" s="1">
        <v>1321.8199460000001</v>
      </c>
      <c r="R46" s="6">
        <f t="shared" si="5"/>
        <v>1.0392728432908742</v>
      </c>
      <c r="S46" s="7">
        <f>R46*$AA$2</f>
        <v>519636.42164543713</v>
      </c>
      <c r="T46" s="8">
        <f t="shared" si="8"/>
        <v>8.9227335878017122E-3</v>
      </c>
      <c r="U46" s="6">
        <f t="shared" si="9"/>
        <v>1.0392728432908742</v>
      </c>
      <c r="V46" s="24">
        <f>(N46/MAX($N$2:N46)) - 1</f>
        <v>-8.5061568616152661E-3</v>
      </c>
      <c r="W46" s="24">
        <f>(S46/MAX($S$2:S46)) - 1</f>
        <v>-1.5778038765325353E-2</v>
      </c>
    </row>
    <row r="47" spans="1:23" x14ac:dyDescent="0.3">
      <c r="A47" s="2">
        <v>40611</v>
      </c>
      <c r="B47" s="1">
        <v>43.812064999999997</v>
      </c>
      <c r="C47" s="6">
        <f t="shared" si="0"/>
        <v>1.0694845095729242</v>
      </c>
      <c r="D47" s="7">
        <f>C47 * $Z$2*$Z$3</f>
        <v>213896.90191458483</v>
      </c>
      <c r="E47" s="1">
        <v>63.056277999999999</v>
      </c>
      <c r="F47" s="6">
        <f t="shared" si="1"/>
        <v>1.1378227777019405</v>
      </c>
      <c r="G47" s="7">
        <f>F47*$Z$2*$Z$4</f>
        <v>227564.55554038813</v>
      </c>
      <c r="H47" s="1">
        <v>294.78008999999997</v>
      </c>
      <c r="I47" s="6">
        <f t="shared" si="2"/>
        <v>0.97918425253764685</v>
      </c>
      <c r="J47" s="7">
        <f>I47*$Z$2*$Z$5</f>
        <v>0</v>
      </c>
      <c r="K47" s="1">
        <v>139.41000399999999</v>
      </c>
      <c r="L47" s="6">
        <f t="shared" si="3"/>
        <v>1.0102174202898551</v>
      </c>
      <c r="M47" s="7">
        <f>L47*$Z$2*$Z$6</f>
        <v>101021.74202898552</v>
      </c>
      <c r="N47" s="7">
        <f t="shared" si="4"/>
        <v>542483.19948395854</v>
      </c>
      <c r="O47" s="8">
        <f t="shared" si="6"/>
        <v>-4.6852818189239143E-3</v>
      </c>
      <c r="P47" s="6">
        <f t="shared" si="7"/>
        <v>1.084966398967917</v>
      </c>
      <c r="Q47" s="1">
        <v>1320.0200199999999</v>
      </c>
      <c r="R47" s="6">
        <f t="shared" si="5"/>
        <v>1.0378576624885312</v>
      </c>
      <c r="S47" s="7">
        <f>R47*$AA$2</f>
        <v>518928.8312442656</v>
      </c>
      <c r="T47" s="8">
        <f t="shared" si="8"/>
        <v>-1.3617028593394531E-3</v>
      </c>
      <c r="U47" s="6">
        <f t="shared" si="9"/>
        <v>1.0378576624885312</v>
      </c>
      <c r="V47" s="24">
        <f>(N47/MAX($N$2:N47)) - 1</f>
        <v>-1.3151584938446592E-2</v>
      </c>
      <c r="W47" s="24">
        <f>(S47/MAX($S$2:S47)) - 1</f>
        <v>-1.711825662416333E-2</v>
      </c>
    </row>
    <row r="48" spans="1:23" x14ac:dyDescent="0.3">
      <c r="A48" s="2">
        <v>40612</v>
      </c>
      <c r="B48" s="1">
        <v>43.091129000000002</v>
      </c>
      <c r="C48" s="6">
        <f t="shared" si="0"/>
        <v>1.0518859351986403</v>
      </c>
      <c r="D48" s="7">
        <f>C48 * $Z$2*$Z$3</f>
        <v>210377.18703972804</v>
      </c>
      <c r="E48" s="1">
        <v>60.814391999999998</v>
      </c>
      <c r="F48" s="6">
        <f t="shared" si="1"/>
        <v>1.0973689317611588</v>
      </c>
      <c r="G48" s="7">
        <f>F48*$Z$2*$Z$4</f>
        <v>219473.78635223178</v>
      </c>
      <c r="H48" s="1">
        <v>289.06649800000002</v>
      </c>
      <c r="I48" s="6">
        <f t="shared" si="2"/>
        <v>0.96020515760682901</v>
      </c>
      <c r="J48" s="7">
        <f>I48*$Z$2*$Z$5</f>
        <v>0</v>
      </c>
      <c r="K48" s="1">
        <v>137.770004</v>
      </c>
      <c r="L48" s="6">
        <f t="shared" si="3"/>
        <v>0.99833336231884062</v>
      </c>
      <c r="M48" s="7">
        <f>L48*$Z$2*$Z$6</f>
        <v>99833.336231884066</v>
      </c>
      <c r="N48" s="7">
        <f t="shared" si="4"/>
        <v>529684.30962384387</v>
      </c>
      <c r="O48" s="8">
        <f t="shared" si="6"/>
        <v>-2.3593154354438428E-2</v>
      </c>
      <c r="P48" s="6">
        <f t="shared" si="7"/>
        <v>1.0593686192476877</v>
      </c>
      <c r="Q48" s="1">
        <v>1295.1099850000001</v>
      </c>
      <c r="R48" s="6">
        <f t="shared" si="5"/>
        <v>1.0182722999137974</v>
      </c>
      <c r="S48" s="7">
        <f>R48*$AA$2</f>
        <v>509136.14995689871</v>
      </c>
      <c r="T48" s="8">
        <f t="shared" si="8"/>
        <v>-1.8870952426918386E-2</v>
      </c>
      <c r="U48" s="6">
        <f t="shared" si="9"/>
        <v>1.0182722999137974</v>
      </c>
      <c r="V48" s="24">
        <f>(N48/MAX($N$2:N48)) - 1</f>
        <v>-3.6434451919426736E-2</v>
      </c>
      <c r="W48" s="24">
        <f>(S48/MAX($S$2:S48)) - 1</f>
        <v>-3.5666171244695399E-2</v>
      </c>
    </row>
    <row r="49" spans="1:23" x14ac:dyDescent="0.3">
      <c r="A49" s="2">
        <v>40613</v>
      </c>
      <c r="B49" s="1">
        <v>43.752406999999998</v>
      </c>
      <c r="C49" s="6">
        <f t="shared" si="0"/>
        <v>1.0680282142151933</v>
      </c>
      <c r="D49" s="7">
        <f>C49 * $Z$2*$Z$3</f>
        <v>213605.64284303869</v>
      </c>
      <c r="E49" s="1">
        <v>61.367404999999998</v>
      </c>
      <c r="F49" s="6">
        <f t="shared" si="1"/>
        <v>1.1073478078972556</v>
      </c>
      <c r="G49" s="7">
        <f>F49*$Z$2*$Z$4</f>
        <v>221469.56157945111</v>
      </c>
      <c r="H49" s="1">
        <v>287.27819799999997</v>
      </c>
      <c r="I49" s="6">
        <f t="shared" si="2"/>
        <v>0.95426488125094244</v>
      </c>
      <c r="J49" s="7">
        <f>I49*$Z$2*$Z$5</f>
        <v>0</v>
      </c>
      <c r="K49" s="1">
        <v>138.220001</v>
      </c>
      <c r="L49" s="6">
        <f t="shared" si="3"/>
        <v>1.0015942101449276</v>
      </c>
      <c r="M49" s="7">
        <f>L49*$Z$2*$Z$6</f>
        <v>100159.42101449276</v>
      </c>
      <c r="N49" s="7">
        <f t="shared" si="4"/>
        <v>535234.62543698261</v>
      </c>
      <c r="O49" s="8">
        <f t="shared" si="6"/>
        <v>1.047853544516042E-2</v>
      </c>
      <c r="P49" s="6">
        <f t="shared" si="7"/>
        <v>1.0704692508739653</v>
      </c>
      <c r="Q49" s="1">
        <v>1304.280029</v>
      </c>
      <c r="R49" s="6">
        <f t="shared" si="5"/>
        <v>1.0254821908901153</v>
      </c>
      <c r="S49" s="7">
        <f>R49*$AA$2</f>
        <v>512741.09544505761</v>
      </c>
      <c r="T49" s="8">
        <f t="shared" si="8"/>
        <v>7.0805137063318924E-3</v>
      </c>
      <c r="U49" s="6">
        <f t="shared" si="9"/>
        <v>1.0254821908901153</v>
      </c>
      <c r="V49" s="24">
        <f>(N49/MAX($N$2:N49)) - 1</f>
        <v>-2.6337696170129155E-2</v>
      </c>
      <c r="W49" s="24">
        <f>(S49/MAX($S$2:S49)) - 1</f>
        <v>-2.8838192352713898E-2</v>
      </c>
    </row>
    <row r="50" spans="1:23" x14ac:dyDescent="0.3">
      <c r="A50" s="2">
        <v>40616</v>
      </c>
      <c r="B50" s="1">
        <v>43.947555999999999</v>
      </c>
      <c r="C50" s="6">
        <f t="shared" si="0"/>
        <v>1.0727919438535622</v>
      </c>
      <c r="D50" s="7">
        <f>C50 * $Z$2*$Z$3</f>
        <v>214558.38877071245</v>
      </c>
      <c r="E50" s="1">
        <v>61.561698999999997</v>
      </c>
      <c r="F50" s="6">
        <f t="shared" si="1"/>
        <v>1.1108537575946167</v>
      </c>
      <c r="G50" s="7">
        <f>F50*$Z$2*$Z$4</f>
        <v>222170.75151892332</v>
      </c>
      <c r="H50" s="1">
        <v>283.93075599999997</v>
      </c>
      <c r="I50" s="6">
        <f t="shared" si="2"/>
        <v>0.94314553295071246</v>
      </c>
      <c r="J50" s="7">
        <f>I50*$Z$2*$Z$5</f>
        <v>0</v>
      </c>
      <c r="K50" s="1">
        <v>138.86000100000001</v>
      </c>
      <c r="L50" s="6">
        <f t="shared" si="3"/>
        <v>1.006231891304348</v>
      </c>
      <c r="M50" s="7">
        <f>L50*$Z$2*$Z$6</f>
        <v>100623.18913043481</v>
      </c>
      <c r="N50" s="7">
        <f t="shared" si="4"/>
        <v>537352.32942007051</v>
      </c>
      <c r="O50" s="8">
        <f t="shared" si="6"/>
        <v>3.9565900306972601E-3</v>
      </c>
      <c r="P50" s="6">
        <f t="shared" si="7"/>
        <v>1.074704658840141</v>
      </c>
      <c r="Q50" s="1">
        <v>1296.3900149999999</v>
      </c>
      <c r="R50" s="6">
        <f t="shared" si="5"/>
        <v>1.0192787156677912</v>
      </c>
      <c r="S50" s="7">
        <f>R50*$AA$2</f>
        <v>509639.3578338956</v>
      </c>
      <c r="T50" s="8">
        <f t="shared" si="8"/>
        <v>-6.0493251637451229E-3</v>
      </c>
      <c r="U50" s="6">
        <f t="shared" si="9"/>
        <v>1.0192787156677912</v>
      </c>
      <c r="V50" s="24">
        <f>(N50/MAX($N$2:N50)) - 1</f>
        <v>-2.2485313605530188E-2</v>
      </c>
      <c r="W50" s="24">
        <f>(S50/MAX($S$2:S50)) - 1</f>
        <v>-3.4713065913782759E-2</v>
      </c>
    </row>
    <row r="51" spans="1:23" x14ac:dyDescent="0.3">
      <c r="A51" s="2">
        <v>40617</v>
      </c>
      <c r="B51" s="1">
        <v>42.936985</v>
      </c>
      <c r="C51" s="6">
        <f t="shared" si="0"/>
        <v>1.0481231675627478</v>
      </c>
      <c r="D51" s="7">
        <f>C51 * $Z$2*$Z$3</f>
        <v>209624.63351254957</v>
      </c>
      <c r="E51" s="1">
        <v>60.82188</v>
      </c>
      <c r="F51" s="6">
        <f t="shared" si="1"/>
        <v>1.097504049424771</v>
      </c>
      <c r="G51" s="7">
        <f>F51*$Z$2*$Z$4</f>
        <v>219500.80988495421</v>
      </c>
      <c r="H51" s="1">
        <v>283.71655299999998</v>
      </c>
      <c r="I51" s="6">
        <f t="shared" si="2"/>
        <v>0.9424340052337411</v>
      </c>
      <c r="J51" s="7">
        <f>I51*$Z$2*$Z$5</f>
        <v>0</v>
      </c>
      <c r="K51" s="1">
        <v>136.270004</v>
      </c>
      <c r="L51" s="6">
        <f t="shared" si="3"/>
        <v>0.98746379710144927</v>
      </c>
      <c r="M51" s="7">
        <f>L51*$Z$2*$Z$6</f>
        <v>98746.379710144931</v>
      </c>
      <c r="N51" s="7">
        <f t="shared" si="4"/>
        <v>527871.82310764876</v>
      </c>
      <c r="O51" s="8">
        <f t="shared" si="6"/>
        <v>-1.7642998445086211E-2</v>
      </c>
      <c r="P51" s="6">
        <f t="shared" si="7"/>
        <v>1.0557436462152976</v>
      </c>
      <c r="Q51" s="1">
        <v>1281.869995</v>
      </c>
      <c r="R51" s="6">
        <f t="shared" si="5"/>
        <v>1.0078624388021671</v>
      </c>
      <c r="S51" s="7">
        <f>R51*$AA$2</f>
        <v>503931.21940108354</v>
      </c>
      <c r="T51" s="8">
        <f t="shared" si="8"/>
        <v>-1.1200348530916449E-2</v>
      </c>
      <c r="U51" s="6">
        <f t="shared" si="9"/>
        <v>1.0078624388021671</v>
      </c>
      <c r="V51" s="24">
        <f>(N51/MAX($N$2:N51)) - 1</f>
        <v>-3.973160369763673E-2</v>
      </c>
      <c r="W51" s="24">
        <f>(S51/MAX($S$2:S51)) - 1</f>
        <v>-4.5524616007888152E-2</v>
      </c>
    </row>
    <row r="52" spans="1:23" x14ac:dyDescent="0.3">
      <c r="A52" s="2">
        <v>40618</v>
      </c>
      <c r="B52" s="1">
        <v>41.020282999999999</v>
      </c>
      <c r="C52" s="6">
        <f t="shared" si="0"/>
        <v>1.0013350716702707</v>
      </c>
      <c r="D52" s="7">
        <f>C52 * $Z$2*$Z$3</f>
        <v>200267.01433405414</v>
      </c>
      <c r="E52" s="1">
        <v>59.267529000000003</v>
      </c>
      <c r="F52" s="6">
        <f t="shared" si="1"/>
        <v>1.0694564698904416</v>
      </c>
      <c r="G52" s="7">
        <f>F52*$Z$2*$Z$4</f>
        <v>213891.29397808836</v>
      </c>
      <c r="H52" s="1">
        <v>277.50982699999997</v>
      </c>
      <c r="I52" s="6">
        <f t="shared" si="2"/>
        <v>0.92181684496685878</v>
      </c>
      <c r="J52" s="7">
        <f>I52*$Z$2*$Z$5</f>
        <v>0</v>
      </c>
      <c r="K52" s="1">
        <v>136.240005</v>
      </c>
      <c r="L52" s="6">
        <f t="shared" si="3"/>
        <v>0.98724641304347827</v>
      </c>
      <c r="M52" s="7">
        <f>L52*$Z$2*$Z$6</f>
        <v>98724.641304347839</v>
      </c>
      <c r="N52" s="7">
        <f t="shared" si="4"/>
        <v>512882.94961649034</v>
      </c>
      <c r="O52" s="8">
        <f t="shared" si="6"/>
        <v>-2.839491110345127E-2</v>
      </c>
      <c r="P52" s="6">
        <f t="shared" si="7"/>
        <v>1.0257658992329808</v>
      </c>
      <c r="Q52" s="1">
        <v>1256.880005</v>
      </c>
      <c r="R52" s="6">
        <f t="shared" si="5"/>
        <v>0.98821421209799043</v>
      </c>
      <c r="S52" s="7">
        <f>R52*$AA$2</f>
        <v>494107.10604899522</v>
      </c>
      <c r="T52" s="8">
        <f t="shared" si="8"/>
        <v>-1.9494948861799366E-2</v>
      </c>
      <c r="U52" s="6">
        <f t="shared" si="9"/>
        <v>0.98821421209799043</v>
      </c>
      <c r="V52" s="24">
        <f>(N52/MAX($N$2:N52)) - 1</f>
        <v>-6.6998339446096011E-2</v>
      </c>
      <c r="W52" s="24">
        <f>(S52/MAX($S$2:S52)) - 1</f>
        <v>-6.4132064808660738E-2</v>
      </c>
    </row>
    <row r="53" spans="1:23" x14ac:dyDescent="0.3">
      <c r="A53" s="2">
        <v>40619</v>
      </c>
      <c r="B53" s="1">
        <v>41.595790999999998</v>
      </c>
      <c r="C53" s="6">
        <f t="shared" si="0"/>
        <v>1.0153836423353442</v>
      </c>
      <c r="D53" s="7">
        <f>C53 * $Z$2*$Z$3</f>
        <v>203076.72846706887</v>
      </c>
      <c r="E53" s="1">
        <v>60.650005</v>
      </c>
      <c r="F53" s="6">
        <f t="shared" si="1"/>
        <v>1.094402640713056</v>
      </c>
      <c r="G53" s="7">
        <f>F53*$Z$2*$Z$4</f>
        <v>218880.52814261123</v>
      </c>
      <c r="H53" s="1">
        <v>279.631866</v>
      </c>
      <c r="I53" s="6">
        <f t="shared" si="2"/>
        <v>0.92886571713482224</v>
      </c>
      <c r="J53" s="7">
        <f>I53*$Z$2*$Z$5</f>
        <v>0</v>
      </c>
      <c r="K53" s="1">
        <v>136.970001</v>
      </c>
      <c r="L53" s="6">
        <f t="shared" si="3"/>
        <v>0.99253623913043476</v>
      </c>
      <c r="M53" s="7">
        <f>L53*$Z$2*$Z$6</f>
        <v>99253.623913043484</v>
      </c>
      <c r="N53" s="7">
        <f t="shared" si="4"/>
        <v>521210.8805227236</v>
      </c>
      <c r="O53" s="8">
        <f t="shared" si="6"/>
        <v>1.6237488324500671E-2</v>
      </c>
      <c r="P53" s="6">
        <f t="shared" si="7"/>
        <v>1.0424217610454471</v>
      </c>
      <c r="Q53" s="1">
        <v>1273.719971</v>
      </c>
      <c r="R53" s="6">
        <f t="shared" si="5"/>
        <v>1.0014545323085478</v>
      </c>
      <c r="S53" s="7">
        <f>R53*$AA$2</f>
        <v>500727.26615427388</v>
      </c>
      <c r="T53" s="8">
        <f t="shared" si="8"/>
        <v>1.3398228894571318E-2</v>
      </c>
      <c r="U53" s="6">
        <f t="shared" si="9"/>
        <v>1.0014545323085478</v>
      </c>
      <c r="V53" s="24">
        <f>(N53/MAX($N$2:N53)) - 1</f>
        <v>-5.1848735876112162E-2</v>
      </c>
      <c r="W53" s="24">
        <f>(S53/MAX($S$2:S53)) - 1</f>
        <v>-5.1593091997877316E-2</v>
      </c>
    </row>
    <row r="54" spans="1:23" x14ac:dyDescent="0.3">
      <c r="A54" s="2">
        <v>40620</v>
      </c>
      <c r="B54" s="1">
        <v>41.102317999999997</v>
      </c>
      <c r="C54" s="6">
        <f t="shared" si="0"/>
        <v>1.0033376059434855</v>
      </c>
      <c r="D54" s="7">
        <f>C54 * $Z$2*$Z$3</f>
        <v>200667.52118869711</v>
      </c>
      <c r="E54" s="1">
        <v>60.418343</v>
      </c>
      <c r="F54" s="6">
        <f t="shared" si="1"/>
        <v>1.0902224019059386</v>
      </c>
      <c r="G54" s="7">
        <f>F54*$Z$2*$Z$4</f>
        <v>218044.48038118772</v>
      </c>
      <c r="H54" s="1">
        <v>279.48242199999999</v>
      </c>
      <c r="I54" s="6">
        <f t="shared" si="2"/>
        <v>0.92836930229406334</v>
      </c>
      <c r="J54" s="7">
        <f>I54*$Z$2*$Z$5</f>
        <v>0</v>
      </c>
      <c r="K54" s="1">
        <v>138.36999499999999</v>
      </c>
      <c r="L54" s="6">
        <f t="shared" si="3"/>
        <v>1.0026811231884056</v>
      </c>
      <c r="M54" s="7">
        <f>L54*$Z$2*$Z$6</f>
        <v>100268.11231884058</v>
      </c>
      <c r="N54" s="7">
        <f t="shared" si="4"/>
        <v>518980.11388872541</v>
      </c>
      <c r="O54" s="8">
        <f t="shared" si="6"/>
        <v>-4.2799694276546285E-3</v>
      </c>
      <c r="P54" s="6">
        <f t="shared" si="7"/>
        <v>1.0379602277774509</v>
      </c>
      <c r="Q54" s="1">
        <v>1279.209961</v>
      </c>
      <c r="R54" s="6">
        <f t="shared" si="5"/>
        <v>1.0057710033484988</v>
      </c>
      <c r="S54" s="7">
        <f>R54*$AA$2</f>
        <v>502885.50167424942</v>
      </c>
      <c r="T54" s="8">
        <f t="shared" si="8"/>
        <v>4.3102017123042291E-3</v>
      </c>
      <c r="U54" s="6">
        <f t="shared" si="9"/>
        <v>1.0057710033484988</v>
      </c>
      <c r="V54" s="24">
        <f>(N54/MAX($N$2:N54)) - 1</f>
        <v>-5.5906794299354523E-2</v>
      </c>
      <c r="W54" s="24">
        <f>(S54/MAX($S$2:S54)) - 1</f>
        <v>-4.7505266919045441E-2</v>
      </c>
    </row>
    <row r="55" spans="1:23" x14ac:dyDescent="0.3">
      <c r="A55" s="2">
        <v>40623</v>
      </c>
      <c r="B55" s="1">
        <v>42.175033999999997</v>
      </c>
      <c r="C55" s="6">
        <f t="shared" si="0"/>
        <v>1.0295233870786826</v>
      </c>
      <c r="D55" s="7">
        <f>C55 * $Z$2*$Z$3</f>
        <v>205904.67741573654</v>
      </c>
      <c r="E55" s="1">
        <v>61.905445</v>
      </c>
      <c r="F55" s="6">
        <f t="shared" si="1"/>
        <v>1.1170565028398076</v>
      </c>
      <c r="G55" s="7">
        <f>F55*$Z$2*$Z$4</f>
        <v>223411.30056796153</v>
      </c>
      <c r="H55" s="1">
        <v>287.17361499999998</v>
      </c>
      <c r="I55" s="6">
        <f t="shared" si="2"/>
        <v>0.95391748320691871</v>
      </c>
      <c r="J55" s="7">
        <f>I55*$Z$2*$Z$5</f>
        <v>0</v>
      </c>
      <c r="K55" s="1">
        <v>139.13999899999999</v>
      </c>
      <c r="L55" s="6">
        <f t="shared" si="3"/>
        <v>1.0082608623188405</v>
      </c>
      <c r="M55" s="7">
        <f>L55*$Z$2*$Z$6</f>
        <v>100826.08623188405</v>
      </c>
      <c r="N55" s="7">
        <f t="shared" si="4"/>
        <v>530142.0642155821</v>
      </c>
      <c r="O55" s="8">
        <f t="shared" si="6"/>
        <v>2.1507472113372561E-2</v>
      </c>
      <c r="P55" s="6">
        <f t="shared" si="7"/>
        <v>1.0602841284311642</v>
      </c>
      <c r="Q55" s="1">
        <v>1298.380005</v>
      </c>
      <c r="R55" s="6">
        <f t="shared" si="5"/>
        <v>1.0208433331269835</v>
      </c>
      <c r="S55" s="7">
        <f>R55*$AA$2</f>
        <v>510421.66656349174</v>
      </c>
      <c r="T55" s="8">
        <f t="shared" si="8"/>
        <v>1.4985846408680059E-2</v>
      </c>
      <c r="U55" s="6">
        <f t="shared" si="9"/>
        <v>1.0208433331269835</v>
      </c>
      <c r="V55" s="24">
        <f>(N55/MAX($N$2:N55)) - 1</f>
        <v>-3.5601736005323348E-2</v>
      </c>
      <c r="W55" s="24">
        <f>(S55/MAX($S$2:S55)) - 1</f>
        <v>-3.3231327144017553E-2</v>
      </c>
    </row>
    <row r="56" spans="1:23" x14ac:dyDescent="0.3">
      <c r="A56" s="2">
        <v>40624</v>
      </c>
      <c r="B56" s="1">
        <v>42.411205000000002</v>
      </c>
      <c r="C56" s="6">
        <f t="shared" si="0"/>
        <v>1.035288493701946</v>
      </c>
      <c r="D56" s="7">
        <f>C56 * $Z$2*$Z$3</f>
        <v>207057.6987403892</v>
      </c>
      <c r="E56" s="1">
        <v>61.696204999999999</v>
      </c>
      <c r="F56" s="6">
        <f t="shared" si="1"/>
        <v>1.1132808591520158</v>
      </c>
      <c r="G56" s="7">
        <f>F56*$Z$2*$Z$4</f>
        <v>222656.17183040315</v>
      </c>
      <c r="H56" s="1">
        <v>287.58206200000001</v>
      </c>
      <c r="I56" s="6">
        <f t="shared" si="2"/>
        <v>0.95527423993494698</v>
      </c>
      <c r="J56" s="7">
        <f>I56*$Z$2*$Z$5</f>
        <v>0</v>
      </c>
      <c r="K56" s="1">
        <v>139.050003</v>
      </c>
      <c r="L56" s="6">
        <f t="shared" si="3"/>
        <v>1.0076087173913044</v>
      </c>
      <c r="M56" s="7">
        <f>L56*$Z$2*$Z$6</f>
        <v>100760.87173913045</v>
      </c>
      <c r="N56" s="7">
        <f t="shared" si="4"/>
        <v>530474.74230992282</v>
      </c>
      <c r="O56" s="8">
        <f t="shared" si="6"/>
        <v>6.2752631190088337E-4</v>
      </c>
      <c r="P56" s="6">
        <f t="shared" si="7"/>
        <v>1.0609494846198457</v>
      </c>
      <c r="Q56" s="1">
        <v>1293.7700199999999</v>
      </c>
      <c r="R56" s="6">
        <f t="shared" si="5"/>
        <v>1.0172187606328427</v>
      </c>
      <c r="S56" s="7">
        <f>R56*$AA$2</f>
        <v>508609.38031642133</v>
      </c>
      <c r="T56" s="8">
        <f t="shared" si="8"/>
        <v>-3.5505668465681817E-3</v>
      </c>
      <c r="U56" s="6">
        <f t="shared" si="9"/>
        <v>1.0172187606328427</v>
      </c>
      <c r="V56" s="24">
        <f>(N56/MAX($N$2:N56)) - 1</f>
        <v>-3.4996550719515129E-2</v>
      </c>
      <c r="W56" s="24">
        <f>(S56/MAX($S$2:S56)) - 1</f>
        <v>-3.666390394216068E-2</v>
      </c>
    </row>
    <row r="57" spans="1:23" x14ac:dyDescent="0.3">
      <c r="A57" s="2">
        <v>40625</v>
      </c>
      <c r="B57" s="1">
        <v>42.161366000000001</v>
      </c>
      <c r="C57" s="6">
        <f t="shared" si="0"/>
        <v>1.0291897412147673</v>
      </c>
      <c r="D57" s="7">
        <f>C57 * $Z$2*$Z$3</f>
        <v>205837.94824295345</v>
      </c>
      <c r="E57" s="1">
        <v>61.726104999999997</v>
      </c>
      <c r="F57" s="6">
        <f t="shared" si="1"/>
        <v>1.1138203914893554</v>
      </c>
      <c r="G57" s="7">
        <f>F57*$Z$2*$Z$4</f>
        <v>222764.07829787108</v>
      </c>
      <c r="H57" s="1">
        <v>289.993042</v>
      </c>
      <c r="I57" s="6">
        <f t="shared" si="2"/>
        <v>0.9632829003881791</v>
      </c>
      <c r="J57" s="7">
        <f>I57*$Z$2*$Z$5</f>
        <v>0</v>
      </c>
      <c r="K57" s="1">
        <v>140.33999600000001</v>
      </c>
      <c r="L57" s="6">
        <f t="shared" si="3"/>
        <v>1.0169564927536232</v>
      </c>
      <c r="M57" s="7">
        <f>L57*$Z$2*$Z$6</f>
        <v>101695.64927536232</v>
      </c>
      <c r="N57" s="7">
        <f t="shared" si="4"/>
        <v>530297.67581618694</v>
      </c>
      <c r="O57" s="8">
        <f t="shared" si="6"/>
        <v>-3.337887360382874E-4</v>
      </c>
      <c r="P57" s="6">
        <f t="shared" si="7"/>
        <v>1.0605953516323738</v>
      </c>
      <c r="Q57" s="1">
        <v>1297.540039</v>
      </c>
      <c r="R57" s="6">
        <f t="shared" si="5"/>
        <v>1.0201829149998936</v>
      </c>
      <c r="S57" s="7">
        <f>R57*$AA$2</f>
        <v>510091.45749994676</v>
      </c>
      <c r="T57" s="8">
        <f t="shared" si="8"/>
        <v>2.9139792557568711E-3</v>
      </c>
      <c r="U57" s="6">
        <f t="shared" si="9"/>
        <v>1.0201829149998936</v>
      </c>
      <c r="V57" s="24">
        <f>(N57/MAX($N$2:N57)) - 1</f>
        <v>-3.5318658001123104E-2</v>
      </c>
      <c r="W57" s="24">
        <f>(S57/MAX($S$2:S57)) - 1</f>
        <v>-3.3856762541926377E-2</v>
      </c>
    </row>
    <row r="58" spans="1:23" x14ac:dyDescent="0.3">
      <c r="A58" s="2">
        <v>40626</v>
      </c>
      <c r="B58" s="1">
        <v>42.879826000000001</v>
      </c>
      <c r="C58" s="6">
        <f t="shared" si="0"/>
        <v>1.0467278746204345</v>
      </c>
      <c r="D58" s="7">
        <f>C58 * $Z$2*$Z$3</f>
        <v>209345.57492408692</v>
      </c>
      <c r="E58" s="1">
        <v>61.823238000000003</v>
      </c>
      <c r="F58" s="6">
        <f t="shared" si="1"/>
        <v>1.1155731137141993</v>
      </c>
      <c r="G58" s="7">
        <f>F58*$Z$2*$Z$4</f>
        <v>223114.62274283986</v>
      </c>
      <c r="H58" s="1">
        <v>292.34921300000002</v>
      </c>
      <c r="I58" s="6">
        <f t="shared" si="2"/>
        <v>0.97110949932668233</v>
      </c>
      <c r="J58" s="7">
        <f>I58*$Z$2*$Z$5</f>
        <v>0</v>
      </c>
      <c r="K58" s="1">
        <v>139.220001</v>
      </c>
      <c r="L58" s="6">
        <f t="shared" si="3"/>
        <v>1.0088405869565218</v>
      </c>
      <c r="M58" s="7">
        <f>L58*$Z$2*$Z$6</f>
        <v>100884.05869565219</v>
      </c>
      <c r="N58" s="7">
        <f t="shared" si="4"/>
        <v>533344.25636257895</v>
      </c>
      <c r="O58" s="8">
        <f t="shared" si="6"/>
        <v>5.7450384667498966E-3</v>
      </c>
      <c r="P58" s="6">
        <f t="shared" si="7"/>
        <v>1.066688512725158</v>
      </c>
      <c r="Q58" s="1">
        <v>1309.660034</v>
      </c>
      <c r="R58" s="6">
        <f t="shared" si="5"/>
        <v>1.0297121868969006</v>
      </c>
      <c r="S58" s="7">
        <f>R58*$AA$2</f>
        <v>514856.09344845026</v>
      </c>
      <c r="T58" s="8">
        <f t="shared" si="8"/>
        <v>9.3407483666867464E-3</v>
      </c>
      <c r="U58" s="6">
        <f t="shared" si="9"/>
        <v>1.0297121868969006</v>
      </c>
      <c r="V58" s="24">
        <f>(N58/MAX($N$2:N58)) - 1</f>
        <v>-2.9776526583183749E-2</v>
      </c>
      <c r="W58" s="24">
        <f>(S58/MAX($S$2:S58)) - 1</f>
        <v>-2.4832261674654355E-2</v>
      </c>
    </row>
    <row r="59" spans="1:23" x14ac:dyDescent="0.3">
      <c r="A59" s="2">
        <v>40627</v>
      </c>
      <c r="B59" s="1">
        <v>43.696475999999997</v>
      </c>
      <c r="C59" s="6">
        <f t="shared" si="0"/>
        <v>1.0666628976498835</v>
      </c>
      <c r="D59" s="7">
        <f>C59 * $Z$2*$Z$3</f>
        <v>213332.57952997671</v>
      </c>
      <c r="E59" s="1">
        <v>62.488346</v>
      </c>
      <c r="F59" s="6">
        <f t="shared" si="1"/>
        <v>1.127574694778527</v>
      </c>
      <c r="G59" s="7">
        <f>F59*$Z$2*$Z$4</f>
        <v>225514.93895570538</v>
      </c>
      <c r="H59" s="1">
        <v>288.78756700000002</v>
      </c>
      <c r="I59" s="6">
        <f t="shared" si="2"/>
        <v>0.95927861998773611</v>
      </c>
      <c r="J59" s="7">
        <f>I59*$Z$2*$Z$5</f>
        <v>0</v>
      </c>
      <c r="K59" s="1">
        <v>139.259995</v>
      </c>
      <c r="L59" s="6">
        <f t="shared" si="3"/>
        <v>1.0091303985507247</v>
      </c>
      <c r="M59" s="7">
        <f>L59*$Z$2*$Z$6</f>
        <v>100913.03985507248</v>
      </c>
      <c r="N59" s="7">
        <f t="shared" si="4"/>
        <v>539760.55834075459</v>
      </c>
      <c r="O59" s="8">
        <f t="shared" si="6"/>
        <v>1.203031981995073E-2</v>
      </c>
      <c r="P59" s="6">
        <f t="shared" si="7"/>
        <v>1.0795211166815093</v>
      </c>
      <c r="Q59" s="1">
        <v>1313.8000489999999</v>
      </c>
      <c r="R59" s="6">
        <f t="shared" si="5"/>
        <v>1.0329672483546559</v>
      </c>
      <c r="S59" s="7">
        <f>R59*$AA$2</f>
        <v>516483.62417732796</v>
      </c>
      <c r="T59" s="8">
        <f t="shared" si="8"/>
        <v>3.1611371596607096E-3</v>
      </c>
      <c r="U59" s="6">
        <f t="shared" si="9"/>
        <v>1.0329672483546559</v>
      </c>
      <c r="V59" s="24">
        <f>(N59/MAX($N$2:N59)) - 1</f>
        <v>-1.8104427901155962E-2</v>
      </c>
      <c r="W59" s="24">
        <f>(S59/MAX($S$2:S59)) - 1</f>
        <v>-2.1749622700131699E-2</v>
      </c>
    </row>
    <row r="60" spans="1:23" x14ac:dyDescent="0.3">
      <c r="A60" s="2">
        <v>40630</v>
      </c>
      <c r="B60" s="1">
        <v>43.559727000000002</v>
      </c>
      <c r="C60" s="6">
        <f t="shared" si="0"/>
        <v>1.0633247546703279</v>
      </c>
      <c r="D60" s="7">
        <f>C60 * $Z$2*$Z$3</f>
        <v>212664.95093406562</v>
      </c>
      <c r="E60" s="1">
        <v>62.376255</v>
      </c>
      <c r="F60" s="6">
        <f t="shared" si="1"/>
        <v>1.1255520620285351</v>
      </c>
      <c r="G60" s="7">
        <f>F60*$Z$2*$Z$4</f>
        <v>225110.41240570706</v>
      </c>
      <c r="H60" s="1">
        <v>286.60574300000002</v>
      </c>
      <c r="I60" s="6">
        <f t="shared" si="2"/>
        <v>0.95203115730255716</v>
      </c>
      <c r="J60" s="7">
        <f>I60*$Z$2*$Z$5</f>
        <v>0</v>
      </c>
      <c r="K60" s="1">
        <v>138.53999300000001</v>
      </c>
      <c r="L60" s="6">
        <f t="shared" si="3"/>
        <v>1.0039129927536232</v>
      </c>
      <c r="M60" s="7">
        <f>L60*$Z$2*$Z$6</f>
        <v>100391.29927536233</v>
      </c>
      <c r="N60" s="7">
        <f t="shared" si="4"/>
        <v>538166.66261513496</v>
      </c>
      <c r="O60" s="8">
        <f t="shared" si="6"/>
        <v>-2.952968128162814E-3</v>
      </c>
      <c r="P60" s="6">
        <f t="shared" si="7"/>
        <v>1.07633332523027</v>
      </c>
      <c r="Q60" s="1">
        <v>1310.1899410000001</v>
      </c>
      <c r="R60" s="6">
        <f t="shared" si="5"/>
        <v>1.0301288230327346</v>
      </c>
      <c r="S60" s="7">
        <f>R60*$AA$2</f>
        <v>515064.41151636728</v>
      </c>
      <c r="T60" s="8">
        <f t="shared" si="8"/>
        <v>-2.7478367067711451E-3</v>
      </c>
      <c r="U60" s="6">
        <f t="shared" si="9"/>
        <v>1.0301288230327346</v>
      </c>
      <c r="V60" s="24">
        <f>(N60/MAX($N$2:N60)) - 1</f>
        <v>-2.1003934230748089E-2</v>
      </c>
      <c r="W60" s="24">
        <f>(S60/MAX($S$2:S60)) - 1</f>
        <v>-2.4437694995289028E-2</v>
      </c>
    </row>
    <row r="61" spans="1:23" x14ac:dyDescent="0.3">
      <c r="A61" s="2">
        <v>40631</v>
      </c>
      <c r="B61" s="1">
        <v>43.624381999999997</v>
      </c>
      <c r="C61" s="6">
        <f t="shared" si="0"/>
        <v>1.064903030448163</v>
      </c>
      <c r="D61" s="7">
        <f>C61 * $Z$2*$Z$3</f>
        <v>212980.60608963261</v>
      </c>
      <c r="E61" s="1">
        <v>62.211844999999997</v>
      </c>
      <c r="F61" s="6">
        <f t="shared" si="1"/>
        <v>1.1225853559555572</v>
      </c>
      <c r="G61" s="7">
        <f>F61*$Z$2*$Z$4</f>
        <v>224517.07119111146</v>
      </c>
      <c r="H61" s="1">
        <v>289.778839</v>
      </c>
      <c r="I61" s="6">
        <f t="shared" si="2"/>
        <v>0.96257137267120774</v>
      </c>
      <c r="J61" s="7">
        <f>I61*$Z$2*$Z$5</f>
        <v>0</v>
      </c>
      <c r="K61" s="1">
        <v>138.21000699999999</v>
      </c>
      <c r="L61" s="6">
        <f t="shared" si="3"/>
        <v>1.0015217898550723</v>
      </c>
      <c r="M61" s="7">
        <f>L61*$Z$2*$Z$6</f>
        <v>100152.17898550724</v>
      </c>
      <c r="N61" s="7">
        <f t="shared" si="4"/>
        <v>537649.8562662513</v>
      </c>
      <c r="O61" s="8">
        <f t="shared" si="6"/>
        <v>-9.6030911014133302E-4</v>
      </c>
      <c r="P61" s="6">
        <f t="shared" si="7"/>
        <v>1.0752997125325026</v>
      </c>
      <c r="Q61" s="1">
        <v>1319.4399410000001</v>
      </c>
      <c r="R61" s="6">
        <f t="shared" si="5"/>
        <v>1.0374015789247391</v>
      </c>
      <c r="S61" s="7">
        <f>R61*$AA$2</f>
        <v>518700.78946236952</v>
      </c>
      <c r="T61" s="8">
        <f t="shared" si="8"/>
        <v>7.0600450442628304E-3</v>
      </c>
      <c r="U61" s="6">
        <f t="shared" si="9"/>
        <v>1.0374015789247391</v>
      </c>
      <c r="V61" s="24">
        <f>(N61/MAX($N$2:N61)) - 1</f>
        <v>-2.1944073071498704E-2</v>
      </c>
      <c r="W61" s="24">
        <f>(S61/MAX($S$2:S61)) - 1</f>
        <v>-1.7550181178470958E-2</v>
      </c>
    </row>
    <row r="62" spans="1:23" x14ac:dyDescent="0.3">
      <c r="A62" s="2">
        <v>40632</v>
      </c>
      <c r="B62" s="1">
        <v>43.334758999999998</v>
      </c>
      <c r="C62" s="6">
        <f t="shared" si="0"/>
        <v>1.0578331214603982</v>
      </c>
      <c r="D62" s="7">
        <f>C62 * $Z$2*$Z$3</f>
        <v>211566.62429207965</v>
      </c>
      <c r="E62" s="1">
        <v>63.138500000000001</v>
      </c>
      <c r="F62" s="6">
        <f t="shared" si="1"/>
        <v>1.1393064374959456</v>
      </c>
      <c r="G62" s="7">
        <f>F62*$Z$2*$Z$4</f>
        <v>227861.28749918914</v>
      </c>
      <c r="H62" s="1">
        <v>289.833618</v>
      </c>
      <c r="I62" s="6">
        <f t="shared" si="2"/>
        <v>0.96275333453359047</v>
      </c>
      <c r="J62" s="7">
        <f>I62*$Z$2*$Z$5</f>
        <v>0</v>
      </c>
      <c r="K62" s="1">
        <v>138.66999799999999</v>
      </c>
      <c r="L62" s="6">
        <f t="shared" si="3"/>
        <v>1.0048550579710145</v>
      </c>
      <c r="M62" s="7">
        <f>L62*$Z$2*$Z$6</f>
        <v>100485.50579710146</v>
      </c>
      <c r="N62" s="7">
        <f t="shared" si="4"/>
        <v>539913.41758837027</v>
      </c>
      <c r="O62" s="8">
        <f t="shared" si="6"/>
        <v>4.2101030917007787E-3</v>
      </c>
      <c r="P62" s="6">
        <f t="shared" si="7"/>
        <v>1.0798268351767406</v>
      </c>
      <c r="Q62" s="1">
        <v>1328.26001</v>
      </c>
      <c r="R62" s="6">
        <f t="shared" si="5"/>
        <v>1.0443363041990781</v>
      </c>
      <c r="S62" s="7">
        <f>R62*$AA$2</f>
        <v>522168.15209953906</v>
      </c>
      <c r="T62" s="8">
        <f t="shared" si="8"/>
        <v>6.6847066895028284E-3</v>
      </c>
      <c r="U62" s="6">
        <f t="shared" si="9"/>
        <v>1.0443363041990781</v>
      </c>
      <c r="V62" s="24">
        <f>(N62/MAX($N$2:N62)) - 1</f>
        <v>-1.7826356789680919E-2</v>
      </c>
      <c r="W62" s="24">
        <f>(S62/MAX($S$2:S62)) - 1</f>
        <v>-1.0982792302493771E-2</v>
      </c>
    </row>
    <row r="63" spans="1:23" x14ac:dyDescent="0.3">
      <c r="A63" s="2">
        <v>40633</v>
      </c>
      <c r="B63" s="1">
        <v>43.319842999999999</v>
      </c>
      <c r="C63" s="6">
        <f t="shared" si="0"/>
        <v>1.0574690110048699</v>
      </c>
      <c r="D63" s="7">
        <f>C63 * $Z$2*$Z$3</f>
        <v>211493.80220097397</v>
      </c>
      <c r="E63" s="1">
        <v>62.869450000000001</v>
      </c>
      <c r="F63" s="6">
        <f t="shared" si="1"/>
        <v>1.1344515486878763</v>
      </c>
      <c r="G63" s="7">
        <f>F63*$Z$2*$Z$4</f>
        <v>226890.3097375753</v>
      </c>
      <c r="H63" s="1">
        <v>292.28445399999998</v>
      </c>
      <c r="I63" s="6">
        <f t="shared" si="2"/>
        <v>0.97089438645046966</v>
      </c>
      <c r="J63" s="7">
        <f>I63*$Z$2*$Z$5</f>
        <v>0</v>
      </c>
      <c r="K63" s="1">
        <v>139.86000100000001</v>
      </c>
      <c r="L63" s="6">
        <f t="shared" si="3"/>
        <v>1.0134782681159422</v>
      </c>
      <c r="M63" s="7">
        <f>L63*$Z$2*$Z$6</f>
        <v>101347.82681159423</v>
      </c>
      <c r="N63" s="7">
        <f t="shared" si="4"/>
        <v>539731.93875014351</v>
      </c>
      <c r="O63" s="8">
        <f t="shared" si="6"/>
        <v>-3.3612581631581318E-4</v>
      </c>
      <c r="P63" s="6">
        <f t="shared" si="7"/>
        <v>1.0794638775002869</v>
      </c>
      <c r="Q63" s="1">
        <v>1325.829956</v>
      </c>
      <c r="R63" s="6">
        <f t="shared" si="5"/>
        <v>1.0424256891129819</v>
      </c>
      <c r="S63" s="7">
        <f>R63*$AA$2</f>
        <v>521212.84455649095</v>
      </c>
      <c r="T63" s="8">
        <f t="shared" si="8"/>
        <v>-1.8295017404010849E-3</v>
      </c>
      <c r="U63" s="6">
        <f t="shared" si="9"/>
        <v>1.0424256891129819</v>
      </c>
      <c r="V63" s="24">
        <f>(N63/MAX($N$2:N63)) - 1</f>
        <v>-1.815649070726888E-2</v>
      </c>
      <c r="W63" s="24">
        <f>(S63/MAX($S$2:S63)) - 1</f>
        <v>-1.2792201005263015E-2</v>
      </c>
    </row>
    <row r="64" spans="1:23" x14ac:dyDescent="0.3">
      <c r="A64" s="2">
        <v>40634</v>
      </c>
      <c r="B64" s="1">
        <v>42.828865</v>
      </c>
      <c r="C64" s="6">
        <f t="shared" si="0"/>
        <v>1.0454838793855066</v>
      </c>
      <c r="D64" s="7">
        <f>C64 * $Z$2*$Z$3</f>
        <v>209096.77587710135</v>
      </c>
      <c r="E64" s="1">
        <v>63.280448999999997</v>
      </c>
      <c r="F64" s="6">
        <f t="shared" si="1"/>
        <v>1.1418678447117665</v>
      </c>
      <c r="G64" s="7">
        <f>F64*$Z$2*$Z$4</f>
        <v>228373.56894235333</v>
      </c>
      <c r="H64" s="1">
        <v>294.79504400000002</v>
      </c>
      <c r="I64" s="6">
        <f t="shared" si="2"/>
        <v>0.97923392591047365</v>
      </c>
      <c r="J64" s="7">
        <f>I64*$Z$2*$Z$5</f>
        <v>0</v>
      </c>
      <c r="K64" s="1">
        <v>139.199997</v>
      </c>
      <c r="L64" s="6">
        <f t="shared" si="3"/>
        <v>1.0086956304347825</v>
      </c>
      <c r="M64" s="7">
        <f>L64*$Z$2*$Z$6</f>
        <v>100869.56304347825</v>
      </c>
      <c r="N64" s="7">
        <f t="shared" si="4"/>
        <v>538339.907862933</v>
      </c>
      <c r="O64" s="8">
        <f t="shared" si="6"/>
        <v>-2.5791152742119516E-3</v>
      </c>
      <c r="P64" s="6">
        <f t="shared" si="7"/>
        <v>1.0766798157258659</v>
      </c>
      <c r="Q64" s="1">
        <v>1332.410034</v>
      </c>
      <c r="R64" s="6">
        <f t="shared" si="5"/>
        <v>1.0475992351718306</v>
      </c>
      <c r="S64" s="7">
        <f>R64*$AA$2</f>
        <v>523799.61758591532</v>
      </c>
      <c r="T64" s="8">
        <f t="shared" si="8"/>
        <v>4.9629878780625969E-3</v>
      </c>
      <c r="U64" s="6">
        <f t="shared" si="9"/>
        <v>1.0475992351718306</v>
      </c>
      <c r="V64" s="24">
        <f>(N64/MAX($N$2:N64)) - 1</f>
        <v>-2.0688778298971533E-2</v>
      </c>
      <c r="W64" s="24">
        <f>(S64/MAX($S$2:S64)) - 1</f>
        <v>-7.8927006657233401E-3</v>
      </c>
    </row>
    <row r="65" spans="1:23" x14ac:dyDescent="0.3">
      <c r="A65" s="2">
        <v>40637</v>
      </c>
      <c r="B65" s="1">
        <v>42.409958000000003</v>
      </c>
      <c r="C65" s="6">
        <f t="shared" si="0"/>
        <v>1.0352580535210636</v>
      </c>
      <c r="D65" s="7">
        <f>C65 * $Z$2*$Z$3</f>
        <v>207051.61070421274</v>
      </c>
      <c r="E65" s="1">
        <v>63.422443000000001</v>
      </c>
      <c r="F65" s="6">
        <f t="shared" si="1"/>
        <v>1.1444300639327776</v>
      </c>
      <c r="G65" s="7">
        <f>F65*$Z$2*$Z$4</f>
        <v>228886.01278655554</v>
      </c>
      <c r="H65" s="1">
        <v>292.74273699999998</v>
      </c>
      <c r="I65" s="6">
        <f t="shared" si="2"/>
        <v>0.97241668565597472</v>
      </c>
      <c r="J65" s="7">
        <f>I65*$Z$2*$Z$5</f>
        <v>0</v>
      </c>
      <c r="K65" s="1">
        <v>139.83999600000001</v>
      </c>
      <c r="L65" s="6">
        <f t="shared" si="3"/>
        <v>1.0133333043478261</v>
      </c>
      <c r="M65" s="7">
        <f>L65*$Z$2*$Z$6</f>
        <v>101333.33043478261</v>
      </c>
      <c r="N65" s="7">
        <f t="shared" si="4"/>
        <v>537270.95392555092</v>
      </c>
      <c r="O65" s="8">
        <f t="shared" si="6"/>
        <v>-1.9856486984692889E-3</v>
      </c>
      <c r="P65" s="6">
        <f t="shared" si="7"/>
        <v>1.0745419078511018</v>
      </c>
      <c r="Q65" s="1">
        <v>1332.869995</v>
      </c>
      <c r="R65" s="6">
        <f t="shared" si="5"/>
        <v>1.0479608766932189</v>
      </c>
      <c r="S65" s="7">
        <f>R65*$AA$2</f>
        <v>523980.43834660947</v>
      </c>
      <c r="T65" s="8">
        <f t="shared" si="8"/>
        <v>3.4520979898289283E-4</v>
      </c>
      <c r="U65" s="6">
        <f t="shared" si="9"/>
        <v>1.0479608766932189</v>
      </c>
      <c r="V65" s="24">
        <f>(N65/MAX($N$2:N65)) - 1</f>
        <v>-2.2633346351738526E-2</v>
      </c>
      <c r="W65" s="24">
        <f>(S65/MAX($S$2:S65)) - 1</f>
        <v>-7.5502155043506436E-3</v>
      </c>
    </row>
    <row r="66" spans="1:23" x14ac:dyDescent="0.3">
      <c r="A66" s="2">
        <v>40638</v>
      </c>
      <c r="B66" s="1">
        <v>42.124068999999999</v>
      </c>
      <c r="C66" s="6">
        <f t="shared" si="0"/>
        <v>1.028279294200833</v>
      </c>
      <c r="D66" s="7">
        <f>C66 * $Z$2*$Z$3</f>
        <v>205655.85884016659</v>
      </c>
      <c r="E66" s="1">
        <v>63.833449999999999</v>
      </c>
      <c r="F66" s="6">
        <f t="shared" si="1"/>
        <v>1.1518465043131461</v>
      </c>
      <c r="G66" s="7">
        <f>F66*$Z$2*$Z$4</f>
        <v>230369.3008626292</v>
      </c>
      <c r="H66" s="1">
        <v>283.48245200000002</v>
      </c>
      <c r="I66" s="6">
        <f t="shared" si="2"/>
        <v>0.94165638143729247</v>
      </c>
      <c r="J66" s="7">
        <f>I66*$Z$2*$Z$5</f>
        <v>0</v>
      </c>
      <c r="K66" s="1">
        <v>142.050003</v>
      </c>
      <c r="L66" s="6">
        <f t="shared" si="3"/>
        <v>1.0293478478260869</v>
      </c>
      <c r="M66" s="7">
        <f>L66*$Z$2*$Z$6</f>
        <v>102934.78478260869</v>
      </c>
      <c r="N66" s="7">
        <f t="shared" si="4"/>
        <v>538959.94448540453</v>
      </c>
      <c r="O66" s="8">
        <f t="shared" si="6"/>
        <v>3.1436476279111947E-3</v>
      </c>
      <c r="P66" s="6">
        <f t="shared" si="7"/>
        <v>1.077919888970809</v>
      </c>
      <c r="Q66" s="1">
        <v>1332.630005</v>
      </c>
      <c r="R66" s="6">
        <f t="shared" si="5"/>
        <v>1.0477721860244058</v>
      </c>
      <c r="S66" s="7">
        <f>R66*$AA$2</f>
        <v>523886.09301220288</v>
      </c>
      <c r="T66" s="8">
        <f t="shared" si="8"/>
        <v>-1.8005506981189079E-4</v>
      </c>
      <c r="U66" s="6">
        <f t="shared" si="9"/>
        <v>1.0477721860244058</v>
      </c>
      <c r="V66" s="24">
        <f>(N66/MAX($N$2:N66)) - 1</f>
        <v>-1.9560849989397777E-2</v>
      </c>
      <c r="W66" s="24">
        <f>(S66/MAX($S$2:S66)) - 1</f>
        <v>-7.7289111195828486E-3</v>
      </c>
    </row>
    <row r="67" spans="1:23" x14ac:dyDescent="0.3">
      <c r="A67" s="2">
        <v>40639</v>
      </c>
      <c r="B67" s="1">
        <v>42.018420999999996</v>
      </c>
      <c r="C67" s="6">
        <f t="shared" ref="C67:C130" si="11">B67/$B$2</f>
        <v>1.0257003493492867</v>
      </c>
      <c r="D67" s="7">
        <f>C67 * $Z$2*$Z$3</f>
        <v>205140.06986985734</v>
      </c>
      <c r="E67" s="1">
        <v>63.654110000000003</v>
      </c>
      <c r="F67" s="6">
        <f t="shared" ref="F67:F130" si="12">E67/$E$2</f>
        <v>1.1486103929626938</v>
      </c>
      <c r="G67" s="7">
        <f t="shared" ref="G67:G130" si="13">F67*$Z$2*$Z$4</f>
        <v>229722.0785925388</v>
      </c>
      <c r="H67" s="1">
        <v>286.017944</v>
      </c>
      <c r="I67" s="6">
        <f t="shared" ref="I67:I130" si="14">H67/$H$2</f>
        <v>0.95007863898811673</v>
      </c>
      <c r="J67" s="7">
        <f t="shared" ref="J67:J130" si="15">I67*$Z$2*$Z$5</f>
        <v>0</v>
      </c>
      <c r="K67" s="1">
        <v>142.38000500000001</v>
      </c>
      <c r="L67" s="6">
        <f t="shared" ref="L67:L130" si="16">K67/$K$2</f>
        <v>1.0317391666666667</v>
      </c>
      <c r="M67" s="7">
        <f t="shared" ref="M67:M130" si="17">L67*$Z$2*$Z$6</f>
        <v>103173.91666666667</v>
      </c>
      <c r="N67" s="7">
        <f t="shared" ref="N67:N130" si="18">D67+G67+J67+M67</f>
        <v>538036.06512906274</v>
      </c>
      <c r="O67" s="8">
        <f t="shared" si="6"/>
        <v>-1.714189274722222E-3</v>
      </c>
      <c r="P67" s="6">
        <f t="shared" si="7"/>
        <v>1.0760721302581255</v>
      </c>
      <c r="Q67" s="1">
        <v>1335.540039</v>
      </c>
      <c r="R67" s="6">
        <f t="shared" ref="R67:R130" si="19">Q67/$Q$2</f>
        <v>1.0500601824481282</v>
      </c>
      <c r="S67" s="7">
        <f t="shared" ref="S67:S130" si="20">R67*$AA$2</f>
        <v>525030.09122406412</v>
      </c>
      <c r="T67" s="8">
        <f t="shared" si="8"/>
        <v>2.1836773816299448E-3</v>
      </c>
      <c r="U67" s="6">
        <f t="shared" si="9"/>
        <v>1.0500601824481282</v>
      </c>
      <c r="V67" s="24">
        <f>(N67/MAX($N$2:N67)) - 1</f>
        <v>-2.1241508264863707E-2</v>
      </c>
      <c r="W67" s="24">
        <f>(S67/MAX($S$2:S67)) - 1</f>
        <v>-5.5621111863493056E-3</v>
      </c>
    </row>
    <row r="68" spans="1:23" x14ac:dyDescent="0.3">
      <c r="A68" s="2">
        <v>40640</v>
      </c>
      <c r="B68" s="1">
        <v>42.023384</v>
      </c>
      <c r="C68" s="6">
        <f t="shared" si="11"/>
        <v>1.0258214998045554</v>
      </c>
      <c r="D68" s="7">
        <f t="shared" ref="D68:D131" si="21">C68 * $Z$2*$Z$3</f>
        <v>205164.2999609111</v>
      </c>
      <c r="E68" s="1">
        <v>64.087547000000001</v>
      </c>
      <c r="F68" s="6">
        <f t="shared" si="12"/>
        <v>1.1564315728188661</v>
      </c>
      <c r="G68" s="7">
        <f t="shared" si="13"/>
        <v>231286.31456377322</v>
      </c>
      <c r="H68" s="1">
        <v>288.91705300000001</v>
      </c>
      <c r="I68" s="6">
        <f t="shared" si="14"/>
        <v>0.95970873944432522</v>
      </c>
      <c r="J68" s="7">
        <f t="shared" si="15"/>
        <v>0</v>
      </c>
      <c r="K68" s="1">
        <v>142.509995</v>
      </c>
      <c r="L68" s="6">
        <f t="shared" si="16"/>
        <v>1.0326811231884059</v>
      </c>
      <c r="M68" s="7">
        <f t="shared" si="17"/>
        <v>103268.11231884059</v>
      </c>
      <c r="N68" s="7">
        <f t="shared" si="18"/>
        <v>539718.72684352496</v>
      </c>
      <c r="O68" s="8">
        <f t="shared" ref="O68:O131" si="22">(N68/N67) -1</f>
        <v>3.1274143566166757E-3</v>
      </c>
      <c r="P68" s="6">
        <f t="shared" ref="P68:P131" si="23">N68/$N$2</f>
        <v>1.0794374536870499</v>
      </c>
      <c r="Q68" s="1">
        <v>1333.51001</v>
      </c>
      <c r="R68" s="6">
        <f t="shared" si="19"/>
        <v>1.0484640845702158</v>
      </c>
      <c r="S68" s="7">
        <f t="shared" si="20"/>
        <v>524232.04228510789</v>
      </c>
      <c r="T68" s="8">
        <f t="shared" ref="T68:T131" si="24">(S68/S67) - 1</f>
        <v>-1.5200060954518868E-3</v>
      </c>
      <c r="U68" s="6">
        <f t="shared" ref="U68:U131" si="25">S68/$S$2</f>
        <v>1.0484640845702158</v>
      </c>
      <c r="V68" s="24">
        <f>(N68/MAX($N$2:N68)) - 1</f>
        <v>-1.8180524906150741E-2</v>
      </c>
      <c r="W68" s="24">
        <f>(S68/MAX($S$2:S68)) - 1</f>
        <v>-7.0736628388944345E-3</v>
      </c>
    </row>
    <row r="69" spans="1:23" x14ac:dyDescent="0.3">
      <c r="A69" s="2">
        <v>40641</v>
      </c>
      <c r="B69" s="1">
        <v>41.648006000000002</v>
      </c>
      <c r="C69" s="6">
        <f t="shared" si="11"/>
        <v>1.0166582486262679</v>
      </c>
      <c r="D69" s="7">
        <f t="shared" si="21"/>
        <v>203331.64972525358</v>
      </c>
      <c r="E69" s="1">
        <v>64.229545999999999</v>
      </c>
      <c r="F69" s="6">
        <f t="shared" si="12"/>
        <v>1.158993882262676</v>
      </c>
      <c r="G69" s="7">
        <f t="shared" si="13"/>
        <v>231798.77645253521</v>
      </c>
      <c r="H69" s="1">
        <v>288.00048800000002</v>
      </c>
      <c r="I69" s="6">
        <f t="shared" si="14"/>
        <v>0.95666414435505998</v>
      </c>
      <c r="J69" s="7">
        <f t="shared" si="15"/>
        <v>0</v>
      </c>
      <c r="K69" s="1">
        <v>143.66000399999999</v>
      </c>
      <c r="L69" s="6">
        <f t="shared" si="16"/>
        <v>1.0410145217391302</v>
      </c>
      <c r="M69" s="7">
        <f t="shared" si="17"/>
        <v>104101.45217391303</v>
      </c>
      <c r="N69" s="7">
        <f t="shared" si="18"/>
        <v>539231.87835170177</v>
      </c>
      <c r="O69" s="8">
        <f t="shared" si="22"/>
        <v>-9.0204113292580157E-4</v>
      </c>
      <c r="P69" s="6">
        <f t="shared" si="23"/>
        <v>1.0784637567034034</v>
      </c>
      <c r="Q69" s="1">
        <v>1328.170044</v>
      </c>
      <c r="R69" s="6">
        <f t="shared" si="19"/>
        <v>1.0442655689821505</v>
      </c>
      <c r="S69" s="7">
        <f t="shared" si="20"/>
        <v>522132.78449107526</v>
      </c>
      <c r="T69" s="8">
        <f t="shared" si="24"/>
        <v>-4.0044438811523975E-3</v>
      </c>
      <c r="U69" s="6">
        <f t="shared" si="25"/>
        <v>1.0442655689821505</v>
      </c>
      <c r="V69" s="24">
        <f>(N69/MAX($N$2:N69)) - 1</f>
        <v>-1.906616645779291E-2</v>
      </c>
      <c r="W69" s="24">
        <f>(S69/MAX($S$2:S69)) - 1</f>
        <v>-1.1049780634174278E-2</v>
      </c>
    </row>
    <row r="70" spans="1:23" x14ac:dyDescent="0.3">
      <c r="A70" s="2">
        <v>40644</v>
      </c>
      <c r="B70" s="1">
        <v>41.118476999999999</v>
      </c>
      <c r="C70" s="6">
        <f t="shared" si="11"/>
        <v>1.0037320589369745</v>
      </c>
      <c r="D70" s="7">
        <f t="shared" si="21"/>
        <v>200746.4117873949</v>
      </c>
      <c r="E70" s="1">
        <v>63.639167999999998</v>
      </c>
      <c r="F70" s="6">
        <f t="shared" si="12"/>
        <v>1.148340771150502</v>
      </c>
      <c r="G70" s="7">
        <f t="shared" si="13"/>
        <v>229668.15423010045</v>
      </c>
      <c r="H70" s="1">
        <v>287.606964</v>
      </c>
      <c r="I70" s="6">
        <f t="shared" si="14"/>
        <v>0.95535695802576737</v>
      </c>
      <c r="J70" s="7">
        <f t="shared" si="15"/>
        <v>0</v>
      </c>
      <c r="K70" s="1">
        <v>142.63999899999999</v>
      </c>
      <c r="L70" s="6">
        <f t="shared" si="16"/>
        <v>1.0336231811594203</v>
      </c>
      <c r="M70" s="7">
        <f t="shared" si="17"/>
        <v>103362.31811594203</v>
      </c>
      <c r="N70" s="7">
        <f t="shared" si="18"/>
        <v>533776.88413343742</v>
      </c>
      <c r="O70" s="8">
        <f t="shared" si="22"/>
        <v>-1.0116230952329719E-2</v>
      </c>
      <c r="P70" s="6">
        <f t="shared" si="23"/>
        <v>1.0675537682668748</v>
      </c>
      <c r="Q70" s="1">
        <v>1324.459961</v>
      </c>
      <c r="R70" s="6">
        <f t="shared" si="19"/>
        <v>1.0413485389283046</v>
      </c>
      <c r="S70" s="7">
        <f t="shared" si="20"/>
        <v>520674.26946415228</v>
      </c>
      <c r="T70" s="8">
        <f t="shared" si="24"/>
        <v>-2.7933795200096867E-3</v>
      </c>
      <c r="U70" s="6">
        <f t="shared" si="25"/>
        <v>1.0413485389283046</v>
      </c>
      <c r="V70" s="24">
        <f>(N70/MAX($N$2:N70)) - 1</f>
        <v>-2.8989519666860031E-2</v>
      </c>
      <c r="W70" s="24">
        <f>(S70/MAX($S$2:S70)) - 1</f>
        <v>-1.3812293923259777E-2</v>
      </c>
    </row>
    <row r="71" spans="1:23" x14ac:dyDescent="0.3">
      <c r="A71" s="2">
        <v>40645</v>
      </c>
      <c r="B71" s="1">
        <v>41.317368000000002</v>
      </c>
      <c r="C71" s="6">
        <f t="shared" si="11"/>
        <v>1.0085871335287218</v>
      </c>
      <c r="D71" s="7">
        <f t="shared" si="21"/>
        <v>201717.42670574435</v>
      </c>
      <c r="E71" s="1">
        <v>62.159531000000001</v>
      </c>
      <c r="F71" s="6">
        <f t="shared" si="12"/>
        <v>1.1216413728553702</v>
      </c>
      <c r="G71" s="7">
        <f t="shared" si="13"/>
        <v>224328.27457107406</v>
      </c>
      <c r="H71" s="1">
        <v>284.23959400000001</v>
      </c>
      <c r="I71" s="6">
        <f t="shared" si="14"/>
        <v>0.94417141399371396</v>
      </c>
      <c r="J71" s="7">
        <f t="shared" si="15"/>
        <v>0</v>
      </c>
      <c r="K71" s="1">
        <v>141.61000100000001</v>
      </c>
      <c r="L71" s="6">
        <f t="shared" si="16"/>
        <v>1.026159427536232</v>
      </c>
      <c r="M71" s="7">
        <f t="shared" si="17"/>
        <v>102615.94275362321</v>
      </c>
      <c r="N71" s="7">
        <f t="shared" si="18"/>
        <v>528661.64403044165</v>
      </c>
      <c r="O71" s="8">
        <f t="shared" si="22"/>
        <v>-9.5831053292990687E-3</v>
      </c>
      <c r="P71" s="6">
        <f t="shared" si="23"/>
        <v>1.0573232880608834</v>
      </c>
      <c r="Q71" s="1">
        <v>1314.160034</v>
      </c>
      <c r="R71" s="6">
        <f t="shared" si="19"/>
        <v>1.0332502843578757</v>
      </c>
      <c r="S71" s="7">
        <f t="shared" si="20"/>
        <v>516625.14217893785</v>
      </c>
      <c r="T71" s="8">
        <f t="shared" si="24"/>
        <v>-7.7766994120557209E-3</v>
      </c>
      <c r="U71" s="6">
        <f t="shared" si="25"/>
        <v>1.0332502843578757</v>
      </c>
      <c r="V71" s="24">
        <f>(N71/MAX($N$2:N71)) - 1</f>
        <v>-3.829481537574575E-2</v>
      </c>
      <c r="W71" s="24">
        <f>(S71/MAX($S$2:S71)) - 1</f>
        <v>-2.1481579277283336E-2</v>
      </c>
    </row>
    <row r="72" spans="1:23" x14ac:dyDescent="0.3">
      <c r="A72" s="2">
        <v>40646</v>
      </c>
      <c r="B72" s="1">
        <v>41.781010000000002</v>
      </c>
      <c r="C72" s="6">
        <f t="shared" si="11"/>
        <v>1.0199049734202541</v>
      </c>
      <c r="D72" s="7">
        <f t="shared" si="21"/>
        <v>203980.99468405082</v>
      </c>
      <c r="E72" s="1">
        <v>62.144599999999997</v>
      </c>
      <c r="F72" s="6">
        <f t="shared" si="12"/>
        <v>1.1213719495333361</v>
      </c>
      <c r="G72" s="7">
        <f t="shared" si="13"/>
        <v>224274.38990666723</v>
      </c>
      <c r="H72" s="1">
        <v>287.06402600000001</v>
      </c>
      <c r="I72" s="6">
        <f t="shared" si="14"/>
        <v>0.95355345650806222</v>
      </c>
      <c r="J72" s="7">
        <f t="shared" si="15"/>
        <v>0</v>
      </c>
      <c r="K72" s="1">
        <v>141.89999399999999</v>
      </c>
      <c r="L72" s="6">
        <f t="shared" si="16"/>
        <v>1.0282608260869566</v>
      </c>
      <c r="M72" s="7">
        <f t="shared" si="17"/>
        <v>102826.08260869567</v>
      </c>
      <c r="N72" s="7">
        <f t="shared" si="18"/>
        <v>531081.4671994138</v>
      </c>
      <c r="O72" s="8">
        <f t="shared" si="22"/>
        <v>4.5772625956439494E-3</v>
      </c>
      <c r="P72" s="6">
        <f t="shared" si="23"/>
        <v>1.0621629343988277</v>
      </c>
      <c r="Q72" s="1">
        <v>1314.410034</v>
      </c>
      <c r="R72" s="6">
        <f t="shared" si="19"/>
        <v>1.03344684532793</v>
      </c>
      <c r="S72" s="7">
        <f t="shared" si="20"/>
        <v>516723.42266396497</v>
      </c>
      <c r="T72" s="8">
        <f t="shared" si="24"/>
        <v>1.9023558283004505E-4</v>
      </c>
      <c r="U72" s="6">
        <f t="shared" si="25"/>
        <v>1.03344684532793</v>
      </c>
      <c r="V72" s="24">
        <f>(N72/MAX($N$2:N72)) - 1</f>
        <v>-3.3892838206128317E-2</v>
      </c>
      <c r="W72" s="24">
        <f>(S72/MAX($S$2:S72)) - 1</f>
        <v>-2.1295430255207193E-2</v>
      </c>
    </row>
    <row r="73" spans="1:23" x14ac:dyDescent="0.3">
      <c r="A73" s="2">
        <v>40647</v>
      </c>
      <c r="B73" s="1">
        <v>41.319851</v>
      </c>
      <c r="C73" s="6">
        <f t="shared" si="11"/>
        <v>1.0086477453724516</v>
      </c>
      <c r="D73" s="7">
        <f t="shared" si="21"/>
        <v>201729.54907449032</v>
      </c>
      <c r="E73" s="1">
        <v>62.353831999999997</v>
      </c>
      <c r="F73" s="6">
        <f t="shared" si="12"/>
        <v>1.1251474488646498</v>
      </c>
      <c r="G73" s="7">
        <f t="shared" si="13"/>
        <v>225029.48977292996</v>
      </c>
      <c r="H73" s="1">
        <v>288.17483499999997</v>
      </c>
      <c r="I73" s="6">
        <f t="shared" si="14"/>
        <v>0.95724328060838404</v>
      </c>
      <c r="J73" s="7">
        <f t="shared" si="15"/>
        <v>0</v>
      </c>
      <c r="K73" s="1">
        <v>143.80999800000001</v>
      </c>
      <c r="L73" s="6">
        <f t="shared" si="16"/>
        <v>1.0421014347826087</v>
      </c>
      <c r="M73" s="7">
        <f t="shared" si="17"/>
        <v>104210.14347826088</v>
      </c>
      <c r="N73" s="7">
        <f t="shared" si="18"/>
        <v>530969.18232568109</v>
      </c>
      <c r="O73" s="8">
        <f t="shared" si="22"/>
        <v>-2.1142683499164594E-4</v>
      </c>
      <c r="P73" s="6">
        <f t="shared" si="23"/>
        <v>1.0619383646513623</v>
      </c>
      <c r="Q73" s="1">
        <v>1314.5200199999999</v>
      </c>
      <c r="R73" s="6">
        <f t="shared" si="19"/>
        <v>1.0335333211473394</v>
      </c>
      <c r="S73" s="7">
        <f t="shared" si="20"/>
        <v>516766.66057366971</v>
      </c>
      <c r="T73" s="8">
        <f t="shared" si="24"/>
        <v>8.3677084893540865E-5</v>
      </c>
      <c r="U73" s="6">
        <f t="shared" si="25"/>
        <v>1.0335333211473394</v>
      </c>
      <c r="V73" s="24">
        <f>(N73/MAX($N$2:N73)) - 1</f>
        <v>-3.4097099185609214E-2</v>
      </c>
      <c r="W73" s="24">
        <f>(S73/MAX($S$2:S73)) - 1</f>
        <v>-2.1213535109838921E-2</v>
      </c>
    </row>
    <row r="74" spans="1:23" x14ac:dyDescent="0.3">
      <c r="A74" s="2">
        <v>40648</v>
      </c>
      <c r="B74" s="1">
        <v>40.703330999999999</v>
      </c>
      <c r="C74" s="6">
        <f t="shared" si="11"/>
        <v>0.99359804182978817</v>
      </c>
      <c r="D74" s="7">
        <f t="shared" si="21"/>
        <v>198719.60836595763</v>
      </c>
      <c r="E74" s="1">
        <v>62.989024999999998</v>
      </c>
      <c r="F74" s="6">
        <f t="shared" si="12"/>
        <v>1.1366092269232411</v>
      </c>
      <c r="G74" s="7">
        <f t="shared" si="13"/>
        <v>227321.84538464822</v>
      </c>
      <c r="H74" s="1">
        <v>264.35913099999999</v>
      </c>
      <c r="I74" s="6">
        <f t="shared" si="14"/>
        <v>0.87813358795615026</v>
      </c>
      <c r="J74" s="7">
        <f t="shared" si="15"/>
        <v>0</v>
      </c>
      <c r="K74" s="1">
        <v>145.050003</v>
      </c>
      <c r="L74" s="6">
        <f t="shared" si="16"/>
        <v>1.0510869782608696</v>
      </c>
      <c r="M74" s="7">
        <f t="shared" si="17"/>
        <v>105108.69782608697</v>
      </c>
      <c r="N74" s="7">
        <f t="shared" si="18"/>
        <v>531150.15157669282</v>
      </c>
      <c r="O74" s="8">
        <f t="shared" si="22"/>
        <v>3.4082816298131036E-4</v>
      </c>
      <c r="P74" s="6">
        <f t="shared" si="23"/>
        <v>1.0623003031533857</v>
      </c>
      <c r="Q74" s="1">
        <v>1319.6800539999999</v>
      </c>
      <c r="R74" s="6">
        <f t="shared" si="19"/>
        <v>1.0375903663015495</v>
      </c>
      <c r="S74" s="7">
        <f t="shared" si="20"/>
        <v>518795.1831507748</v>
      </c>
      <c r="T74" s="8">
        <f t="shared" si="24"/>
        <v>3.9254130188144387E-3</v>
      </c>
      <c r="U74" s="6">
        <f t="shared" si="25"/>
        <v>1.0375903663015495</v>
      </c>
      <c r="V74" s="24">
        <f>(N74/MAX($N$2:N74)) - 1</f>
        <v>-3.3767892274306321E-2</v>
      </c>
      <c r="W74" s="24">
        <f>(S74/MAX($S$2:S74)) - 1</f>
        <v>-1.7371393977919869E-2</v>
      </c>
    </row>
    <row r="75" spans="1:23" x14ac:dyDescent="0.3">
      <c r="A75" s="2">
        <v>40651</v>
      </c>
      <c r="B75" s="1">
        <v>41.248997000000003</v>
      </c>
      <c r="C75" s="6">
        <f t="shared" si="11"/>
        <v>1.0069181474765005</v>
      </c>
      <c r="D75" s="7">
        <f t="shared" si="21"/>
        <v>201383.62949530012</v>
      </c>
      <c r="E75" s="1">
        <v>62.099753999999997</v>
      </c>
      <c r="F75" s="6">
        <f t="shared" si="12"/>
        <v>1.1205627232055655</v>
      </c>
      <c r="G75" s="7">
        <f t="shared" si="13"/>
        <v>224112.54464111311</v>
      </c>
      <c r="H75" s="1">
        <v>262.43630999999999</v>
      </c>
      <c r="I75" s="6">
        <f t="shared" si="14"/>
        <v>0.87174646715824056</v>
      </c>
      <c r="J75" s="7">
        <f t="shared" si="15"/>
        <v>0</v>
      </c>
      <c r="K75" s="1">
        <v>145.929993</v>
      </c>
      <c r="L75" s="6">
        <f t="shared" si="16"/>
        <v>1.0574637173913044</v>
      </c>
      <c r="M75" s="7">
        <f t="shared" si="17"/>
        <v>105746.37173913045</v>
      </c>
      <c r="N75" s="7">
        <f t="shared" si="18"/>
        <v>531242.54587554373</v>
      </c>
      <c r="O75" s="8">
        <f t="shared" si="22"/>
        <v>1.739513743461707E-4</v>
      </c>
      <c r="P75" s="6">
        <f t="shared" si="23"/>
        <v>1.0624850917510875</v>
      </c>
      <c r="Q75" s="1">
        <v>1305.1400149999999</v>
      </c>
      <c r="R75" s="6">
        <f t="shared" si="19"/>
        <v>1.0261583496196873</v>
      </c>
      <c r="S75" s="7">
        <f t="shared" si="20"/>
        <v>513079.17480984365</v>
      </c>
      <c r="T75" s="8">
        <f t="shared" si="24"/>
        <v>-1.1017851604204099E-2</v>
      </c>
      <c r="U75" s="6">
        <f t="shared" si="25"/>
        <v>1.0261583496196873</v>
      </c>
      <c r="V75" s="24">
        <f>(N75/MAX($N$2:N75)) - 1</f>
        <v>-3.3599814871230094E-2</v>
      </c>
      <c r="W75" s="24">
        <f>(S75/MAX($S$2:S75)) - 1</f>
        <v>-2.8197850141117087E-2</v>
      </c>
    </row>
    <row r="76" spans="1:23" x14ac:dyDescent="0.3">
      <c r="A76" s="2">
        <v>40652</v>
      </c>
      <c r="B76" s="1">
        <v>41.996032999999997</v>
      </c>
      <c r="C76" s="6">
        <f t="shared" si="11"/>
        <v>1.0251538419157677</v>
      </c>
      <c r="D76" s="7">
        <f t="shared" si="21"/>
        <v>205030.76838315357</v>
      </c>
      <c r="E76" s="1">
        <v>62.622860000000003</v>
      </c>
      <c r="F76" s="6">
        <f t="shared" si="12"/>
        <v>1.130001940692404</v>
      </c>
      <c r="G76" s="7">
        <f t="shared" si="13"/>
        <v>226000.38813848083</v>
      </c>
      <c r="H76" s="1">
        <v>259.79122899999999</v>
      </c>
      <c r="I76" s="6">
        <f t="shared" si="14"/>
        <v>0.86296018290855958</v>
      </c>
      <c r="J76" s="7">
        <f t="shared" si="15"/>
        <v>0</v>
      </c>
      <c r="K76" s="1">
        <v>145.929993</v>
      </c>
      <c r="L76" s="6">
        <f t="shared" si="16"/>
        <v>1.0574637173913044</v>
      </c>
      <c r="M76" s="7">
        <f t="shared" si="17"/>
        <v>105746.37173913045</v>
      </c>
      <c r="N76" s="7">
        <f t="shared" si="18"/>
        <v>536777.5282607649</v>
      </c>
      <c r="O76" s="8">
        <f t="shared" si="22"/>
        <v>1.0418936563333592E-2</v>
      </c>
      <c r="P76" s="6">
        <f t="shared" si="23"/>
        <v>1.0735550565215297</v>
      </c>
      <c r="Q76" s="1">
        <v>1312.619995</v>
      </c>
      <c r="R76" s="6">
        <f t="shared" si="19"/>
        <v>1.0320394381188307</v>
      </c>
      <c r="S76" s="7">
        <f t="shared" si="20"/>
        <v>516019.71905941534</v>
      </c>
      <c r="T76" s="8">
        <f t="shared" si="24"/>
        <v>5.7311705365190591E-3</v>
      </c>
      <c r="U76" s="6">
        <f t="shared" si="25"/>
        <v>1.0320394381188307</v>
      </c>
      <c r="V76" s="24">
        <f>(N76/MAX($N$2:N76)) - 1</f>
        <v>-2.3530952647579539E-2</v>
      </c>
      <c r="W76" s="24">
        <f>(S76/MAX($S$2:S76)) - 1</f>
        <v>-2.2628286292520006E-2</v>
      </c>
    </row>
    <row r="77" spans="1:23" x14ac:dyDescent="0.3">
      <c r="A77" s="2">
        <v>40653</v>
      </c>
      <c r="B77" s="1">
        <v>42.561615000000003</v>
      </c>
      <c r="C77" s="6">
        <f t="shared" si="11"/>
        <v>1.038960111670304</v>
      </c>
      <c r="D77" s="7">
        <f t="shared" si="21"/>
        <v>207792.02233406081</v>
      </c>
      <c r="E77" s="1">
        <v>64.005332999999993</v>
      </c>
      <c r="F77" s="6">
        <f t="shared" si="12"/>
        <v>1.1549480573813391</v>
      </c>
      <c r="G77" s="7">
        <f t="shared" si="13"/>
        <v>230989.61147626783</v>
      </c>
      <c r="H77" s="1">
        <v>261.88339200000001</v>
      </c>
      <c r="I77" s="6">
        <f t="shared" si="14"/>
        <v>0.86990981462670569</v>
      </c>
      <c r="J77" s="7">
        <f t="shared" si="15"/>
        <v>0</v>
      </c>
      <c r="K77" s="1">
        <v>146.5</v>
      </c>
      <c r="L77" s="6">
        <f t="shared" si="16"/>
        <v>1.0615942028985508</v>
      </c>
      <c r="M77" s="7">
        <f t="shared" si="17"/>
        <v>106159.42028985509</v>
      </c>
      <c r="N77" s="7">
        <f t="shared" si="18"/>
        <v>544941.05410018377</v>
      </c>
      <c r="O77" s="8">
        <f t="shared" si="22"/>
        <v>1.5208397165711984E-2</v>
      </c>
      <c r="P77" s="6">
        <f t="shared" si="23"/>
        <v>1.0898821082003676</v>
      </c>
      <c r="Q77" s="1">
        <v>1330.3599850000001</v>
      </c>
      <c r="R77" s="6">
        <f t="shared" si="19"/>
        <v>1.0459873966914361</v>
      </c>
      <c r="S77" s="7">
        <f t="shared" si="20"/>
        <v>522993.69834571809</v>
      </c>
      <c r="T77" s="8">
        <f t="shared" si="24"/>
        <v>1.3514947256307863E-2</v>
      </c>
      <c r="U77" s="6">
        <f t="shared" si="25"/>
        <v>1.0459873966914361</v>
      </c>
      <c r="V77" s="24">
        <f>(N77/MAX($N$2:N77)) - 1</f>
        <v>-8.6804235554195364E-3</v>
      </c>
      <c r="W77" s="24">
        <f>(S77/MAX($S$2:S77)) - 1</f>
        <v>-9.419159131956234E-3</v>
      </c>
    </row>
    <row r="78" spans="1:23" x14ac:dyDescent="0.3">
      <c r="A78" s="2">
        <v>40654</v>
      </c>
      <c r="B78" s="1">
        <v>43.592055999999999</v>
      </c>
      <c r="C78" s="6">
        <f t="shared" si="11"/>
        <v>1.0641139291753412</v>
      </c>
      <c r="D78" s="7">
        <f t="shared" si="21"/>
        <v>212822.78583506827</v>
      </c>
      <c r="E78" s="1">
        <v>64.535904000000002</v>
      </c>
      <c r="F78" s="6">
        <f t="shared" si="12"/>
        <v>1.1645219775069149</v>
      </c>
      <c r="G78" s="7">
        <f t="shared" si="13"/>
        <v>232904.395501383</v>
      </c>
      <c r="H78" s="1">
        <v>261.56957999999997</v>
      </c>
      <c r="I78" s="6">
        <f t="shared" si="14"/>
        <v>0.86886741122470723</v>
      </c>
      <c r="J78" s="7">
        <f t="shared" si="15"/>
        <v>0</v>
      </c>
      <c r="K78" s="1">
        <v>146.740005</v>
      </c>
      <c r="L78" s="6">
        <f t="shared" si="16"/>
        <v>1.0633333695652174</v>
      </c>
      <c r="M78" s="7">
        <f t="shared" si="17"/>
        <v>106333.33695652173</v>
      </c>
      <c r="N78" s="7">
        <f t="shared" si="18"/>
        <v>552060.51829297305</v>
      </c>
      <c r="O78" s="8">
        <f t="shared" si="22"/>
        <v>1.3064650092375674E-2</v>
      </c>
      <c r="P78" s="6">
        <f t="shared" si="23"/>
        <v>1.1041210365859462</v>
      </c>
      <c r="Q78" s="1">
        <v>1337.380005</v>
      </c>
      <c r="R78" s="6">
        <f t="shared" si="19"/>
        <v>1.051506844455435</v>
      </c>
      <c r="S78" s="7">
        <f t="shared" si="20"/>
        <v>525753.42222771747</v>
      </c>
      <c r="T78" s="8">
        <f t="shared" si="24"/>
        <v>5.2767822838566403E-3</v>
      </c>
      <c r="U78" s="6">
        <f t="shared" si="25"/>
        <v>1.051506844455435</v>
      </c>
      <c r="V78" s="24">
        <f>(N78/MAX($N$2:N78)) - 1</f>
        <v>0</v>
      </c>
      <c r="W78" s="24">
        <f>(S78/MAX($S$2:S78)) - 1</f>
        <v>-4.1920797001359089E-3</v>
      </c>
    </row>
    <row r="79" spans="1:23" x14ac:dyDescent="0.3">
      <c r="A79" s="2">
        <v>40658</v>
      </c>
      <c r="B79" s="1">
        <v>43.879192000000003</v>
      </c>
      <c r="C79" s="6">
        <f t="shared" si="11"/>
        <v>1.0711231286764544</v>
      </c>
      <c r="D79" s="7">
        <f t="shared" si="21"/>
        <v>214224.62573529093</v>
      </c>
      <c r="E79" s="1">
        <v>64.431297000000001</v>
      </c>
      <c r="F79" s="6">
        <f t="shared" si="12"/>
        <v>1.162634390242296</v>
      </c>
      <c r="G79" s="7">
        <f t="shared" si="13"/>
        <v>232526.87804845921</v>
      </c>
      <c r="H79" s="1">
        <v>261.54467799999998</v>
      </c>
      <c r="I79" s="6">
        <f t="shared" si="14"/>
        <v>0.86878469313388684</v>
      </c>
      <c r="J79" s="7">
        <f t="shared" si="15"/>
        <v>0</v>
      </c>
      <c r="K79" s="1">
        <v>146.86999499999999</v>
      </c>
      <c r="L79" s="6">
        <f t="shared" si="16"/>
        <v>1.0642753260869564</v>
      </c>
      <c r="M79" s="7">
        <f t="shared" si="17"/>
        <v>106427.53260869563</v>
      </c>
      <c r="N79" s="7">
        <f t="shared" si="18"/>
        <v>553179.03639244579</v>
      </c>
      <c r="O79" s="8">
        <f t="shared" si="22"/>
        <v>2.0260787765284949E-3</v>
      </c>
      <c r="P79" s="6">
        <f t="shared" si="23"/>
        <v>1.1063580727848916</v>
      </c>
      <c r="Q79" s="1">
        <v>1335.25</v>
      </c>
      <c r="R79" s="6">
        <f t="shared" si="19"/>
        <v>1.0498321410593541</v>
      </c>
      <c r="S79" s="7">
        <f t="shared" si="20"/>
        <v>524916.07052967709</v>
      </c>
      <c r="T79" s="8">
        <f t="shared" si="24"/>
        <v>-1.5926699906058106E-3</v>
      </c>
      <c r="U79" s="6">
        <f t="shared" si="25"/>
        <v>1.0498321410593541</v>
      </c>
      <c r="V79" s="24">
        <f>(N79/MAX($N$2:N79)) - 1</f>
        <v>0</v>
      </c>
      <c r="W79" s="24">
        <f>(S79/MAX($S$2:S79)) - 1</f>
        <v>-5.7780730912050382E-3</v>
      </c>
    </row>
    <row r="80" spans="1:23" x14ac:dyDescent="0.3">
      <c r="A80" s="2">
        <v>40659</v>
      </c>
      <c r="B80" s="1">
        <v>43.557246999999997</v>
      </c>
      <c r="C80" s="6">
        <f t="shared" si="11"/>
        <v>1.0632642160587893</v>
      </c>
      <c r="D80" s="7">
        <f t="shared" si="21"/>
        <v>212652.84321175786</v>
      </c>
      <c r="E80" s="1">
        <v>65.328040999999999</v>
      </c>
      <c r="F80" s="6">
        <f t="shared" si="12"/>
        <v>1.1788157409551869</v>
      </c>
      <c r="G80" s="7">
        <f t="shared" si="13"/>
        <v>235763.14819103741</v>
      </c>
      <c r="H80" s="1">
        <v>265.41516100000001</v>
      </c>
      <c r="I80" s="6">
        <f t="shared" si="14"/>
        <v>0.88164145019408957</v>
      </c>
      <c r="J80" s="7">
        <f t="shared" si="15"/>
        <v>0</v>
      </c>
      <c r="K80" s="1">
        <v>146.38000500000001</v>
      </c>
      <c r="L80" s="6">
        <f t="shared" si="16"/>
        <v>1.0607246739130436</v>
      </c>
      <c r="M80" s="7">
        <f t="shared" si="17"/>
        <v>106072.46739130438</v>
      </c>
      <c r="N80" s="7">
        <f t="shared" si="18"/>
        <v>554488.45879409974</v>
      </c>
      <c r="O80" s="8">
        <f t="shared" si="22"/>
        <v>2.3670860887883283E-3</v>
      </c>
      <c r="P80" s="6">
        <f t="shared" si="23"/>
        <v>1.1089769175881994</v>
      </c>
      <c r="Q80" s="1">
        <v>1347.23999</v>
      </c>
      <c r="R80" s="6">
        <f t="shared" si="19"/>
        <v>1.0592591973207135</v>
      </c>
      <c r="S80" s="7">
        <f t="shared" si="20"/>
        <v>529629.59866035671</v>
      </c>
      <c r="T80" s="8">
        <f t="shared" si="24"/>
        <v>8.9795843475002357E-3</v>
      </c>
      <c r="U80" s="6">
        <f t="shared" si="25"/>
        <v>1.0592591973207135</v>
      </c>
      <c r="V80" s="24">
        <f>(N80/MAX($N$2:N80)) - 1</f>
        <v>0</v>
      </c>
      <c r="W80" s="24">
        <f>(S80/MAX($S$2:S80)) - 1</f>
        <v>0</v>
      </c>
    </row>
    <row r="81" spans="1:23" x14ac:dyDescent="0.3">
      <c r="A81" s="2">
        <v>40660</v>
      </c>
      <c r="B81" s="1">
        <v>43.523693000000002</v>
      </c>
      <c r="C81" s="6">
        <f t="shared" si="11"/>
        <v>1.0624451384089637</v>
      </c>
      <c r="D81" s="7">
        <f t="shared" si="21"/>
        <v>212489.02768179277</v>
      </c>
      <c r="E81" s="1">
        <v>65.597069000000005</v>
      </c>
      <c r="F81" s="6">
        <f t="shared" si="12"/>
        <v>1.1836702327829411</v>
      </c>
      <c r="G81" s="7">
        <f t="shared" si="13"/>
        <v>236734.04655658823</v>
      </c>
      <c r="H81" s="1">
        <v>267.875946</v>
      </c>
      <c r="I81" s="6">
        <f t="shared" si="14"/>
        <v>0.88981555015070757</v>
      </c>
      <c r="J81" s="7">
        <f t="shared" si="15"/>
        <v>0</v>
      </c>
      <c r="K81" s="1">
        <v>149.199997</v>
      </c>
      <c r="L81" s="6">
        <f t="shared" si="16"/>
        <v>1.0811593985507246</v>
      </c>
      <c r="M81" s="7">
        <f t="shared" si="17"/>
        <v>108115.93985507247</v>
      </c>
      <c r="N81" s="7">
        <f t="shared" si="18"/>
        <v>557339.01409345353</v>
      </c>
      <c r="O81" s="8">
        <f t="shared" si="22"/>
        <v>5.1408739968243911E-3</v>
      </c>
      <c r="P81" s="6">
        <f t="shared" si="23"/>
        <v>1.1146780281869071</v>
      </c>
      <c r="Q81" s="1">
        <v>1355.660034</v>
      </c>
      <c r="R81" s="6">
        <f t="shared" si="19"/>
        <v>1.065879405386869</v>
      </c>
      <c r="S81" s="7">
        <f t="shared" si="20"/>
        <v>532939.70269343455</v>
      </c>
      <c r="T81" s="8">
        <f t="shared" si="24"/>
        <v>6.249847141191589E-3</v>
      </c>
      <c r="U81" s="6">
        <f t="shared" si="25"/>
        <v>1.0658794053868692</v>
      </c>
      <c r="V81" s="24">
        <f>(N81/MAX($N$2:N81)) - 1</f>
        <v>0</v>
      </c>
      <c r="W81" s="24">
        <f>(S81/MAX($S$2:S81)) - 1</f>
        <v>0</v>
      </c>
    </row>
    <row r="82" spans="1:23" x14ac:dyDescent="0.3">
      <c r="A82" s="2">
        <v>40661</v>
      </c>
      <c r="B82" s="1">
        <v>43.101067</v>
      </c>
      <c r="C82" s="6">
        <f t="shared" si="11"/>
        <v>1.052128529037943</v>
      </c>
      <c r="D82" s="7">
        <f t="shared" si="21"/>
        <v>210425.70580758859</v>
      </c>
      <c r="E82" s="1">
        <v>65.268257000000006</v>
      </c>
      <c r="F82" s="6">
        <f t="shared" si="12"/>
        <v>1.1777369649934639</v>
      </c>
      <c r="G82" s="7">
        <f t="shared" si="13"/>
        <v>235547.39299869278</v>
      </c>
      <c r="H82" s="1">
        <v>267.98052999999999</v>
      </c>
      <c r="I82" s="6">
        <f t="shared" si="14"/>
        <v>0.89016295151647606</v>
      </c>
      <c r="J82" s="7">
        <f t="shared" si="15"/>
        <v>0</v>
      </c>
      <c r="K82" s="1">
        <v>149.820007</v>
      </c>
      <c r="L82" s="6">
        <f t="shared" si="16"/>
        <v>1.0856522246376812</v>
      </c>
      <c r="M82" s="7">
        <f t="shared" si="17"/>
        <v>108565.22246376812</v>
      </c>
      <c r="N82" s="7">
        <f t="shared" si="18"/>
        <v>554538.32127004943</v>
      </c>
      <c r="O82" s="8">
        <f t="shared" si="22"/>
        <v>-5.0251153294186279E-3</v>
      </c>
      <c r="P82" s="6">
        <f t="shared" si="23"/>
        <v>1.1090766425400989</v>
      </c>
      <c r="Q82" s="1">
        <v>1360.4799800000001</v>
      </c>
      <c r="R82" s="6">
        <f t="shared" si="19"/>
        <v>1.0696690584323441</v>
      </c>
      <c r="S82" s="7">
        <f t="shared" si="20"/>
        <v>534834.52921617206</v>
      </c>
      <c r="T82" s="8">
        <f t="shared" si="24"/>
        <v>3.5554238371831026E-3</v>
      </c>
      <c r="U82" s="6">
        <f t="shared" si="25"/>
        <v>1.0696690584323441</v>
      </c>
      <c r="V82" s="24">
        <f>(N82/MAX($N$2:N82)) - 1</f>
        <v>-5.0251153294186279E-3</v>
      </c>
      <c r="W82" s="24">
        <f>(S82/MAX($S$2:S82)) - 1</f>
        <v>0</v>
      </c>
    </row>
    <row r="83" spans="1:23" x14ac:dyDescent="0.3">
      <c r="A83" s="2">
        <v>40662</v>
      </c>
      <c r="B83" s="1">
        <v>43.521210000000004</v>
      </c>
      <c r="C83" s="6">
        <f t="shared" si="11"/>
        <v>1.0623845265652336</v>
      </c>
      <c r="D83" s="7">
        <f t="shared" si="21"/>
        <v>212476.90531304677</v>
      </c>
      <c r="E83" s="1">
        <v>65.746551999999994</v>
      </c>
      <c r="F83" s="6">
        <f t="shared" si="12"/>
        <v>1.1863675877121238</v>
      </c>
      <c r="G83" s="7">
        <f t="shared" si="13"/>
        <v>237273.51754242476</v>
      </c>
      <c r="H83" s="1">
        <v>271.034088</v>
      </c>
      <c r="I83" s="6">
        <f t="shared" si="14"/>
        <v>0.90030609214653146</v>
      </c>
      <c r="J83" s="7">
        <f t="shared" si="15"/>
        <v>0</v>
      </c>
      <c r="K83" s="1">
        <v>152.36999499999999</v>
      </c>
      <c r="L83" s="6">
        <f t="shared" si="16"/>
        <v>1.1041303985507245</v>
      </c>
      <c r="M83" s="7">
        <f t="shared" si="17"/>
        <v>110413.03985507245</v>
      </c>
      <c r="N83" s="7">
        <f t="shared" si="18"/>
        <v>560163.462710544</v>
      </c>
      <c r="O83" s="8">
        <f t="shared" si="22"/>
        <v>1.0143828162517909E-2</v>
      </c>
      <c r="P83" s="6">
        <f t="shared" si="23"/>
        <v>1.1203269254210879</v>
      </c>
      <c r="Q83" s="1">
        <v>1363.6099850000001</v>
      </c>
      <c r="R83" s="6">
        <f t="shared" si="19"/>
        <v>1.0721300057086416</v>
      </c>
      <c r="S83" s="7">
        <f t="shared" si="20"/>
        <v>536065.0028543208</v>
      </c>
      <c r="T83" s="8">
        <f t="shared" si="24"/>
        <v>2.3006623000800808E-3</v>
      </c>
      <c r="U83" s="6">
        <f t="shared" si="25"/>
        <v>1.0721300057086416</v>
      </c>
      <c r="V83" s="24">
        <f>(N83/MAX($N$2:N83)) - 1</f>
        <v>0</v>
      </c>
      <c r="W83" s="24">
        <f>(S83/MAX($S$2:S83)) - 1</f>
        <v>0</v>
      </c>
    </row>
    <row r="84" spans="1:23" x14ac:dyDescent="0.3">
      <c r="A84" s="2">
        <v>40665</v>
      </c>
      <c r="B84" s="1">
        <v>43.042664000000002</v>
      </c>
      <c r="C84" s="6">
        <f t="shared" si="11"/>
        <v>1.0507028691469384</v>
      </c>
      <c r="D84" s="7">
        <f t="shared" si="21"/>
        <v>210140.57382938769</v>
      </c>
      <c r="E84" s="1">
        <v>64.991744999999995</v>
      </c>
      <c r="F84" s="6">
        <f t="shared" si="12"/>
        <v>1.1727474276803365</v>
      </c>
      <c r="G84" s="7">
        <f t="shared" si="13"/>
        <v>234549.48553606728</v>
      </c>
      <c r="H84" s="1">
        <v>268.27444500000001</v>
      </c>
      <c r="I84" s="6">
        <f t="shared" si="14"/>
        <v>0.89113926216074191</v>
      </c>
      <c r="J84" s="7">
        <f t="shared" si="15"/>
        <v>0</v>
      </c>
      <c r="K84" s="1">
        <v>150.41000399999999</v>
      </c>
      <c r="L84" s="6">
        <f t="shared" si="16"/>
        <v>1.0899275652173912</v>
      </c>
      <c r="M84" s="7">
        <f t="shared" si="17"/>
        <v>108992.75652173912</v>
      </c>
      <c r="N84" s="7">
        <f t="shared" si="18"/>
        <v>553682.81588719413</v>
      </c>
      <c r="O84" s="8">
        <f t="shared" si="22"/>
        <v>-1.1569206588360914E-2</v>
      </c>
      <c r="P84" s="6">
        <f t="shared" si="23"/>
        <v>1.1073656317743883</v>
      </c>
      <c r="Q84" s="1">
        <v>1361.219971</v>
      </c>
      <c r="R84" s="6">
        <f t="shared" si="19"/>
        <v>1.0702508718275094</v>
      </c>
      <c r="S84" s="7">
        <f t="shared" si="20"/>
        <v>535125.43591375474</v>
      </c>
      <c r="T84" s="8">
        <f t="shared" si="24"/>
        <v>-1.7527108383559309E-3</v>
      </c>
      <c r="U84" s="6">
        <f t="shared" si="25"/>
        <v>1.0702508718275094</v>
      </c>
      <c r="V84" s="24">
        <f>(N84/MAX($N$2:N84)) - 1</f>
        <v>-1.1569206588360914E-2</v>
      </c>
      <c r="W84" s="24">
        <f>(S84/MAX($S$2:S84)) - 1</f>
        <v>-1.7527108383559309E-3</v>
      </c>
    </row>
    <row r="85" spans="1:23" x14ac:dyDescent="0.3">
      <c r="A85" s="2">
        <v>40666</v>
      </c>
      <c r="B85" s="1">
        <v>43.281314999999999</v>
      </c>
      <c r="C85" s="6">
        <f t="shared" si="11"/>
        <v>1.0565285143817404</v>
      </c>
      <c r="D85" s="7">
        <f t="shared" si="21"/>
        <v>211305.70287634811</v>
      </c>
      <c r="E85" s="1">
        <v>63.982899000000003</v>
      </c>
      <c r="F85" s="6">
        <f t="shared" si="12"/>
        <v>1.1545432457272964</v>
      </c>
      <c r="G85" s="7">
        <f t="shared" si="13"/>
        <v>230908.64914545929</v>
      </c>
      <c r="H85" s="1">
        <v>265.948151</v>
      </c>
      <c r="I85" s="6">
        <f t="shared" si="14"/>
        <v>0.8834119069938009</v>
      </c>
      <c r="J85" s="7">
        <f t="shared" si="15"/>
        <v>0</v>
      </c>
      <c r="K85" s="1">
        <v>149.88000500000001</v>
      </c>
      <c r="L85" s="6">
        <f t="shared" si="16"/>
        <v>1.0860869927536232</v>
      </c>
      <c r="M85" s="7">
        <f t="shared" si="17"/>
        <v>108608.69927536233</v>
      </c>
      <c r="N85" s="7">
        <f t="shared" si="18"/>
        <v>550823.05129716976</v>
      </c>
      <c r="O85" s="8">
        <f t="shared" si="22"/>
        <v>-5.1649870791854458E-3</v>
      </c>
      <c r="P85" s="6">
        <f t="shared" si="23"/>
        <v>1.1016461025943396</v>
      </c>
      <c r="Q85" s="1">
        <v>1356.619995</v>
      </c>
      <c r="R85" s="6">
        <f t="shared" si="19"/>
        <v>1.0666341688483656</v>
      </c>
      <c r="S85" s="7">
        <f t="shared" si="20"/>
        <v>533317.08442418277</v>
      </c>
      <c r="T85" s="8">
        <f t="shared" si="24"/>
        <v>-3.3793039317672191E-3</v>
      </c>
      <c r="U85" s="6">
        <f t="shared" si="25"/>
        <v>1.0666341688483656</v>
      </c>
      <c r="V85" s="24">
        <f>(N85/MAX($N$2:N85)) - 1</f>
        <v>-1.6674438865000973E-2</v>
      </c>
      <c r="W85" s="24">
        <f>(S85/MAX($S$2:S85)) - 1</f>
        <v>-5.1260918274957934E-3</v>
      </c>
    </row>
    <row r="86" spans="1:23" x14ac:dyDescent="0.3">
      <c r="A86" s="2">
        <v>40667</v>
      </c>
      <c r="B86" s="1">
        <v>43.451599000000002</v>
      </c>
      <c r="C86" s="6">
        <f t="shared" si="11"/>
        <v>1.0606852712072432</v>
      </c>
      <c r="D86" s="7">
        <f t="shared" si="21"/>
        <v>212137.05424144864</v>
      </c>
      <c r="E86" s="1">
        <v>63.377628000000001</v>
      </c>
      <c r="F86" s="6">
        <f t="shared" si="12"/>
        <v>1.14362139698636</v>
      </c>
      <c r="G86" s="7">
        <f t="shared" si="13"/>
        <v>228724.27939727201</v>
      </c>
      <c r="H86" s="1">
        <v>266.89462300000002</v>
      </c>
      <c r="I86" s="6">
        <f t="shared" si="14"/>
        <v>0.88655584550697475</v>
      </c>
      <c r="J86" s="7">
        <f t="shared" si="15"/>
        <v>0</v>
      </c>
      <c r="K86" s="1">
        <v>147.729996</v>
      </c>
      <c r="L86" s="6">
        <f t="shared" si="16"/>
        <v>1.0705072173913044</v>
      </c>
      <c r="M86" s="7">
        <f t="shared" si="17"/>
        <v>107050.72173913044</v>
      </c>
      <c r="N86" s="7">
        <f t="shared" si="18"/>
        <v>547912.05537785112</v>
      </c>
      <c r="O86" s="8">
        <f t="shared" si="22"/>
        <v>-5.2848113608595648E-3</v>
      </c>
      <c r="P86" s="6">
        <f t="shared" si="23"/>
        <v>1.0958241107557023</v>
      </c>
      <c r="Q86" s="1">
        <v>1347.3199460000001</v>
      </c>
      <c r="R86" s="6">
        <f t="shared" si="19"/>
        <v>1.0593220622364001</v>
      </c>
      <c r="S86" s="7">
        <f t="shared" si="20"/>
        <v>529661.03111820004</v>
      </c>
      <c r="T86" s="8">
        <f t="shared" si="24"/>
        <v>-6.8553088073863844E-3</v>
      </c>
      <c r="U86" s="6">
        <f t="shared" si="25"/>
        <v>1.0593220622364001</v>
      </c>
      <c r="V86" s="24">
        <f>(N86/MAX($N$2:N86)) - 1</f>
        <v>-2.1871128961910902E-2</v>
      </c>
      <c r="W86" s="24">
        <f>(S86/MAX($S$2:S86)) - 1</f>
        <v>-1.1946259692429684E-2</v>
      </c>
    </row>
    <row r="87" spans="1:23" x14ac:dyDescent="0.3">
      <c r="A87" s="2">
        <v>40668</v>
      </c>
      <c r="B87" s="1">
        <v>43.101067</v>
      </c>
      <c r="C87" s="6">
        <f t="shared" si="11"/>
        <v>1.052128529037943</v>
      </c>
      <c r="D87" s="7">
        <f t="shared" si="21"/>
        <v>210425.70580758859</v>
      </c>
      <c r="E87" s="1">
        <v>61.741042999999998</v>
      </c>
      <c r="F87" s="6">
        <f t="shared" si="12"/>
        <v>1.1140899411233081</v>
      </c>
      <c r="G87" s="7">
        <f t="shared" si="13"/>
        <v>222817.98822466165</v>
      </c>
      <c r="H87" s="1">
        <v>266.137451</v>
      </c>
      <c r="I87" s="6">
        <f t="shared" si="14"/>
        <v>0.88404071329820699</v>
      </c>
      <c r="J87" s="7">
        <f t="shared" si="15"/>
        <v>0</v>
      </c>
      <c r="K87" s="1">
        <v>143.470001</v>
      </c>
      <c r="L87" s="6">
        <f t="shared" si="16"/>
        <v>1.0396376884057972</v>
      </c>
      <c r="M87" s="7">
        <f t="shared" si="17"/>
        <v>103963.76884057972</v>
      </c>
      <c r="N87" s="7">
        <f t="shared" si="18"/>
        <v>537207.46287282999</v>
      </c>
      <c r="O87" s="8">
        <f t="shared" si="22"/>
        <v>-1.9537063293194046E-2</v>
      </c>
      <c r="P87" s="6">
        <f t="shared" si="23"/>
        <v>1.0744149257456599</v>
      </c>
      <c r="Q87" s="1">
        <v>1335.099976</v>
      </c>
      <c r="R87" s="6">
        <f t="shared" si="19"/>
        <v>1.0497141856074685</v>
      </c>
      <c r="S87" s="7">
        <f t="shared" si="20"/>
        <v>524857.09280373424</v>
      </c>
      <c r="T87" s="8">
        <f t="shared" si="24"/>
        <v>-9.0698352950827621E-3</v>
      </c>
      <c r="U87" s="6">
        <f t="shared" si="25"/>
        <v>1.0497141856074685</v>
      </c>
      <c r="V87" s="24">
        <f>(N87/MAX($N$2:N87)) - 1</f>
        <v>-4.098089462428256E-2</v>
      </c>
      <c r="W87" s="24">
        <f>(S87/MAX($S$2:S87)) - 1</f>
        <v>-2.0907744379709881E-2</v>
      </c>
    </row>
    <row r="88" spans="1:23" x14ac:dyDescent="0.3">
      <c r="A88" s="2">
        <v>40669</v>
      </c>
      <c r="B88" s="1">
        <v>43.089889999999997</v>
      </c>
      <c r="C88" s="6">
        <f t="shared" si="11"/>
        <v>1.0518556903036012</v>
      </c>
      <c r="D88" s="7">
        <f t="shared" si="21"/>
        <v>210371.13806072023</v>
      </c>
      <c r="E88" s="1">
        <v>61.793346</v>
      </c>
      <c r="F88" s="6">
        <f t="shared" si="12"/>
        <v>1.1150337257333376</v>
      </c>
      <c r="G88" s="7">
        <f t="shared" si="13"/>
        <v>223006.74514666756</v>
      </c>
      <c r="H88" s="1">
        <v>266.65054300000003</v>
      </c>
      <c r="I88" s="6">
        <f t="shared" si="14"/>
        <v>0.88574507401844105</v>
      </c>
      <c r="J88" s="7">
        <f t="shared" si="15"/>
        <v>0</v>
      </c>
      <c r="K88" s="1">
        <v>145.300003</v>
      </c>
      <c r="L88" s="6">
        <f t="shared" si="16"/>
        <v>1.0528985724637681</v>
      </c>
      <c r="M88" s="7">
        <f t="shared" si="17"/>
        <v>105289.85724637681</v>
      </c>
      <c r="N88" s="7">
        <f t="shared" si="18"/>
        <v>538667.74045376456</v>
      </c>
      <c r="O88" s="8">
        <f t="shared" si="22"/>
        <v>2.7182749344647483E-3</v>
      </c>
      <c r="P88" s="6">
        <f t="shared" si="23"/>
        <v>1.0773354809075291</v>
      </c>
      <c r="Q88" s="1">
        <v>1340.1999510000001</v>
      </c>
      <c r="R88" s="6">
        <f t="shared" si="19"/>
        <v>1.0537240097404768</v>
      </c>
      <c r="S88" s="7">
        <f t="shared" si="20"/>
        <v>526862.00487023836</v>
      </c>
      <c r="T88" s="8">
        <f t="shared" si="24"/>
        <v>3.819919924858084E-3</v>
      </c>
      <c r="U88" s="6">
        <f t="shared" si="25"/>
        <v>1.0537240097404768</v>
      </c>
      <c r="V88" s="24">
        <f>(N88/MAX($N$2:N88)) - 1</f>
        <v>-3.8374017028466989E-2</v>
      </c>
      <c r="W88" s="24">
        <f>(S88/MAX($S$2:S88)) - 1</f>
        <v>-1.7167690364191523E-2</v>
      </c>
    </row>
    <row r="89" spans="1:23" x14ac:dyDescent="0.3">
      <c r="A89" s="2">
        <v>40672</v>
      </c>
      <c r="B89" s="1">
        <v>43.20673</v>
      </c>
      <c r="C89" s="6">
        <f t="shared" si="11"/>
        <v>1.0547078400504462</v>
      </c>
      <c r="D89" s="7">
        <f t="shared" si="21"/>
        <v>210941.56801008922</v>
      </c>
      <c r="E89" s="1">
        <v>62.159531000000001</v>
      </c>
      <c r="F89" s="6">
        <f t="shared" si="12"/>
        <v>1.1216413728553702</v>
      </c>
      <c r="G89" s="7">
        <f t="shared" si="13"/>
        <v>224328.27457107406</v>
      </c>
      <c r="H89" s="1">
        <v>267.83609000000001</v>
      </c>
      <c r="I89" s="6">
        <f t="shared" si="14"/>
        <v>0.88968315868706038</v>
      </c>
      <c r="J89" s="7">
        <f t="shared" si="15"/>
        <v>0</v>
      </c>
      <c r="K89" s="1">
        <v>147.38000500000001</v>
      </c>
      <c r="L89" s="6">
        <f t="shared" si="16"/>
        <v>1.0679710507246378</v>
      </c>
      <c r="M89" s="7">
        <f t="shared" si="17"/>
        <v>106797.1050724638</v>
      </c>
      <c r="N89" s="7">
        <f t="shared" si="18"/>
        <v>542066.94765362702</v>
      </c>
      <c r="O89" s="8">
        <f t="shared" si="22"/>
        <v>6.310396826435305E-3</v>
      </c>
      <c r="P89" s="6">
        <f t="shared" si="23"/>
        <v>1.0841338953072541</v>
      </c>
      <c r="Q89" s="1">
        <v>1346.290039</v>
      </c>
      <c r="R89" s="6">
        <f t="shared" si="19"/>
        <v>1.0585123041604578</v>
      </c>
      <c r="S89" s="7">
        <f t="shared" si="20"/>
        <v>529256.1520802289</v>
      </c>
      <c r="T89" s="8">
        <f t="shared" si="24"/>
        <v>4.5441637238201604E-3</v>
      </c>
      <c r="U89" s="6">
        <f t="shared" si="25"/>
        <v>1.0585123041604578</v>
      </c>
      <c r="V89" s="24">
        <f>(N89/MAX($N$2:N89)) - 1</f>
        <v>-3.2305775477305732E-2</v>
      </c>
      <c r="W89" s="24">
        <f>(S89/MAX($S$2:S89)) - 1</f>
        <v>-1.2701539436146048E-2</v>
      </c>
    </row>
    <row r="90" spans="1:23" x14ac:dyDescent="0.3">
      <c r="A90" s="2">
        <v>40673</v>
      </c>
      <c r="B90" s="1">
        <v>43.436684</v>
      </c>
      <c r="C90" s="6">
        <f t="shared" si="11"/>
        <v>1.0603211851624452</v>
      </c>
      <c r="D90" s="7">
        <f t="shared" si="21"/>
        <v>212064.23703248907</v>
      </c>
      <c r="E90" s="1">
        <v>62.279083</v>
      </c>
      <c r="F90" s="6">
        <f t="shared" si="12"/>
        <v>1.1237986360658601</v>
      </c>
      <c r="G90" s="7">
        <f t="shared" si="13"/>
        <v>224759.72721317201</v>
      </c>
      <c r="H90" s="1">
        <v>270.31677200000001</v>
      </c>
      <c r="I90" s="6">
        <f t="shared" si="14"/>
        <v>0.897923351401411</v>
      </c>
      <c r="J90" s="7">
        <f t="shared" si="15"/>
        <v>0</v>
      </c>
      <c r="K90" s="1">
        <v>147.89999399999999</v>
      </c>
      <c r="L90" s="6">
        <f t="shared" si="16"/>
        <v>1.0717390869565218</v>
      </c>
      <c r="M90" s="7">
        <f t="shared" si="17"/>
        <v>107173.90869565218</v>
      </c>
      <c r="N90" s="7">
        <f t="shared" si="18"/>
        <v>543997.8729413132</v>
      </c>
      <c r="O90" s="8">
        <f t="shared" si="22"/>
        <v>3.5621527858216151E-3</v>
      </c>
      <c r="P90" s="6">
        <f t="shared" si="23"/>
        <v>1.0879957458826264</v>
      </c>
      <c r="Q90" s="1">
        <v>1357.160034</v>
      </c>
      <c r="R90" s="6">
        <f t="shared" si="19"/>
        <v>1.0670587712071939</v>
      </c>
      <c r="S90" s="7">
        <f t="shared" si="20"/>
        <v>533529.38560359692</v>
      </c>
      <c r="T90" s="8">
        <f t="shared" si="24"/>
        <v>8.0740365635281197E-3</v>
      </c>
      <c r="U90" s="6">
        <f t="shared" si="25"/>
        <v>1.0670587712071939</v>
      </c>
      <c r="V90" s="24">
        <f>(N90/MAX($N$2:N90)) - 1</f>
        <v>-2.8858700799598846E-2</v>
      </c>
      <c r="W90" s="24">
        <f>(S90/MAX($S$2:S90)) - 1</f>
        <v>-4.7300555664383515E-3</v>
      </c>
    </row>
    <row r="91" spans="1:23" x14ac:dyDescent="0.3">
      <c r="A91" s="2">
        <v>40674</v>
      </c>
      <c r="B91" s="1">
        <v>43.160736</v>
      </c>
      <c r="C91" s="6">
        <f t="shared" si="11"/>
        <v>1.0535850929137089</v>
      </c>
      <c r="D91" s="7">
        <f t="shared" si="21"/>
        <v>210717.01858274179</v>
      </c>
      <c r="E91" s="1">
        <v>60.963935999999997</v>
      </c>
      <c r="F91" s="6">
        <f t="shared" si="12"/>
        <v>1.1000673874084881</v>
      </c>
      <c r="G91" s="7">
        <f t="shared" si="13"/>
        <v>220013.47748169766</v>
      </c>
      <c r="H91" s="1">
        <v>266.72525000000002</v>
      </c>
      <c r="I91" s="6">
        <f t="shared" si="14"/>
        <v>0.88599323161264731</v>
      </c>
      <c r="J91" s="7">
        <f t="shared" si="15"/>
        <v>0</v>
      </c>
      <c r="K91" s="1">
        <v>146.53999300000001</v>
      </c>
      <c r="L91" s="6">
        <f t="shared" si="16"/>
        <v>1.0618840072463769</v>
      </c>
      <c r="M91" s="7">
        <f t="shared" si="17"/>
        <v>106188.4007246377</v>
      </c>
      <c r="N91" s="7">
        <f t="shared" si="18"/>
        <v>536918.89678907709</v>
      </c>
      <c r="O91" s="8">
        <f t="shared" si="22"/>
        <v>-1.301287469004464E-2</v>
      </c>
      <c r="P91" s="6">
        <f t="shared" si="23"/>
        <v>1.0738377935781542</v>
      </c>
      <c r="Q91" s="1">
        <v>1342.079956</v>
      </c>
      <c r="R91" s="6">
        <f t="shared" si="19"/>
        <v>1.0552021521665034</v>
      </c>
      <c r="S91" s="7">
        <f t="shared" si="20"/>
        <v>527601.07608325174</v>
      </c>
      <c r="T91" s="8">
        <f t="shared" si="24"/>
        <v>-1.1111495786944037E-2</v>
      </c>
      <c r="U91" s="6">
        <f t="shared" si="25"/>
        <v>1.0552021521665034</v>
      </c>
      <c r="V91" s="24">
        <f>(N91/MAX($N$2:N91)) - 1</f>
        <v>-4.1496040832420755E-2</v>
      </c>
      <c r="W91" s="24">
        <f>(S91/MAX($S$2:S91)) - 1</f>
        <v>-1.5788993360883907E-2</v>
      </c>
    </row>
    <row r="92" spans="1:23" x14ac:dyDescent="0.3">
      <c r="A92" s="2">
        <v>40675</v>
      </c>
      <c r="B92" s="1">
        <v>43.078701000000002</v>
      </c>
      <c r="C92" s="6">
        <f t="shared" si="11"/>
        <v>1.0515825586404941</v>
      </c>
      <c r="D92" s="7">
        <f t="shared" si="21"/>
        <v>210316.51172809882</v>
      </c>
      <c r="E92" s="1">
        <v>60.911320000000003</v>
      </c>
      <c r="F92" s="6">
        <f t="shared" si="12"/>
        <v>1.0991179548512484</v>
      </c>
      <c r="G92" s="7">
        <f t="shared" si="13"/>
        <v>219823.59097024967</v>
      </c>
      <c r="H92" s="1">
        <v>266.52600100000001</v>
      </c>
      <c r="I92" s="6">
        <f t="shared" si="14"/>
        <v>0.88533137726850264</v>
      </c>
      <c r="J92" s="7">
        <f t="shared" si="15"/>
        <v>0</v>
      </c>
      <c r="K92" s="1">
        <v>146.58999600000001</v>
      </c>
      <c r="L92" s="6">
        <f t="shared" si="16"/>
        <v>1.0622463478260871</v>
      </c>
      <c r="M92" s="7">
        <f t="shared" si="17"/>
        <v>106224.63478260871</v>
      </c>
      <c r="N92" s="7">
        <f t="shared" si="18"/>
        <v>536364.73748095718</v>
      </c>
      <c r="O92" s="8">
        <f t="shared" si="22"/>
        <v>-1.0321098985972554E-3</v>
      </c>
      <c r="P92" s="6">
        <f t="shared" si="23"/>
        <v>1.0727294749619143</v>
      </c>
      <c r="Q92" s="1">
        <v>1348.650024</v>
      </c>
      <c r="R92" s="6">
        <f t="shared" si="19"/>
        <v>1.0603678279241111</v>
      </c>
      <c r="S92" s="7">
        <f t="shared" si="20"/>
        <v>530183.91396205558</v>
      </c>
      <c r="T92" s="8">
        <f t="shared" si="24"/>
        <v>4.8954370942113634E-3</v>
      </c>
      <c r="U92" s="6">
        <f t="shared" si="25"/>
        <v>1.0603678279241111</v>
      </c>
      <c r="V92" s="24">
        <f>(N92/MAX($N$2:N92)) - 1</f>
        <v>-4.248532225652224E-2</v>
      </c>
      <c r="W92" s="24">
        <f>(S92/MAX($S$2:S92)) - 1</f>
        <v>-1.0970850290451528E-2</v>
      </c>
    </row>
    <row r="93" spans="1:23" x14ac:dyDescent="0.3">
      <c r="A93" s="2">
        <v>40676</v>
      </c>
      <c r="B93" s="1">
        <v>42.324191999999996</v>
      </c>
      <c r="C93" s="6">
        <f t="shared" si="11"/>
        <v>1.0331644428125055</v>
      </c>
      <c r="D93" s="7">
        <f t="shared" si="21"/>
        <v>206632.88856250112</v>
      </c>
      <c r="E93" s="1">
        <v>60.776035</v>
      </c>
      <c r="F93" s="6">
        <f t="shared" si="12"/>
        <v>1.096676796581783</v>
      </c>
      <c r="G93" s="7">
        <f t="shared" si="13"/>
        <v>219335.3593163566</v>
      </c>
      <c r="H93" s="1">
        <v>263.78625499999998</v>
      </c>
      <c r="I93" s="6">
        <f t="shared" si="14"/>
        <v>0.87623064004044549</v>
      </c>
      <c r="J93" s="7">
        <f t="shared" si="15"/>
        <v>0</v>
      </c>
      <c r="K93" s="1">
        <v>145.63000500000001</v>
      </c>
      <c r="L93" s="6">
        <f t="shared" si="16"/>
        <v>1.0552898913043478</v>
      </c>
      <c r="M93" s="7">
        <f t="shared" si="17"/>
        <v>105528.9891304348</v>
      </c>
      <c r="N93" s="7">
        <f t="shared" si="18"/>
        <v>531497.23700929247</v>
      </c>
      <c r="O93" s="8">
        <f t="shared" si="22"/>
        <v>-9.0749822490661103E-3</v>
      </c>
      <c r="P93" s="6">
        <f t="shared" si="23"/>
        <v>1.062994474018585</v>
      </c>
      <c r="Q93" s="1">
        <v>1337.7700199999999</v>
      </c>
      <c r="R93" s="6">
        <f t="shared" si="19"/>
        <v>1.0518134913623778</v>
      </c>
      <c r="S93" s="7">
        <f t="shared" si="20"/>
        <v>525906.74568118888</v>
      </c>
      <c r="T93" s="8">
        <f t="shared" si="24"/>
        <v>-8.0673294082114211E-3</v>
      </c>
      <c r="U93" s="6">
        <f t="shared" si="25"/>
        <v>1.0518134913623778</v>
      </c>
      <c r="V93" s="24">
        <f>(N93/MAX($N$2:N93)) - 1</f>
        <v>-5.1174750960264581E-2</v>
      </c>
      <c r="W93" s="24">
        <f>(S93/MAX($S$2:S93)) - 1</f>
        <v>-1.8949674235481662E-2</v>
      </c>
    </row>
    <row r="94" spans="1:23" x14ac:dyDescent="0.3">
      <c r="A94" s="2">
        <v>40679</v>
      </c>
      <c r="B94" s="1">
        <v>41.429234000000001</v>
      </c>
      <c r="C94" s="6">
        <f t="shared" si="11"/>
        <v>1.0113178643022629</v>
      </c>
      <c r="D94" s="7">
        <f t="shared" si="21"/>
        <v>202263.57286045258</v>
      </c>
      <c r="E94" s="1">
        <v>60.302577999999997</v>
      </c>
      <c r="F94" s="6">
        <f t="shared" si="12"/>
        <v>1.088133473443325</v>
      </c>
      <c r="G94" s="7">
        <f t="shared" si="13"/>
        <v>217626.69468866498</v>
      </c>
      <c r="H94" s="1">
        <v>258.24203499999999</v>
      </c>
      <c r="I94" s="6">
        <f t="shared" si="14"/>
        <v>0.85781415568220987</v>
      </c>
      <c r="J94" s="7">
        <f t="shared" si="15"/>
        <v>0</v>
      </c>
      <c r="K94" s="1">
        <v>145.36999499999999</v>
      </c>
      <c r="L94" s="6">
        <f t="shared" si="16"/>
        <v>1.0534057608695651</v>
      </c>
      <c r="M94" s="7">
        <f t="shared" si="17"/>
        <v>105340.5760869565</v>
      </c>
      <c r="N94" s="7">
        <f t="shared" si="18"/>
        <v>525230.8436360741</v>
      </c>
      <c r="O94" s="8">
        <f t="shared" si="22"/>
        <v>-1.1790077044386948E-2</v>
      </c>
      <c r="P94" s="6">
        <f t="shared" si="23"/>
        <v>1.0504616872721482</v>
      </c>
      <c r="Q94" s="1">
        <v>1329.469971</v>
      </c>
      <c r="R94" s="6">
        <f t="shared" si="19"/>
        <v>1.045287628630629</v>
      </c>
      <c r="S94" s="7">
        <f t="shared" si="20"/>
        <v>522643.81431531446</v>
      </c>
      <c r="T94" s="8">
        <f t="shared" si="24"/>
        <v>-6.2043915440712638E-3</v>
      </c>
      <c r="U94" s="6">
        <f t="shared" si="25"/>
        <v>1.045287628630629</v>
      </c>
      <c r="V94" s="24">
        <f>(N94/MAX($N$2:N94)) - 1</f>
        <v>-6.2361473748102747E-2</v>
      </c>
      <c r="W94" s="24">
        <f>(S94/MAX($S$2:S94)) - 1</f>
        <v>-2.5036494580963464E-2</v>
      </c>
    </row>
    <row r="95" spans="1:23" x14ac:dyDescent="0.3">
      <c r="A95" s="2">
        <v>40680</v>
      </c>
      <c r="B95" s="1">
        <v>41.782238</v>
      </c>
      <c r="C95" s="6">
        <f t="shared" si="11"/>
        <v>1.0199349497972579</v>
      </c>
      <c r="D95" s="7">
        <f t="shared" si="21"/>
        <v>203986.9899594516</v>
      </c>
      <c r="E95" s="1">
        <v>60.430359000000003</v>
      </c>
      <c r="F95" s="6">
        <f t="shared" si="12"/>
        <v>1.0904392253362221</v>
      </c>
      <c r="G95" s="7">
        <f t="shared" si="13"/>
        <v>218087.8450672444</v>
      </c>
      <c r="H95" s="1">
        <v>264.23956299999998</v>
      </c>
      <c r="I95" s="6">
        <f t="shared" si="14"/>
        <v>0.87773641356520871</v>
      </c>
      <c r="J95" s="7">
        <f t="shared" si="15"/>
        <v>0</v>
      </c>
      <c r="K95" s="1">
        <v>144.740005</v>
      </c>
      <c r="L95" s="6">
        <f t="shared" si="16"/>
        <v>1.0488406159420289</v>
      </c>
      <c r="M95" s="7">
        <f t="shared" si="17"/>
        <v>104884.06159420288</v>
      </c>
      <c r="N95" s="7">
        <f t="shared" si="18"/>
        <v>526958.89662089886</v>
      </c>
      <c r="O95" s="8">
        <f t="shared" si="22"/>
        <v>3.2900828383606306E-3</v>
      </c>
      <c r="P95" s="6">
        <f t="shared" si="23"/>
        <v>1.0539177932417978</v>
      </c>
      <c r="Q95" s="1">
        <v>1328.9799800000001</v>
      </c>
      <c r="R95" s="6">
        <f t="shared" si="19"/>
        <v>1.0449023762055178</v>
      </c>
      <c r="S95" s="7">
        <f t="shared" si="20"/>
        <v>522451.1881027589</v>
      </c>
      <c r="T95" s="8">
        <f t="shared" si="24"/>
        <v>-3.6856116398875649E-4</v>
      </c>
      <c r="U95" s="6">
        <f t="shared" si="25"/>
        <v>1.0449023762055178</v>
      </c>
      <c r="V95" s="24">
        <f>(N95/MAX($N$2:N95)) - 1</f>
        <v>-5.9276565324295483E-2</v>
      </c>
      <c r="W95" s="24">
        <f>(S95/MAX($S$2:S95)) - 1</f>
        <v>-2.5395828265367237E-2</v>
      </c>
    </row>
    <row r="96" spans="1:23" x14ac:dyDescent="0.3">
      <c r="A96" s="2">
        <v>40681</v>
      </c>
      <c r="B96" s="1">
        <v>42.245891999999998</v>
      </c>
      <c r="C96" s="6">
        <f t="shared" si="11"/>
        <v>1.0312530826175557</v>
      </c>
      <c r="D96" s="7">
        <f t="shared" si="21"/>
        <v>206250.61652351113</v>
      </c>
      <c r="E96" s="1">
        <v>61.429862999999997</v>
      </c>
      <c r="F96" s="6">
        <f t="shared" si="12"/>
        <v>1.1084748350118232</v>
      </c>
      <c r="G96" s="7">
        <f t="shared" si="13"/>
        <v>221694.96700236463</v>
      </c>
      <c r="H96" s="1">
        <v>263.91577100000001</v>
      </c>
      <c r="I96" s="6">
        <f t="shared" si="14"/>
        <v>0.87666085914938086</v>
      </c>
      <c r="J96" s="7">
        <f t="shared" si="15"/>
        <v>0</v>
      </c>
      <c r="K96" s="1">
        <v>145.60000600000001</v>
      </c>
      <c r="L96" s="6">
        <f t="shared" si="16"/>
        <v>1.0550725072463769</v>
      </c>
      <c r="M96" s="7">
        <f t="shared" si="17"/>
        <v>105507.25072463771</v>
      </c>
      <c r="N96" s="7">
        <f t="shared" si="18"/>
        <v>533452.83425051346</v>
      </c>
      <c r="O96" s="8">
        <f t="shared" si="22"/>
        <v>1.232342346102655E-2</v>
      </c>
      <c r="P96" s="6">
        <f t="shared" si="23"/>
        <v>1.066905668501027</v>
      </c>
      <c r="Q96" s="1">
        <v>1340.6800539999999</v>
      </c>
      <c r="R96" s="6">
        <f t="shared" si="19"/>
        <v>1.0541014877861004</v>
      </c>
      <c r="S96" s="7">
        <f t="shared" si="20"/>
        <v>527050.74389305012</v>
      </c>
      <c r="T96" s="8">
        <f t="shared" si="24"/>
        <v>8.8038000391847948E-3</v>
      </c>
      <c r="U96" s="6">
        <f t="shared" si="25"/>
        <v>1.0541014877861004</v>
      </c>
      <c r="V96" s="24">
        <f>(N96/MAX($N$2:N96)) - 1</f>
        <v>-4.7683632079075555E-2</v>
      </c>
      <c r="W96" s="24">
        <f>(S96/MAX($S$2:S96)) - 1</f>
        <v>-1.6815608020060102E-2</v>
      </c>
    </row>
    <row r="97" spans="1:23" x14ac:dyDescent="0.3">
      <c r="A97" s="2">
        <v>40682</v>
      </c>
      <c r="B97" s="1">
        <v>42.327922999999998</v>
      </c>
      <c r="C97" s="6">
        <f t="shared" si="11"/>
        <v>1.0332555192478485</v>
      </c>
      <c r="D97" s="7">
        <f t="shared" si="21"/>
        <v>206651.10384956971</v>
      </c>
      <c r="E97" s="1">
        <v>61.873263999999999</v>
      </c>
      <c r="F97" s="6">
        <f t="shared" si="12"/>
        <v>1.116475810861616</v>
      </c>
      <c r="G97" s="7">
        <f t="shared" si="13"/>
        <v>223295.16217232321</v>
      </c>
      <c r="H97" s="1">
        <v>264.63308699999999</v>
      </c>
      <c r="I97" s="6">
        <f t="shared" si="14"/>
        <v>0.87904359989450132</v>
      </c>
      <c r="J97" s="7">
        <f t="shared" si="15"/>
        <v>0</v>
      </c>
      <c r="K97" s="1">
        <v>145.64999399999999</v>
      </c>
      <c r="L97" s="6">
        <f t="shared" si="16"/>
        <v>1.0554347391304346</v>
      </c>
      <c r="M97" s="7">
        <f t="shared" si="17"/>
        <v>105543.47391304346</v>
      </c>
      <c r="N97" s="7">
        <f t="shared" si="18"/>
        <v>535489.7399349364</v>
      </c>
      <c r="O97" s="8">
        <f t="shared" si="22"/>
        <v>3.8183426043367774E-3</v>
      </c>
      <c r="P97" s="6">
        <f t="shared" si="23"/>
        <v>1.0709794798698729</v>
      </c>
      <c r="Q97" s="1">
        <v>1343.599976</v>
      </c>
      <c r="R97" s="6">
        <f t="shared" si="19"/>
        <v>1.0563972585893104</v>
      </c>
      <c r="S97" s="7">
        <f t="shared" si="20"/>
        <v>528198.62929465517</v>
      </c>
      <c r="T97" s="8">
        <f t="shared" si="24"/>
        <v>2.1779409571196506E-3</v>
      </c>
      <c r="U97" s="6">
        <f t="shared" si="25"/>
        <v>1.0563972585893104</v>
      </c>
      <c r="V97" s="24">
        <f>(N97/MAX($N$2:N97)) - 1</f>
        <v>-4.4047361918635786E-2</v>
      </c>
      <c r="W97" s="24">
        <f>(S97/MAX($S$2:S97)) - 1</f>
        <v>-1.4674290464366302E-2</v>
      </c>
    </row>
    <row r="98" spans="1:23" x14ac:dyDescent="0.3">
      <c r="A98" s="2">
        <v>40683</v>
      </c>
      <c r="B98" s="1">
        <v>41.667889000000002</v>
      </c>
      <c r="C98" s="6">
        <f t="shared" si="11"/>
        <v>1.0171436071799866</v>
      </c>
      <c r="D98" s="7">
        <f t="shared" si="21"/>
        <v>203428.72143599734</v>
      </c>
      <c r="E98" s="1">
        <v>61.302112999999999</v>
      </c>
      <c r="F98" s="6">
        <f t="shared" si="12"/>
        <v>1.1061696425002794</v>
      </c>
      <c r="G98" s="7">
        <f t="shared" si="13"/>
        <v>221233.92850005592</v>
      </c>
      <c r="H98" s="1">
        <v>261.03656000000001</v>
      </c>
      <c r="I98" s="6">
        <f t="shared" si="14"/>
        <v>0.86709685477264986</v>
      </c>
      <c r="J98" s="7">
        <f t="shared" si="15"/>
        <v>0</v>
      </c>
      <c r="K98" s="1">
        <v>147.490005</v>
      </c>
      <c r="L98" s="6">
        <f t="shared" si="16"/>
        <v>1.068768152173913</v>
      </c>
      <c r="M98" s="7">
        <f t="shared" si="17"/>
        <v>106876.8152173913</v>
      </c>
      <c r="N98" s="7">
        <f t="shared" si="18"/>
        <v>531539.46515344456</v>
      </c>
      <c r="O98" s="8">
        <f t="shared" si="22"/>
        <v>-7.376938318130688E-3</v>
      </c>
      <c r="P98" s="6">
        <f t="shared" si="23"/>
        <v>1.063078930306889</v>
      </c>
      <c r="Q98" s="1">
        <v>1333.2700199999999</v>
      </c>
      <c r="R98" s="6">
        <f t="shared" si="19"/>
        <v>1.0482753939014027</v>
      </c>
      <c r="S98" s="7">
        <f t="shared" si="20"/>
        <v>524137.69695070136</v>
      </c>
      <c r="T98" s="8">
        <f t="shared" si="24"/>
        <v>-7.6882674788018024E-3</v>
      </c>
      <c r="U98" s="6">
        <f t="shared" si="25"/>
        <v>1.0482753939014027</v>
      </c>
      <c r="V98" s="24">
        <f>(N98/MAX($N$2:N98)) - 1</f>
        <v>-5.1099365564816313E-2</v>
      </c>
      <c r="W98" s="24">
        <f>(S98/MAX($S$2:S98)) - 1</f>
        <v>-2.2249738073016445E-2</v>
      </c>
    </row>
    <row r="99" spans="1:23" x14ac:dyDescent="0.3">
      <c r="A99" s="2">
        <v>40686</v>
      </c>
      <c r="B99" s="1">
        <v>41.565959999999997</v>
      </c>
      <c r="C99" s="6">
        <f t="shared" si="11"/>
        <v>1.0146554458350179</v>
      </c>
      <c r="D99" s="7">
        <f t="shared" si="21"/>
        <v>202931.08916700358</v>
      </c>
      <c r="E99" s="1">
        <v>60.625731999999999</v>
      </c>
      <c r="F99" s="6">
        <f t="shared" si="12"/>
        <v>1.0939646451135827</v>
      </c>
      <c r="G99" s="7">
        <f t="shared" si="13"/>
        <v>218792.92902271656</v>
      </c>
      <c r="H99" s="1">
        <v>258.22711199999998</v>
      </c>
      <c r="I99" s="6">
        <f t="shared" si="14"/>
        <v>0.85776458528347432</v>
      </c>
      <c r="J99" s="7">
        <f t="shared" si="15"/>
        <v>0</v>
      </c>
      <c r="K99" s="1">
        <v>147.83000200000001</v>
      </c>
      <c r="L99" s="6">
        <f t="shared" si="16"/>
        <v>1.0712318985507248</v>
      </c>
      <c r="M99" s="7">
        <f t="shared" si="17"/>
        <v>107123.18985507249</v>
      </c>
      <c r="N99" s="7">
        <f t="shared" si="18"/>
        <v>528847.20804479264</v>
      </c>
      <c r="O99" s="8">
        <f t="shared" si="22"/>
        <v>-5.0650182820850542E-3</v>
      </c>
      <c r="P99" s="6">
        <f t="shared" si="23"/>
        <v>1.0576944160895854</v>
      </c>
      <c r="Q99" s="1">
        <v>1317.369995</v>
      </c>
      <c r="R99" s="6">
        <f t="shared" si="19"/>
        <v>1.0357740965498601</v>
      </c>
      <c r="S99" s="7">
        <f t="shared" si="20"/>
        <v>517887.04827493004</v>
      </c>
      <c r="T99" s="8">
        <f t="shared" si="24"/>
        <v>-1.1925585036405506E-2</v>
      </c>
      <c r="U99" s="6">
        <f t="shared" si="25"/>
        <v>1.0357740965498601</v>
      </c>
      <c r="V99" s="24">
        <f>(N99/MAX($N$2:N99)) - 1</f>
        <v>-5.5905564626112625E-2</v>
      </c>
      <c r="W99" s="24">
        <f>(S99/MAX($S$2:S99)) - 1</f>
        <v>-3.3909981965994374E-2</v>
      </c>
    </row>
    <row r="100" spans="1:23" x14ac:dyDescent="0.3">
      <c r="A100" s="2">
        <v>40687</v>
      </c>
      <c r="B100" s="1">
        <v>41.291263999999998</v>
      </c>
      <c r="C100" s="6">
        <f t="shared" si="11"/>
        <v>1.0079499158208165</v>
      </c>
      <c r="D100" s="7">
        <f t="shared" si="21"/>
        <v>201589.98316416331</v>
      </c>
      <c r="E100" s="1">
        <v>61.091701999999998</v>
      </c>
      <c r="F100" s="6">
        <f t="shared" si="12"/>
        <v>1.1023728686329883</v>
      </c>
      <c r="G100" s="7">
        <f t="shared" si="13"/>
        <v>220474.57372659768</v>
      </c>
      <c r="H100" s="1">
        <v>258.16235399999999</v>
      </c>
      <c r="I100" s="6">
        <f t="shared" si="14"/>
        <v>0.85754947572900664</v>
      </c>
      <c r="J100" s="7">
        <f t="shared" si="15"/>
        <v>0</v>
      </c>
      <c r="K100" s="1">
        <v>148.58999600000001</v>
      </c>
      <c r="L100" s="6">
        <f t="shared" si="16"/>
        <v>1.0767391014492755</v>
      </c>
      <c r="M100" s="7">
        <f t="shared" si="17"/>
        <v>107673.91014492756</v>
      </c>
      <c r="N100" s="7">
        <f t="shared" si="18"/>
        <v>529738.46703568858</v>
      </c>
      <c r="O100" s="8">
        <f t="shared" si="22"/>
        <v>1.6852863688001651E-3</v>
      </c>
      <c r="P100" s="6">
        <f t="shared" si="23"/>
        <v>1.0594769340713772</v>
      </c>
      <c r="Q100" s="1">
        <v>1316.280029</v>
      </c>
      <c r="R100" s="6">
        <f t="shared" si="19"/>
        <v>1.0349171174527159</v>
      </c>
      <c r="S100" s="7">
        <f t="shared" si="20"/>
        <v>517458.55872635794</v>
      </c>
      <c r="T100" s="8">
        <f t="shared" si="24"/>
        <v>-8.2738031391094147E-4</v>
      </c>
      <c r="U100" s="6">
        <f t="shared" si="25"/>
        <v>1.0349171174527159</v>
      </c>
      <c r="V100" s="24">
        <f>(N100/MAX($N$2:N100)) - 1</f>
        <v>-5.4314495143316877E-2</v>
      </c>
      <c r="W100" s="24">
        <f>(S100/MAX($S$2:S100)) - 1</f>
        <v>-3.4709305828381609E-2</v>
      </c>
    </row>
    <row r="101" spans="1:23" x14ac:dyDescent="0.3">
      <c r="A101" s="2">
        <v>40688</v>
      </c>
      <c r="B101" s="1">
        <v>41.861794000000003</v>
      </c>
      <c r="C101" s="6">
        <f t="shared" si="11"/>
        <v>1.0218769698696646</v>
      </c>
      <c r="D101" s="7">
        <f t="shared" si="21"/>
        <v>204375.39397393295</v>
      </c>
      <c r="E101" s="1">
        <v>61.595215000000003</v>
      </c>
      <c r="F101" s="6">
        <f t="shared" si="12"/>
        <v>1.1114585390601113</v>
      </c>
      <c r="G101" s="7">
        <f t="shared" si="13"/>
        <v>222291.70781202224</v>
      </c>
      <c r="H101" s="1">
        <v>258.86471599999999</v>
      </c>
      <c r="I101" s="6">
        <f t="shared" si="14"/>
        <v>0.85988254310130052</v>
      </c>
      <c r="J101" s="7">
        <f t="shared" si="15"/>
        <v>0</v>
      </c>
      <c r="K101" s="1">
        <v>148.58000200000001</v>
      </c>
      <c r="L101" s="6">
        <f t="shared" si="16"/>
        <v>1.0766666811594203</v>
      </c>
      <c r="M101" s="7">
        <f t="shared" si="17"/>
        <v>107666.66811594204</v>
      </c>
      <c r="N101" s="7">
        <f t="shared" si="18"/>
        <v>534333.76990189729</v>
      </c>
      <c r="O101" s="8">
        <f t="shared" si="22"/>
        <v>8.6746633521312955E-3</v>
      </c>
      <c r="P101" s="6">
        <f t="shared" si="23"/>
        <v>1.0686675398037946</v>
      </c>
      <c r="Q101" s="1">
        <v>1320.469971</v>
      </c>
      <c r="R101" s="6">
        <f t="shared" si="19"/>
        <v>1.0382114337086787</v>
      </c>
      <c r="S101" s="7">
        <f t="shared" si="20"/>
        <v>519105.71685433935</v>
      </c>
      <c r="T101" s="8">
        <f t="shared" si="24"/>
        <v>3.183169164378441E-3</v>
      </c>
      <c r="U101" s="6">
        <f t="shared" si="25"/>
        <v>1.0382114337086787</v>
      </c>
      <c r="V101" s="24">
        <f>(N101/MAX($N$2:N101)) - 1</f>
        <v>-4.6110991751694863E-2</v>
      </c>
      <c r="W101" s="24">
        <f>(S101/MAX($S$2:S101)) - 1</f>
        <v>-3.1636622256033142E-2</v>
      </c>
    </row>
    <row r="102" spans="1:23" x14ac:dyDescent="0.3">
      <c r="A102" s="2">
        <v>40689</v>
      </c>
      <c r="B102" s="1">
        <v>41.640540999999999</v>
      </c>
      <c r="C102" s="6">
        <f t="shared" si="11"/>
        <v>1.0164760225233904</v>
      </c>
      <c r="D102" s="7">
        <f t="shared" si="21"/>
        <v>203295.20450467811</v>
      </c>
      <c r="E102" s="1">
        <v>61.918373000000003</v>
      </c>
      <c r="F102" s="6">
        <f t="shared" si="12"/>
        <v>1.1172897829086079</v>
      </c>
      <c r="G102" s="7">
        <f t="shared" si="13"/>
        <v>223457.95658172161</v>
      </c>
      <c r="H102" s="1">
        <v>258.09759500000001</v>
      </c>
      <c r="I102" s="6">
        <f t="shared" si="14"/>
        <v>0.85733436285279419</v>
      </c>
      <c r="J102" s="7">
        <f t="shared" si="15"/>
        <v>0</v>
      </c>
      <c r="K102" s="1">
        <v>148.220001</v>
      </c>
      <c r="L102" s="6">
        <f t="shared" si="16"/>
        <v>1.0740579782608695</v>
      </c>
      <c r="M102" s="7">
        <f t="shared" si="17"/>
        <v>107405.79782608694</v>
      </c>
      <c r="N102" s="7">
        <f t="shared" si="18"/>
        <v>534158.95891248668</v>
      </c>
      <c r="O102" s="8">
        <f t="shared" si="22"/>
        <v>-3.2715691812390535E-4</v>
      </c>
      <c r="P102" s="6">
        <f t="shared" si="23"/>
        <v>1.0683179178249733</v>
      </c>
      <c r="Q102" s="1">
        <v>1325.6899410000001</v>
      </c>
      <c r="R102" s="6">
        <f t="shared" si="19"/>
        <v>1.0423156031760936</v>
      </c>
      <c r="S102" s="7">
        <f t="shared" si="20"/>
        <v>521157.80158804683</v>
      </c>
      <c r="T102" s="8">
        <f t="shared" si="24"/>
        <v>3.9531152655043478E-3</v>
      </c>
      <c r="U102" s="6">
        <f t="shared" si="25"/>
        <v>1.0423156031760936</v>
      </c>
      <c r="V102" s="24">
        <f>(N102/MAX($N$2:N102)) - 1</f>
        <v>-4.642306313986555E-2</v>
      </c>
      <c r="W102" s="24">
        <f>(S102/MAX($S$2:S102)) - 1</f>
        <v>-2.7808570204918004E-2</v>
      </c>
    </row>
    <row r="103" spans="1:23" x14ac:dyDescent="0.3">
      <c r="A103" s="2">
        <v>40690</v>
      </c>
      <c r="B103" s="1">
        <v>41.940102000000003</v>
      </c>
      <c r="C103" s="6">
        <f t="shared" si="11"/>
        <v>1.0237885253504582</v>
      </c>
      <c r="D103" s="7">
        <f t="shared" si="21"/>
        <v>204757.70507009164</v>
      </c>
      <c r="E103" s="1">
        <v>62.098742999999999</v>
      </c>
      <c r="F103" s="6">
        <f t="shared" si="12"/>
        <v>1.1205444801556306</v>
      </c>
      <c r="G103" s="7">
        <f t="shared" si="13"/>
        <v>224108.89603112612</v>
      </c>
      <c r="H103" s="1">
        <v>259.477417</v>
      </c>
      <c r="I103" s="6">
        <f t="shared" si="14"/>
        <v>0.86191777950656145</v>
      </c>
      <c r="J103" s="7">
        <f t="shared" si="15"/>
        <v>0</v>
      </c>
      <c r="K103" s="1">
        <v>149.699997</v>
      </c>
      <c r="L103" s="6">
        <f t="shared" si="16"/>
        <v>1.0847825869565217</v>
      </c>
      <c r="M103" s="7">
        <f t="shared" si="17"/>
        <v>108478.25869565218</v>
      </c>
      <c r="N103" s="7">
        <f t="shared" si="18"/>
        <v>537344.85979687003</v>
      </c>
      <c r="O103" s="8">
        <f t="shared" si="22"/>
        <v>5.9643310876402733E-3</v>
      </c>
      <c r="P103" s="6">
        <f t="shared" si="23"/>
        <v>1.0746897195937402</v>
      </c>
      <c r="Q103" s="1">
        <v>1331.099976</v>
      </c>
      <c r="R103" s="6">
        <f t="shared" si="19"/>
        <v>1.0465692100866015</v>
      </c>
      <c r="S103" s="7">
        <f t="shared" si="20"/>
        <v>523284.60504330078</v>
      </c>
      <c r="T103" s="8">
        <f t="shared" si="24"/>
        <v>4.0809203062359689E-3</v>
      </c>
      <c r="U103" s="6">
        <f t="shared" si="25"/>
        <v>1.0465692100866015</v>
      </c>
      <c r="V103" s="24">
        <f>(N103/MAX($N$2:N103)) - 1</f>
        <v>-4.0735614570893808E-2</v>
      </c>
      <c r="W103" s="24">
        <f>(S103/MAX($S$2:S103)) - 1</f>
        <v>-2.3841134457518787E-2</v>
      </c>
    </row>
    <row r="104" spans="1:23" x14ac:dyDescent="0.3">
      <c r="A104" s="2">
        <v>40694</v>
      </c>
      <c r="B104" s="1">
        <v>43.235306000000001</v>
      </c>
      <c r="C104" s="6">
        <f t="shared" si="11"/>
        <v>1.0554054010840463</v>
      </c>
      <c r="D104" s="7">
        <f t="shared" si="21"/>
        <v>211081.08021680929</v>
      </c>
      <c r="E104" s="1">
        <v>62.730029999999999</v>
      </c>
      <c r="F104" s="6">
        <f t="shared" si="12"/>
        <v>1.1319357761637319</v>
      </c>
      <c r="G104" s="7">
        <f t="shared" si="13"/>
        <v>226387.15523274639</v>
      </c>
      <c r="H104" s="1">
        <v>263.52224699999999</v>
      </c>
      <c r="I104" s="6">
        <f t="shared" si="14"/>
        <v>0.87535367282008825</v>
      </c>
      <c r="J104" s="7">
        <f t="shared" si="15"/>
        <v>0</v>
      </c>
      <c r="K104" s="1">
        <v>149.63999899999999</v>
      </c>
      <c r="L104" s="6">
        <f t="shared" si="16"/>
        <v>1.0843478188405797</v>
      </c>
      <c r="M104" s="7">
        <f t="shared" si="17"/>
        <v>108434.78188405799</v>
      </c>
      <c r="N104" s="7">
        <f t="shared" si="18"/>
        <v>545903.01733361371</v>
      </c>
      <c r="O104" s="8">
        <f t="shared" si="22"/>
        <v>1.5926750541503054E-2</v>
      </c>
      <c r="P104" s="6">
        <f t="shared" si="23"/>
        <v>1.0918060346672274</v>
      </c>
      <c r="Q104" s="1">
        <v>1345.1999510000001</v>
      </c>
      <c r="R104" s="6">
        <f t="shared" si="19"/>
        <v>1.0576552291415602</v>
      </c>
      <c r="S104" s="7">
        <f t="shared" si="20"/>
        <v>528827.61457078008</v>
      </c>
      <c r="T104" s="8">
        <f t="shared" si="24"/>
        <v>1.0592724253794206E-2</v>
      </c>
      <c r="U104" s="6">
        <f t="shared" si="25"/>
        <v>1.0576552291415602</v>
      </c>
      <c r="V104" s="24">
        <f>(N104/MAX($N$2:N104)) - 1</f>
        <v>-2.5457650000816234E-2</v>
      </c>
      <c r="W104" s="24">
        <f>(S104/MAX($S$2:S104)) - 1</f>
        <v>-1.3500952766930641E-2</v>
      </c>
    </row>
    <row r="105" spans="1:23" x14ac:dyDescent="0.3">
      <c r="A105" s="2">
        <v>40695</v>
      </c>
      <c r="B105" s="1">
        <v>42.946944999999999</v>
      </c>
      <c r="C105" s="6">
        <f t="shared" si="11"/>
        <v>1.0483662984381208</v>
      </c>
      <c r="D105" s="7">
        <f t="shared" si="21"/>
        <v>209673.25968762417</v>
      </c>
      <c r="E105" s="1">
        <v>61.647812000000002</v>
      </c>
      <c r="F105" s="6">
        <f t="shared" si="12"/>
        <v>1.1124076287707152</v>
      </c>
      <c r="G105" s="7">
        <f t="shared" si="13"/>
        <v>222481.52575414302</v>
      </c>
      <c r="H105" s="1">
        <v>261.81863399999997</v>
      </c>
      <c r="I105" s="6">
        <f t="shared" si="14"/>
        <v>0.86969470507223789</v>
      </c>
      <c r="J105" s="7">
        <f t="shared" si="15"/>
        <v>0</v>
      </c>
      <c r="K105" s="1">
        <v>149.91000399999999</v>
      </c>
      <c r="L105" s="6">
        <f t="shared" si="16"/>
        <v>1.0863043768115941</v>
      </c>
      <c r="M105" s="7">
        <f t="shared" si="17"/>
        <v>108630.43768115941</v>
      </c>
      <c r="N105" s="7">
        <f t="shared" si="18"/>
        <v>540785.22312292666</v>
      </c>
      <c r="O105" s="8">
        <f t="shared" si="22"/>
        <v>-9.374914679321944E-3</v>
      </c>
      <c r="P105" s="6">
        <f t="shared" si="23"/>
        <v>1.0815704462458533</v>
      </c>
      <c r="Q105" s="1">
        <v>1314.5500489999999</v>
      </c>
      <c r="R105" s="6">
        <f t="shared" si="19"/>
        <v>1.0335569312648185</v>
      </c>
      <c r="S105" s="7">
        <f t="shared" si="20"/>
        <v>516778.46563240926</v>
      </c>
      <c r="T105" s="8">
        <f t="shared" si="24"/>
        <v>-2.2784644005685029E-2</v>
      </c>
      <c r="U105" s="6">
        <f t="shared" si="25"/>
        <v>1.0335569312648185</v>
      </c>
      <c r="V105" s="24">
        <f>(N105/MAX($N$2:N105)) - 1</f>
        <v>-3.4593901383444536E-2</v>
      </c>
      <c r="W105" s="24">
        <f>(S105/MAX($S$2:S105)) - 1</f>
        <v>-3.5977982370083539E-2</v>
      </c>
    </row>
    <row r="106" spans="1:23" x14ac:dyDescent="0.3">
      <c r="A106" s="2">
        <v>40696</v>
      </c>
      <c r="B106" s="1">
        <v>43.020263999999997</v>
      </c>
      <c r="C106" s="6">
        <f t="shared" si="11"/>
        <v>1.0501560687846538</v>
      </c>
      <c r="D106" s="7">
        <f t="shared" si="21"/>
        <v>210031.21375693078</v>
      </c>
      <c r="E106" s="1">
        <v>61.121772999999997</v>
      </c>
      <c r="F106" s="6">
        <f t="shared" si="12"/>
        <v>1.1029154865900499</v>
      </c>
      <c r="G106" s="7">
        <f t="shared" si="13"/>
        <v>220583.09731801</v>
      </c>
      <c r="H106" s="1">
        <v>263.044037</v>
      </c>
      <c r="I106" s="6">
        <f t="shared" si="14"/>
        <v>0.87376518120450453</v>
      </c>
      <c r="J106" s="7">
        <f t="shared" si="15"/>
        <v>0</v>
      </c>
      <c r="K106" s="1">
        <v>149.5</v>
      </c>
      <c r="L106" s="6">
        <f t="shared" si="16"/>
        <v>1.0833333333333333</v>
      </c>
      <c r="M106" s="7">
        <f t="shared" si="17"/>
        <v>108333.33333333333</v>
      </c>
      <c r="N106" s="7">
        <f t="shared" si="18"/>
        <v>538947.64440827409</v>
      </c>
      <c r="O106" s="8">
        <f t="shared" si="22"/>
        <v>-3.3979824819193594E-3</v>
      </c>
      <c r="P106" s="6">
        <f t="shared" si="23"/>
        <v>1.0778952888165483</v>
      </c>
      <c r="Q106" s="1">
        <v>1312.9399410000001</v>
      </c>
      <c r="R106" s="6">
        <f t="shared" si="19"/>
        <v>1.0322909937033307</v>
      </c>
      <c r="S106" s="7">
        <f t="shared" si="20"/>
        <v>516145.49685166532</v>
      </c>
      <c r="T106" s="8">
        <f t="shared" si="24"/>
        <v>-1.2248358297386464E-3</v>
      </c>
      <c r="U106" s="6">
        <f t="shared" si="25"/>
        <v>1.0322909937033307</v>
      </c>
      <c r="V106" s="24">
        <f>(N106/MAX($N$2:N106)) - 1</f>
        <v>-3.7874334394481624E-2</v>
      </c>
      <c r="W106" s="24">
        <f>(S106/MAX($S$2:S106)) - 1</f>
        <v>-3.7158751077933649E-2</v>
      </c>
    </row>
    <row r="107" spans="1:23" x14ac:dyDescent="0.3">
      <c r="A107" s="2">
        <v>40697</v>
      </c>
      <c r="B107" s="1">
        <v>42.689639999999997</v>
      </c>
      <c r="C107" s="6">
        <f t="shared" si="11"/>
        <v>1.0420852954373341</v>
      </c>
      <c r="D107" s="7">
        <f t="shared" si="21"/>
        <v>208417.05908746683</v>
      </c>
      <c r="E107" s="1">
        <v>61.009003</v>
      </c>
      <c r="F107" s="6">
        <f t="shared" si="12"/>
        <v>1.1008806015839694</v>
      </c>
      <c r="G107" s="7">
        <f t="shared" si="13"/>
        <v>220176.12031679388</v>
      </c>
      <c r="H107" s="1">
        <v>260.563354</v>
      </c>
      <c r="I107" s="6">
        <f t="shared" si="14"/>
        <v>0.86552498516840914</v>
      </c>
      <c r="J107" s="7">
        <f t="shared" si="15"/>
        <v>0</v>
      </c>
      <c r="K107" s="1">
        <v>150.220001</v>
      </c>
      <c r="L107" s="6">
        <f t="shared" si="16"/>
        <v>1.0885507318840579</v>
      </c>
      <c r="M107" s="7">
        <f t="shared" si="17"/>
        <v>108855.07318840579</v>
      </c>
      <c r="N107" s="7">
        <f t="shared" si="18"/>
        <v>537448.25259266654</v>
      </c>
      <c r="O107" s="8">
        <f t="shared" si="22"/>
        <v>-2.782073233205784E-3</v>
      </c>
      <c r="P107" s="6">
        <f t="shared" si="23"/>
        <v>1.074896505185333</v>
      </c>
      <c r="Q107" s="1">
        <v>1300.160034</v>
      </c>
      <c r="R107" s="6">
        <f t="shared" si="19"/>
        <v>1.0222428700348418</v>
      </c>
      <c r="S107" s="7">
        <f t="shared" si="20"/>
        <v>511121.43501742091</v>
      </c>
      <c r="T107" s="8">
        <f t="shared" si="24"/>
        <v>-9.7338092938710208E-3</v>
      </c>
      <c r="U107" s="6">
        <f t="shared" si="25"/>
        <v>1.0222428700348418</v>
      </c>
      <c r="V107" s="24">
        <f>(N107/MAX($N$2:N107)) - 1</f>
        <v>-4.0551038455743038E-2</v>
      </c>
      <c r="W107" s="24">
        <f>(S107/MAX($S$2:S107)) - 1</f>
        <v>-4.6530864175213571E-2</v>
      </c>
    </row>
    <row r="108" spans="1:23" x14ac:dyDescent="0.3">
      <c r="A108" s="2">
        <v>40700</v>
      </c>
      <c r="B108" s="1">
        <v>42.018420999999996</v>
      </c>
      <c r="C108" s="6">
        <f t="shared" si="11"/>
        <v>1.0257003493492867</v>
      </c>
      <c r="D108" s="7">
        <f t="shared" si="21"/>
        <v>205140.06986985734</v>
      </c>
      <c r="E108" s="1">
        <v>60.340167999999998</v>
      </c>
      <c r="F108" s="6">
        <f t="shared" si="12"/>
        <v>1.088811768445352</v>
      </c>
      <c r="G108" s="7">
        <f t="shared" si="13"/>
        <v>217762.35368907044</v>
      </c>
      <c r="H108" s="1">
        <v>259.55712899999997</v>
      </c>
      <c r="I108" s="6">
        <f t="shared" si="14"/>
        <v>0.8621825624338556</v>
      </c>
      <c r="J108" s="7">
        <f t="shared" si="15"/>
        <v>0</v>
      </c>
      <c r="K108" s="1">
        <v>150.479996</v>
      </c>
      <c r="L108" s="6">
        <f t="shared" si="16"/>
        <v>1.0904347536231884</v>
      </c>
      <c r="M108" s="7">
        <f t="shared" si="17"/>
        <v>109043.47536231886</v>
      </c>
      <c r="N108" s="7">
        <f t="shared" si="18"/>
        <v>531945.89892124664</v>
      </c>
      <c r="O108" s="8">
        <f t="shared" si="22"/>
        <v>-1.0237922711398451E-2</v>
      </c>
      <c r="P108" s="6">
        <f t="shared" si="23"/>
        <v>1.0638917978424933</v>
      </c>
      <c r="Q108" s="1">
        <v>1286.170044</v>
      </c>
      <c r="R108" s="6">
        <f t="shared" si="19"/>
        <v>1.0112433260130489</v>
      </c>
      <c r="S108" s="7">
        <f t="shared" si="20"/>
        <v>505621.66300652444</v>
      </c>
      <c r="T108" s="8">
        <f t="shared" si="24"/>
        <v>-1.0760206154744822E-2</v>
      </c>
      <c r="U108" s="6">
        <f t="shared" si="25"/>
        <v>1.0112433260130489</v>
      </c>
      <c r="V108" s="24">
        <f>(N108/MAX($N$2:N108)) - 1</f>
        <v>-5.0373802769564713E-2</v>
      </c>
      <c r="W108" s="24">
        <f>(S108/MAX($S$2:S108)) - 1</f>
        <v>-5.6790388638874756E-2</v>
      </c>
    </row>
    <row r="109" spans="1:23" x14ac:dyDescent="0.3">
      <c r="A109" s="2">
        <v>40701</v>
      </c>
      <c r="B109" s="1">
        <v>41.27261</v>
      </c>
      <c r="C109" s="6">
        <f t="shared" si="11"/>
        <v>1.0074945580548318</v>
      </c>
      <c r="D109" s="7">
        <f t="shared" si="21"/>
        <v>201498.91161096637</v>
      </c>
      <c r="E109" s="1">
        <v>60.122214999999997</v>
      </c>
      <c r="F109" s="6">
        <f t="shared" si="12"/>
        <v>1.0848789025082208</v>
      </c>
      <c r="G109" s="7">
        <f t="shared" si="13"/>
        <v>216975.78050164419</v>
      </c>
      <c r="H109" s="1">
        <v>258.54589800000002</v>
      </c>
      <c r="I109" s="6">
        <f t="shared" si="14"/>
        <v>0.85882351104446952</v>
      </c>
      <c r="J109" s="7">
        <f t="shared" si="15"/>
        <v>0</v>
      </c>
      <c r="K109" s="1">
        <v>150.41999799999999</v>
      </c>
      <c r="L109" s="6">
        <f t="shared" si="16"/>
        <v>1.0899999855072464</v>
      </c>
      <c r="M109" s="7">
        <f t="shared" si="17"/>
        <v>108999.99855072465</v>
      </c>
      <c r="N109" s="7">
        <f t="shared" si="18"/>
        <v>527474.69066333515</v>
      </c>
      <c r="O109" s="8">
        <f t="shared" si="22"/>
        <v>-8.40538157541737E-3</v>
      </c>
      <c r="P109" s="6">
        <f t="shared" si="23"/>
        <v>1.0549493813266704</v>
      </c>
      <c r="Q109" s="1">
        <v>1284.9399410000001</v>
      </c>
      <c r="R109" s="6">
        <f t="shared" si="19"/>
        <v>1.0102761650572629</v>
      </c>
      <c r="S109" s="7">
        <f t="shared" si="20"/>
        <v>505138.08252863144</v>
      </c>
      <c r="T109" s="8">
        <f t="shared" si="24"/>
        <v>-9.5640775163297054E-4</v>
      </c>
      <c r="U109" s="6">
        <f t="shared" si="25"/>
        <v>1.0102761650572629</v>
      </c>
      <c r="V109" s="24">
        <f>(N109/MAX($N$2:N109)) - 1</f>
        <v>-5.8355773311299153E-2</v>
      </c>
      <c r="W109" s="24">
        <f>(S109/MAX($S$2:S109)) - 1</f>
        <v>-5.7692481622595215E-2</v>
      </c>
    </row>
    <row r="110" spans="1:23" x14ac:dyDescent="0.3">
      <c r="A110" s="2">
        <v>40702</v>
      </c>
      <c r="B110" s="1">
        <v>41.297477999999998</v>
      </c>
      <c r="C110" s="6">
        <f t="shared" si="11"/>
        <v>1.0081016040998894</v>
      </c>
      <c r="D110" s="7">
        <f t="shared" si="21"/>
        <v>201620.3208199779</v>
      </c>
      <c r="E110" s="1">
        <v>60.693378000000003</v>
      </c>
      <c r="F110" s="6">
        <f t="shared" si="12"/>
        <v>1.0951852874042747</v>
      </c>
      <c r="G110" s="7">
        <f t="shared" si="13"/>
        <v>219037.05748085491</v>
      </c>
      <c r="H110" s="1">
        <v>258.61563100000001</v>
      </c>
      <c r="I110" s="6">
        <f t="shared" si="14"/>
        <v>0.85905514627967894</v>
      </c>
      <c r="J110" s="7">
        <f t="shared" si="15"/>
        <v>0</v>
      </c>
      <c r="K110" s="1">
        <v>149.80999800000001</v>
      </c>
      <c r="L110" s="6">
        <f t="shared" si="16"/>
        <v>1.0855796956521739</v>
      </c>
      <c r="M110" s="7">
        <f t="shared" si="17"/>
        <v>108557.96956521738</v>
      </c>
      <c r="N110" s="7">
        <f t="shared" si="18"/>
        <v>529215.3478660502</v>
      </c>
      <c r="O110" s="8">
        <f t="shared" si="22"/>
        <v>3.2999824134236633E-3</v>
      </c>
      <c r="P110" s="6">
        <f t="shared" si="23"/>
        <v>1.0584306957321004</v>
      </c>
      <c r="Q110" s="1">
        <v>1279.5600589999999</v>
      </c>
      <c r="R110" s="6">
        <f t="shared" si="19"/>
        <v>1.0060462657584748</v>
      </c>
      <c r="S110" s="7">
        <f t="shared" si="20"/>
        <v>503023.13287923741</v>
      </c>
      <c r="T110" s="8">
        <f t="shared" si="24"/>
        <v>-4.1868742875352805E-3</v>
      </c>
      <c r="U110" s="6">
        <f t="shared" si="25"/>
        <v>1.0060462657584748</v>
      </c>
      <c r="V110" s="24">
        <f>(N110/MAX($N$2:N110)) - 1</f>
        <v>-5.5248363923524502E-2</v>
      </c>
      <c r="W110" s="24">
        <f>(S110/MAX($S$2:S110)) - 1</f>
        <v>-6.1637804742240787E-2</v>
      </c>
    </row>
    <row r="111" spans="1:23" x14ac:dyDescent="0.3">
      <c r="A111" s="2">
        <v>40703</v>
      </c>
      <c r="B111" s="1">
        <v>41.204253999999999</v>
      </c>
      <c r="C111" s="6">
        <f t="shared" si="11"/>
        <v>1.0058259381635675</v>
      </c>
      <c r="D111" s="7">
        <f t="shared" si="21"/>
        <v>201165.1876327135</v>
      </c>
      <c r="E111" s="1">
        <v>61.009003</v>
      </c>
      <c r="F111" s="6">
        <f t="shared" si="12"/>
        <v>1.1008806015839694</v>
      </c>
      <c r="G111" s="7">
        <f t="shared" si="13"/>
        <v>220176.12031679388</v>
      </c>
      <c r="H111" s="1">
        <v>257.40020800000002</v>
      </c>
      <c r="I111" s="6">
        <f t="shared" si="14"/>
        <v>0.85501782116124214</v>
      </c>
      <c r="J111" s="7">
        <f t="shared" si="15"/>
        <v>0</v>
      </c>
      <c r="K111" s="1">
        <v>150.55999800000001</v>
      </c>
      <c r="L111" s="6">
        <f t="shared" si="16"/>
        <v>1.0910144782608697</v>
      </c>
      <c r="M111" s="7">
        <f t="shared" si="17"/>
        <v>109101.44782608697</v>
      </c>
      <c r="N111" s="7">
        <f t="shared" si="18"/>
        <v>530442.75577559439</v>
      </c>
      <c r="O111" s="8">
        <f t="shared" si="22"/>
        <v>2.3192976441319679E-3</v>
      </c>
      <c r="P111" s="6">
        <f t="shared" si="23"/>
        <v>1.0608855115511888</v>
      </c>
      <c r="Q111" s="1">
        <v>1289</v>
      </c>
      <c r="R111" s="6">
        <f t="shared" si="19"/>
        <v>1.0134683615993316</v>
      </c>
      <c r="S111" s="7">
        <f t="shared" si="20"/>
        <v>506734.1807996658</v>
      </c>
      <c r="T111" s="8">
        <f t="shared" si="24"/>
        <v>7.3774895782363625E-3</v>
      </c>
      <c r="U111" s="6">
        <f t="shared" si="25"/>
        <v>1.0134683615993316</v>
      </c>
      <c r="V111" s="24">
        <f>(N111/MAX($N$2:N111)) - 1</f>
        <v>-5.3057203679682585E-2</v>
      </c>
      <c r="W111" s="24">
        <f>(S111/MAX($S$2:S111)) - 1</f>
        <v>-5.4715047426115659E-2</v>
      </c>
    </row>
    <row r="112" spans="1:23" x14ac:dyDescent="0.3">
      <c r="A112" s="2">
        <v>40704</v>
      </c>
      <c r="B112" s="1">
        <v>40.509417999999997</v>
      </c>
      <c r="C112" s="6">
        <f t="shared" si="11"/>
        <v>0.98886448385426673</v>
      </c>
      <c r="D112" s="7">
        <f t="shared" si="21"/>
        <v>197772.89677085335</v>
      </c>
      <c r="E112" s="1">
        <v>59.956871</v>
      </c>
      <c r="F112" s="6">
        <f t="shared" si="12"/>
        <v>1.0818953428164111</v>
      </c>
      <c r="G112" s="7">
        <f t="shared" si="13"/>
        <v>216379.06856328223</v>
      </c>
      <c r="H112" s="1">
        <v>253.80368000000001</v>
      </c>
      <c r="I112" s="6">
        <f t="shared" si="14"/>
        <v>0.8430710727176457</v>
      </c>
      <c r="J112" s="7">
        <f t="shared" si="15"/>
        <v>0</v>
      </c>
      <c r="K112" s="1">
        <v>149.240005</v>
      </c>
      <c r="L112" s="6">
        <f t="shared" si="16"/>
        <v>1.0814493115942028</v>
      </c>
      <c r="M112" s="7">
        <f t="shared" si="17"/>
        <v>108144.93115942029</v>
      </c>
      <c r="N112" s="7">
        <f t="shared" si="18"/>
        <v>522296.89649355586</v>
      </c>
      <c r="O112" s="8">
        <f t="shared" si="22"/>
        <v>-1.5356716994141872E-2</v>
      </c>
      <c r="P112" s="6">
        <f t="shared" si="23"/>
        <v>1.0445937929871116</v>
      </c>
      <c r="Q112" s="1">
        <v>1270.9799800000001</v>
      </c>
      <c r="R112" s="6">
        <f t="shared" si="19"/>
        <v>0.99930023115294897</v>
      </c>
      <c r="S112" s="7">
        <f t="shared" si="20"/>
        <v>499650.11557647446</v>
      </c>
      <c r="T112" s="8">
        <f t="shared" si="24"/>
        <v>-1.3979844840962041E-2</v>
      </c>
      <c r="U112" s="6">
        <f t="shared" si="25"/>
        <v>0.99930023115294897</v>
      </c>
      <c r="V112" s="24">
        <f>(N112/MAX($N$2:N112)) - 1</f>
        <v>-6.759913621241509E-2</v>
      </c>
      <c r="W112" s="24">
        <f>(S112/MAX($S$2:S112)) - 1</f>
        <v>-6.7929984393594767E-2</v>
      </c>
    </row>
    <row r="113" spans="1:23" x14ac:dyDescent="0.3">
      <c r="A113" s="2">
        <v>40707</v>
      </c>
      <c r="B113" s="1">
        <v>40.596420000000002</v>
      </c>
      <c r="C113" s="6">
        <f t="shared" si="11"/>
        <v>0.99098826622567215</v>
      </c>
      <c r="D113" s="7">
        <f t="shared" si="21"/>
        <v>198197.65324513445</v>
      </c>
      <c r="E113" s="1">
        <v>59.543537000000001</v>
      </c>
      <c r="F113" s="6">
        <f t="shared" si="12"/>
        <v>1.074436912745441</v>
      </c>
      <c r="G113" s="7">
        <f t="shared" si="13"/>
        <v>214887.38254908819</v>
      </c>
      <c r="H113" s="1">
        <v>251.422607</v>
      </c>
      <c r="I113" s="6">
        <f t="shared" si="14"/>
        <v>0.83516175568832196</v>
      </c>
      <c r="J113" s="7">
        <f t="shared" si="15"/>
        <v>0</v>
      </c>
      <c r="K113" s="1">
        <v>147.770004</v>
      </c>
      <c r="L113" s="6">
        <f t="shared" si="16"/>
        <v>1.0707971304347825</v>
      </c>
      <c r="M113" s="7">
        <f t="shared" si="17"/>
        <v>107079.71304347826</v>
      </c>
      <c r="N113" s="7">
        <f t="shared" si="18"/>
        <v>520164.74883770087</v>
      </c>
      <c r="O113" s="8">
        <f t="shared" si="22"/>
        <v>-4.0822522020887986E-3</v>
      </c>
      <c r="P113" s="6">
        <f t="shared" si="23"/>
        <v>1.0403294976754018</v>
      </c>
      <c r="Q113" s="1">
        <v>1271.829956</v>
      </c>
      <c r="R113" s="6">
        <f t="shared" si="19"/>
        <v>0.99996851958127997</v>
      </c>
      <c r="S113" s="7">
        <f t="shared" si="20"/>
        <v>499984.25979063998</v>
      </c>
      <c r="T113" s="8">
        <f t="shared" si="24"/>
        <v>6.6875640322816565E-4</v>
      </c>
      <c r="U113" s="6">
        <f t="shared" si="25"/>
        <v>0.99996851958127997</v>
      </c>
      <c r="V113" s="24">
        <f>(N113/MAX($N$2:N113)) - 1</f>
        <v>-7.1405431691841437E-2</v>
      </c>
      <c r="W113" s="24">
        <f>(S113/MAX($S$2:S113)) - 1</f>
        <v>-6.7306656602400872E-2</v>
      </c>
    </row>
    <row r="114" spans="1:23" x14ac:dyDescent="0.3">
      <c r="A114" s="2">
        <v>40708</v>
      </c>
      <c r="B114" s="1">
        <v>41.322333999999998</v>
      </c>
      <c r="C114" s="6">
        <f t="shared" si="11"/>
        <v>1.0087083572161817</v>
      </c>
      <c r="D114" s="7">
        <f t="shared" si="21"/>
        <v>201741.67144323635</v>
      </c>
      <c r="E114" s="1">
        <v>60.407795</v>
      </c>
      <c r="F114" s="6">
        <f t="shared" si="12"/>
        <v>1.0900320678894082</v>
      </c>
      <c r="G114" s="7">
        <f t="shared" si="13"/>
        <v>218006.41357788164</v>
      </c>
      <c r="H114" s="1">
        <v>253.23580899999999</v>
      </c>
      <c r="I114" s="6">
        <f t="shared" si="14"/>
        <v>0.84118475013502891</v>
      </c>
      <c r="J114" s="7">
        <f t="shared" si="15"/>
        <v>0</v>
      </c>
      <c r="K114" s="1">
        <v>148.66999799999999</v>
      </c>
      <c r="L114" s="6">
        <f t="shared" si="16"/>
        <v>1.0773188260869564</v>
      </c>
      <c r="M114" s="7">
        <f t="shared" si="17"/>
        <v>107731.88260869564</v>
      </c>
      <c r="N114" s="7">
        <f t="shared" si="18"/>
        <v>527479.96762981359</v>
      </c>
      <c r="O114" s="8">
        <f t="shared" si="22"/>
        <v>1.4063272854337949E-2</v>
      </c>
      <c r="P114" s="6">
        <f t="shared" si="23"/>
        <v>1.0549599352596273</v>
      </c>
      <c r="Q114" s="1">
        <v>1287.869995</v>
      </c>
      <c r="R114" s="6">
        <f t="shared" si="19"/>
        <v>1.0125799020834674</v>
      </c>
      <c r="S114" s="7">
        <f t="shared" si="20"/>
        <v>506289.95104173367</v>
      </c>
      <c r="T114" s="8">
        <f t="shared" si="24"/>
        <v>1.261177952628767E-2</v>
      </c>
      <c r="U114" s="6">
        <f t="shared" si="25"/>
        <v>1.0125799020834674</v>
      </c>
      <c r="V114" s="24">
        <f>(N114/MAX($N$2:N114)) - 1</f>
        <v>-5.8346352906667787E-2</v>
      </c>
      <c r="W114" s="24">
        <f>(S114/MAX($S$2:S114)) - 1</f>
        <v>-5.5543733789834238E-2</v>
      </c>
    </row>
    <row r="115" spans="1:23" x14ac:dyDescent="0.3">
      <c r="A115" s="2">
        <v>40709</v>
      </c>
      <c r="B115" s="1">
        <v>40.615062999999999</v>
      </c>
      <c r="C115" s="6">
        <f t="shared" si="11"/>
        <v>0.99144335547362161</v>
      </c>
      <c r="D115" s="7">
        <f t="shared" si="21"/>
        <v>198288.67109472433</v>
      </c>
      <c r="E115" s="1">
        <v>59.115181</v>
      </c>
      <c r="F115" s="6">
        <f t="shared" si="12"/>
        <v>1.0667074172974969</v>
      </c>
      <c r="G115" s="7">
        <f t="shared" si="13"/>
        <v>213341.4834594994</v>
      </c>
      <c r="H115" s="1">
        <v>250.535934</v>
      </c>
      <c r="I115" s="6">
        <f t="shared" si="14"/>
        <v>0.83221645419679213</v>
      </c>
      <c r="J115" s="7">
        <f t="shared" si="15"/>
        <v>0</v>
      </c>
      <c r="K115" s="1">
        <v>149.11999499999999</v>
      </c>
      <c r="L115" s="6">
        <f t="shared" si="16"/>
        <v>1.0805796739130433</v>
      </c>
      <c r="M115" s="7">
        <f t="shared" si="17"/>
        <v>108057.96739130432</v>
      </c>
      <c r="N115" s="7">
        <f t="shared" si="18"/>
        <v>519688.12194552808</v>
      </c>
      <c r="O115" s="8">
        <f t="shared" si="22"/>
        <v>-1.4771832415356956E-2</v>
      </c>
      <c r="P115" s="6">
        <f t="shared" si="23"/>
        <v>1.0393762438910561</v>
      </c>
      <c r="Q115" s="1">
        <v>1265.420044</v>
      </c>
      <c r="R115" s="6">
        <f t="shared" si="19"/>
        <v>0.99492876549855236</v>
      </c>
      <c r="S115" s="7">
        <f t="shared" si="20"/>
        <v>497464.38274927618</v>
      </c>
      <c r="T115" s="8">
        <f t="shared" si="24"/>
        <v>-1.7431845673211877E-2</v>
      </c>
      <c r="U115" s="6">
        <f t="shared" si="25"/>
        <v>0.99492876549855236</v>
      </c>
      <c r="V115" s="24">
        <f>(N115/MAX($N$2:N115)) - 1</f>
        <v>-7.2256302774840075E-2</v>
      </c>
      <c r="W115" s="24">
        <f>(S115/MAX($S$2:S115)) - 1</f>
        <v>-7.200734966750777E-2</v>
      </c>
    </row>
    <row r="116" spans="1:23" x14ac:dyDescent="0.3">
      <c r="A116" s="2">
        <v>40710</v>
      </c>
      <c r="B116" s="1">
        <v>40.417431000000001</v>
      </c>
      <c r="C116" s="6">
        <f t="shared" si="11"/>
        <v>0.98661901399152274</v>
      </c>
      <c r="D116" s="7">
        <f t="shared" si="21"/>
        <v>197323.80279830456</v>
      </c>
      <c r="E116" s="1">
        <v>59.536026</v>
      </c>
      <c r="F116" s="6">
        <f t="shared" si="12"/>
        <v>1.0743013800569541</v>
      </c>
      <c r="G116" s="7">
        <f t="shared" si="13"/>
        <v>214860.27601139082</v>
      </c>
      <c r="H116" s="1">
        <v>249.25074799999999</v>
      </c>
      <c r="I116" s="6">
        <f t="shared" si="14"/>
        <v>0.82794739419079966</v>
      </c>
      <c r="J116" s="7">
        <f t="shared" si="15"/>
        <v>0</v>
      </c>
      <c r="K116" s="1">
        <v>148.970001</v>
      </c>
      <c r="L116" s="6">
        <f t="shared" si="16"/>
        <v>1.0794927608695652</v>
      </c>
      <c r="M116" s="7">
        <f t="shared" si="17"/>
        <v>107949.27608695652</v>
      </c>
      <c r="N116" s="7">
        <f t="shared" si="18"/>
        <v>520133.35489665193</v>
      </c>
      <c r="O116" s="8">
        <f t="shared" si="22"/>
        <v>8.5673105141803596E-4</v>
      </c>
      <c r="P116" s="6">
        <f t="shared" si="23"/>
        <v>1.0402667097933038</v>
      </c>
      <c r="Q116" s="1">
        <v>1267.6400149999999</v>
      </c>
      <c r="R116" s="6">
        <f t="shared" si="19"/>
        <v>0.99667420411156094</v>
      </c>
      <c r="S116" s="7">
        <f t="shared" si="20"/>
        <v>498337.10205578047</v>
      </c>
      <c r="T116" s="8">
        <f t="shared" si="24"/>
        <v>1.7543352584985517E-3</v>
      </c>
      <c r="U116" s="6">
        <f t="shared" si="25"/>
        <v>0.99667420411156094</v>
      </c>
      <c r="V116" s="24">
        <f>(N116/MAX($N$2:N116)) - 1</f>
        <v>-7.1461475941669961E-2</v>
      </c>
      <c r="W116" s="24">
        <f>(S116/MAX($S$2:S116)) - 1</f>
        <v>-7.0379339441401956E-2</v>
      </c>
    </row>
    <row r="117" spans="1:23" x14ac:dyDescent="0.3">
      <c r="A117" s="2">
        <v>40711</v>
      </c>
      <c r="B117" s="1">
        <v>39.808365000000002</v>
      </c>
      <c r="C117" s="6">
        <f t="shared" si="11"/>
        <v>0.97175126803370171</v>
      </c>
      <c r="D117" s="7">
        <f t="shared" si="21"/>
        <v>194350.25360674036</v>
      </c>
      <c r="E117" s="1">
        <v>59.385708000000001</v>
      </c>
      <c r="F117" s="6">
        <f t="shared" si="12"/>
        <v>1.0715889579203572</v>
      </c>
      <c r="G117" s="7">
        <f t="shared" si="13"/>
        <v>214317.79158407147</v>
      </c>
      <c r="H117" s="1">
        <v>241.604401</v>
      </c>
      <c r="I117" s="6">
        <f t="shared" si="14"/>
        <v>0.80254818024850638</v>
      </c>
      <c r="J117" s="7">
        <f t="shared" si="15"/>
        <v>0</v>
      </c>
      <c r="K117" s="1">
        <v>149.94000199999999</v>
      </c>
      <c r="L117" s="6">
        <f t="shared" si="16"/>
        <v>1.0865217536231884</v>
      </c>
      <c r="M117" s="7">
        <f t="shared" si="17"/>
        <v>108652.17536231886</v>
      </c>
      <c r="N117" s="7">
        <f t="shared" si="18"/>
        <v>517320.22055313073</v>
      </c>
      <c r="O117" s="8">
        <f t="shared" si="22"/>
        <v>-5.4084867217949473E-3</v>
      </c>
      <c r="P117" s="6">
        <f t="shared" si="23"/>
        <v>1.0346404411062615</v>
      </c>
      <c r="Q117" s="1">
        <v>1271.5</v>
      </c>
      <c r="R117" s="6">
        <f t="shared" si="19"/>
        <v>0.99970909369553917</v>
      </c>
      <c r="S117" s="7">
        <f t="shared" si="20"/>
        <v>499854.54684776958</v>
      </c>
      <c r="T117" s="8">
        <f t="shared" si="24"/>
        <v>3.0450166879592011E-3</v>
      </c>
      <c r="U117" s="6">
        <f t="shared" si="25"/>
        <v>0.99970909369553917</v>
      </c>
      <c r="V117" s="24">
        <f>(N117/MAX($N$2:N117)) - 1</f>
        <v>-7.6483464219714525E-2</v>
      </c>
      <c r="W117" s="24">
        <f>(S117/MAX($S$2:S117)) - 1</f>
        <v>-6.7548629016529249E-2</v>
      </c>
    </row>
    <row r="118" spans="1:23" x14ac:dyDescent="0.3">
      <c r="A118" s="2">
        <v>40714</v>
      </c>
      <c r="B118" s="1">
        <v>39.194321000000002</v>
      </c>
      <c r="C118" s="6">
        <f t="shared" si="11"/>
        <v>0.95676200545965517</v>
      </c>
      <c r="D118" s="7">
        <f t="shared" si="21"/>
        <v>191352.40109193104</v>
      </c>
      <c r="E118" s="1">
        <v>59.904269999999997</v>
      </c>
      <c r="F118" s="6">
        <f t="shared" si="12"/>
        <v>1.0809461809275678</v>
      </c>
      <c r="G118" s="7">
        <f t="shared" si="13"/>
        <v>216189.23618551358</v>
      </c>
      <c r="H118" s="1">
        <v>241.385223</v>
      </c>
      <c r="I118" s="6">
        <f t="shared" si="14"/>
        <v>0.80182012685079318</v>
      </c>
      <c r="J118" s="7">
        <f t="shared" si="15"/>
        <v>0</v>
      </c>
      <c r="K118" s="1">
        <v>150.029999</v>
      </c>
      <c r="L118" s="6">
        <f t="shared" si="16"/>
        <v>1.0871739057971015</v>
      </c>
      <c r="M118" s="7">
        <f t="shared" si="17"/>
        <v>108717.39057971016</v>
      </c>
      <c r="N118" s="7">
        <f t="shared" si="18"/>
        <v>516259.02785715472</v>
      </c>
      <c r="O118" s="8">
        <f t="shared" si="22"/>
        <v>-2.0513265358955701E-3</v>
      </c>
      <c r="P118" s="6">
        <f t="shared" si="23"/>
        <v>1.0325180557143094</v>
      </c>
      <c r="Q118" s="1">
        <v>1278.3599850000001</v>
      </c>
      <c r="R118" s="6">
        <f t="shared" si="19"/>
        <v>1.0051027149201677</v>
      </c>
      <c r="S118" s="7">
        <f t="shared" si="20"/>
        <v>502551.35746008385</v>
      </c>
      <c r="T118" s="8">
        <f t="shared" si="24"/>
        <v>5.3951907196225779E-3</v>
      </c>
      <c r="U118" s="6">
        <f t="shared" si="25"/>
        <v>1.0051027149201677</v>
      </c>
      <c r="V118" s="24">
        <f>(N118/MAX($N$2:N118)) - 1</f>
        <v>-7.8377898195899021E-2</v>
      </c>
      <c r="W118" s="24">
        <f>(S118/MAX($S$2:S118)) - 1</f>
        <v>-6.2517876033299835E-2</v>
      </c>
    </row>
    <row r="119" spans="1:23" x14ac:dyDescent="0.3">
      <c r="A119" s="2">
        <v>40715</v>
      </c>
      <c r="B119" s="1">
        <v>40.434834000000002</v>
      </c>
      <c r="C119" s="6">
        <f t="shared" si="11"/>
        <v>0.98704383393370299</v>
      </c>
      <c r="D119" s="7">
        <f t="shared" si="21"/>
        <v>197408.76678674063</v>
      </c>
      <c r="E119" s="1">
        <v>60.550583000000003</v>
      </c>
      <c r="F119" s="6">
        <f t="shared" si="12"/>
        <v>1.0926086144908822</v>
      </c>
      <c r="G119" s="7">
        <f t="shared" si="13"/>
        <v>218521.72289817646</v>
      </c>
      <c r="H119" s="1">
        <v>245.57951399999999</v>
      </c>
      <c r="I119" s="6">
        <f t="shared" si="14"/>
        <v>0.81575249147474171</v>
      </c>
      <c r="J119" s="7">
        <f t="shared" si="15"/>
        <v>0</v>
      </c>
      <c r="K119" s="1">
        <v>150.759995</v>
      </c>
      <c r="L119" s="6">
        <f t="shared" si="16"/>
        <v>1.092463731884058</v>
      </c>
      <c r="M119" s="7">
        <f t="shared" si="17"/>
        <v>109246.37318840582</v>
      </c>
      <c r="N119" s="7">
        <f t="shared" si="18"/>
        <v>525176.86287332291</v>
      </c>
      <c r="O119" s="8">
        <f t="shared" si="22"/>
        <v>1.7273954613798326E-2</v>
      </c>
      <c r="P119" s="6">
        <f t="shared" si="23"/>
        <v>1.0503537257466458</v>
      </c>
      <c r="Q119" s="1">
        <v>1295.5200199999999</v>
      </c>
      <c r="R119" s="6">
        <f t="shared" si="19"/>
        <v>1.0185946874232219</v>
      </c>
      <c r="S119" s="7">
        <f t="shared" si="20"/>
        <v>509297.34371161094</v>
      </c>
      <c r="T119" s="8">
        <f t="shared" si="24"/>
        <v>1.3423476330103989E-2</v>
      </c>
      <c r="U119" s="6">
        <f t="shared" si="25"/>
        <v>1.0185946874232219</v>
      </c>
      <c r="V119" s="24">
        <f>(N119/MAX($N$2:N119)) - 1</f>
        <v>-6.2457839838261475E-2</v>
      </c>
      <c r="W119" s="24">
        <f>(S119/MAX($S$2:S119)) - 1</f>
        <v>-4.9933606932337171E-2</v>
      </c>
    </row>
    <row r="120" spans="1:23" x14ac:dyDescent="0.3">
      <c r="A120" s="2">
        <v>40716</v>
      </c>
      <c r="B120" s="1">
        <v>40.100464000000002</v>
      </c>
      <c r="C120" s="6">
        <f t="shared" si="11"/>
        <v>0.97888161799008344</v>
      </c>
      <c r="D120" s="7">
        <f t="shared" si="21"/>
        <v>195776.32359801669</v>
      </c>
      <c r="E120" s="1">
        <v>59.986938000000002</v>
      </c>
      <c r="F120" s="6">
        <f t="shared" si="12"/>
        <v>1.0824378885952337</v>
      </c>
      <c r="G120" s="7">
        <f t="shared" si="13"/>
        <v>216487.57771904673</v>
      </c>
      <c r="H120" s="1">
        <v>242.595688</v>
      </c>
      <c r="I120" s="6">
        <f t="shared" si="14"/>
        <v>0.80584098275815097</v>
      </c>
      <c r="J120" s="7">
        <f t="shared" si="15"/>
        <v>0</v>
      </c>
      <c r="K120" s="1">
        <v>150.990005</v>
      </c>
      <c r="L120" s="6">
        <f t="shared" si="16"/>
        <v>1.0941304710144928</v>
      </c>
      <c r="M120" s="7">
        <f t="shared" si="17"/>
        <v>109413.04710144928</v>
      </c>
      <c r="N120" s="7">
        <f t="shared" si="18"/>
        <v>521676.94841851271</v>
      </c>
      <c r="O120" s="8">
        <f t="shared" si="22"/>
        <v>-6.664258656905897E-3</v>
      </c>
      <c r="P120" s="6">
        <f t="shared" si="23"/>
        <v>1.0433538968370255</v>
      </c>
      <c r="Q120" s="1">
        <v>1287.1400149999999</v>
      </c>
      <c r="R120" s="6">
        <f t="shared" si="19"/>
        <v>1.0120059597757867</v>
      </c>
      <c r="S120" s="7">
        <f t="shared" si="20"/>
        <v>506002.97988789331</v>
      </c>
      <c r="T120" s="8">
        <f t="shared" si="24"/>
        <v>-6.468448862719911E-3</v>
      </c>
      <c r="U120" s="6">
        <f t="shared" si="25"/>
        <v>1.0120059597757867</v>
      </c>
      <c r="V120" s="24">
        <f>(N120/MAX($N$2:N120)) - 1</f>
        <v>-6.8705863295333569E-2</v>
      </c>
      <c r="W120" s="24">
        <f>(S120/MAX($S$2:S120)) - 1</f>
        <v>-5.607906281208408E-2</v>
      </c>
    </row>
    <row r="121" spans="1:23" x14ac:dyDescent="0.3">
      <c r="A121" s="2">
        <v>40717</v>
      </c>
      <c r="B121" s="1">
        <v>41.171936000000002</v>
      </c>
      <c r="C121" s="6">
        <f t="shared" si="11"/>
        <v>1.0050370321765894</v>
      </c>
      <c r="D121" s="7">
        <f t="shared" si="21"/>
        <v>201007.40643531788</v>
      </c>
      <c r="E121" s="1">
        <v>58.949829000000001</v>
      </c>
      <c r="F121" s="6">
        <f t="shared" si="12"/>
        <v>1.063723713249209</v>
      </c>
      <c r="G121" s="7">
        <f t="shared" si="13"/>
        <v>212744.74264984182</v>
      </c>
      <c r="H121" s="1">
        <v>239.21336400000001</v>
      </c>
      <c r="I121" s="6">
        <f t="shared" si="14"/>
        <v>0.79460576535327088</v>
      </c>
      <c r="J121" s="7">
        <f t="shared" si="15"/>
        <v>0</v>
      </c>
      <c r="K121" s="1">
        <v>148.33999600000001</v>
      </c>
      <c r="L121" s="6">
        <f t="shared" si="16"/>
        <v>1.0749275072463769</v>
      </c>
      <c r="M121" s="7">
        <f t="shared" si="17"/>
        <v>107492.75072463771</v>
      </c>
      <c r="N121" s="7">
        <f t="shared" si="18"/>
        <v>521244.89980979741</v>
      </c>
      <c r="O121" s="8">
        <f t="shared" si="22"/>
        <v>-8.2819187243188264E-4</v>
      </c>
      <c r="P121" s="6">
        <f t="shared" si="23"/>
        <v>1.0424897996195948</v>
      </c>
      <c r="Q121" s="1">
        <v>1283.5</v>
      </c>
      <c r="R121" s="6">
        <f t="shared" si="19"/>
        <v>1.0091440202581397</v>
      </c>
      <c r="S121" s="7">
        <f t="shared" si="20"/>
        <v>504572.01012906985</v>
      </c>
      <c r="T121" s="8">
        <f t="shared" si="24"/>
        <v>-2.8279868216201098E-3</v>
      </c>
      <c r="U121" s="6">
        <f t="shared" si="25"/>
        <v>1.0091440202581397</v>
      </c>
      <c r="V121" s="24">
        <f>(N121/MAX($N$2:N121)) - 1</f>
        <v>-6.947715353019579E-2</v>
      </c>
      <c r="W121" s="24">
        <f>(S121/MAX($S$2:S121)) - 1</f>
        <v>-5.8748458783102753E-2</v>
      </c>
    </row>
    <row r="122" spans="1:23" x14ac:dyDescent="0.3">
      <c r="A122" s="2">
        <v>40718</v>
      </c>
      <c r="B122" s="1">
        <v>40.565350000000002</v>
      </c>
      <c r="C122" s="6">
        <f t="shared" si="11"/>
        <v>0.99022982483030697</v>
      </c>
      <c r="D122" s="7">
        <f t="shared" si="21"/>
        <v>198045.96496606141</v>
      </c>
      <c r="E122" s="1">
        <v>57.702311999999999</v>
      </c>
      <c r="F122" s="6">
        <f t="shared" si="12"/>
        <v>1.0412128181695723</v>
      </c>
      <c r="G122" s="7">
        <f t="shared" si="13"/>
        <v>208242.56363391448</v>
      </c>
      <c r="H122" s="1">
        <v>236.55334500000001</v>
      </c>
      <c r="I122" s="6">
        <f t="shared" si="14"/>
        <v>0.78576986087868128</v>
      </c>
      <c r="J122" s="7">
        <f t="shared" si="15"/>
        <v>0</v>
      </c>
      <c r="K122" s="1">
        <v>146.259995</v>
      </c>
      <c r="L122" s="6">
        <f t="shared" si="16"/>
        <v>1.0598550362318842</v>
      </c>
      <c r="M122" s="7">
        <f t="shared" si="17"/>
        <v>105985.50362318843</v>
      </c>
      <c r="N122" s="7">
        <f t="shared" si="18"/>
        <v>512274.03222316428</v>
      </c>
      <c r="O122" s="8">
        <f t="shared" si="22"/>
        <v>-1.7210465924763163E-2</v>
      </c>
      <c r="P122" s="6">
        <f t="shared" si="23"/>
        <v>1.0245480644463285</v>
      </c>
      <c r="Q122" s="1">
        <v>1268.4499510000001</v>
      </c>
      <c r="R122" s="6">
        <f t="shared" si="19"/>
        <v>0.99731101133492817</v>
      </c>
      <c r="S122" s="7">
        <f t="shared" si="20"/>
        <v>498655.50566746411</v>
      </c>
      <c r="T122" s="8">
        <f t="shared" si="24"/>
        <v>-1.1725788079470112E-2</v>
      </c>
      <c r="U122" s="6">
        <f t="shared" si="25"/>
        <v>0.99731101133492817</v>
      </c>
      <c r="V122" s="24">
        <f>(N122/MAX($N$2:N122)) - 1</f>
        <v>-8.5491885271578028E-2</v>
      </c>
      <c r="W122" s="24">
        <f>(S122/MAX($S$2:S122)) - 1</f>
        <v>-6.9785374884886786E-2</v>
      </c>
    </row>
    <row r="123" spans="1:23" x14ac:dyDescent="0.3">
      <c r="A123" s="2">
        <v>40721</v>
      </c>
      <c r="B123" s="1">
        <v>41.27261</v>
      </c>
      <c r="C123" s="6">
        <f t="shared" si="11"/>
        <v>1.0074945580548318</v>
      </c>
      <c r="D123" s="7">
        <f t="shared" si="21"/>
        <v>201498.91161096637</v>
      </c>
      <c r="E123" s="1">
        <v>58.559040000000003</v>
      </c>
      <c r="F123" s="6">
        <f t="shared" si="12"/>
        <v>1.056672097778417</v>
      </c>
      <c r="G123" s="7">
        <f t="shared" si="13"/>
        <v>211334.41955568339</v>
      </c>
      <c r="H123" s="1">
        <v>240.49854999999999</v>
      </c>
      <c r="I123" s="6">
        <f t="shared" si="14"/>
        <v>0.79887482535926324</v>
      </c>
      <c r="J123" s="7">
        <f t="shared" si="15"/>
        <v>0</v>
      </c>
      <c r="K123" s="1">
        <v>145.729996</v>
      </c>
      <c r="L123" s="6">
        <f t="shared" si="16"/>
        <v>1.0560144637681159</v>
      </c>
      <c r="M123" s="7">
        <f t="shared" si="17"/>
        <v>105601.4463768116</v>
      </c>
      <c r="N123" s="7">
        <f t="shared" si="18"/>
        <v>518434.77754346136</v>
      </c>
      <c r="O123" s="8">
        <f t="shared" si="22"/>
        <v>1.2026269013794666E-2</v>
      </c>
      <c r="P123" s="6">
        <f t="shared" si="23"/>
        <v>1.0368695550869227</v>
      </c>
      <c r="Q123" s="1">
        <v>1280.099976</v>
      </c>
      <c r="R123" s="6">
        <f t="shared" si="19"/>
        <v>1.0064707721955497</v>
      </c>
      <c r="S123" s="7">
        <f t="shared" si="20"/>
        <v>503235.38609777484</v>
      </c>
      <c r="T123" s="8">
        <f t="shared" si="24"/>
        <v>9.1844577634421221E-3</v>
      </c>
      <c r="U123" s="6">
        <f t="shared" si="25"/>
        <v>1.0064707721955497</v>
      </c>
      <c r="V123" s="24">
        <f>(N123/MAX($N$2:N123)) - 1</f>
        <v>-7.449376466855584E-2</v>
      </c>
      <c r="W123" s="24">
        <f>(S123/MAX($S$2:S123)) - 1</f>
        <v>-6.1241857949580814E-2</v>
      </c>
    </row>
    <row r="124" spans="1:23" x14ac:dyDescent="0.3">
      <c r="A124" s="2">
        <v>40722</v>
      </c>
      <c r="B124" s="1">
        <v>41.672866999999997</v>
      </c>
      <c r="C124" s="6">
        <f t="shared" si="11"/>
        <v>1.017265123796212</v>
      </c>
      <c r="D124" s="7">
        <f t="shared" si="21"/>
        <v>203453.02475924243</v>
      </c>
      <c r="E124" s="1">
        <v>59.844138999999998</v>
      </c>
      <c r="F124" s="6">
        <f t="shared" si="12"/>
        <v>1.0798611435036021</v>
      </c>
      <c r="G124" s="7">
        <f t="shared" si="13"/>
        <v>215972.22870072044</v>
      </c>
      <c r="H124" s="1">
        <v>245.90329</v>
      </c>
      <c r="I124" s="6">
        <f t="shared" si="14"/>
        <v>0.81682799274265172</v>
      </c>
      <c r="J124" s="7">
        <f t="shared" si="15"/>
        <v>0</v>
      </c>
      <c r="K124" s="1">
        <v>146.240005</v>
      </c>
      <c r="L124" s="6">
        <f t="shared" si="16"/>
        <v>1.0597101811594203</v>
      </c>
      <c r="M124" s="7">
        <f t="shared" si="17"/>
        <v>105971.01811594202</v>
      </c>
      <c r="N124" s="7">
        <f t="shared" si="18"/>
        <v>525396.27157590492</v>
      </c>
      <c r="O124" s="8">
        <f t="shared" si="22"/>
        <v>1.3427907104206493E-2</v>
      </c>
      <c r="P124" s="6">
        <f t="shared" si="23"/>
        <v>1.0507925431518099</v>
      </c>
      <c r="Q124" s="1">
        <v>1296.670044</v>
      </c>
      <c r="R124" s="6">
        <f t="shared" si="19"/>
        <v>1.0194988867553243</v>
      </c>
      <c r="S124" s="7">
        <f t="shared" si="20"/>
        <v>509749.44337766216</v>
      </c>
      <c r="T124" s="8">
        <f t="shared" si="24"/>
        <v>1.2944354590004314E-2</v>
      </c>
      <c r="U124" s="6">
        <f t="shared" si="25"/>
        <v>1.0194988867553243</v>
      </c>
      <c r="V124" s="24">
        <f>(N124/MAX($N$2:N124)) - 1</f>
        <v>-6.2066152916161355E-2</v>
      </c>
      <c r="W124" s="24">
        <f>(S124/MAX($S$2:S124)) - 1</f>
        <v>-4.9090239684626558E-2</v>
      </c>
    </row>
    <row r="125" spans="1:23" x14ac:dyDescent="0.3">
      <c r="A125" s="2">
        <v>40723</v>
      </c>
      <c r="B125" s="1">
        <v>41.521217</v>
      </c>
      <c r="C125" s="6">
        <f t="shared" si="11"/>
        <v>1.013563236522085</v>
      </c>
      <c r="D125" s="7">
        <f t="shared" si="21"/>
        <v>202712.64730441701</v>
      </c>
      <c r="E125" s="1">
        <v>60.310093000000002</v>
      </c>
      <c r="F125" s="6">
        <f t="shared" si="12"/>
        <v>1.0882690783100513</v>
      </c>
      <c r="G125" s="7">
        <f t="shared" si="13"/>
        <v>217653.81566201025</v>
      </c>
      <c r="H125" s="1">
        <v>247.85597200000001</v>
      </c>
      <c r="I125" s="6">
        <f t="shared" si="14"/>
        <v>0.82331430416420581</v>
      </c>
      <c r="J125" s="7">
        <f t="shared" si="15"/>
        <v>0</v>
      </c>
      <c r="K125" s="1">
        <v>147.179993</v>
      </c>
      <c r="L125" s="6">
        <f t="shared" si="16"/>
        <v>1.0665216884057971</v>
      </c>
      <c r="M125" s="7">
        <f t="shared" si="17"/>
        <v>106652.16884057972</v>
      </c>
      <c r="N125" s="7">
        <f t="shared" si="18"/>
        <v>527018.63180700701</v>
      </c>
      <c r="O125" s="8">
        <f t="shared" si="22"/>
        <v>3.0878792234971808E-3</v>
      </c>
      <c r="P125" s="6">
        <f t="shared" si="23"/>
        <v>1.0540372636140141</v>
      </c>
      <c r="Q125" s="1">
        <v>1307.410034</v>
      </c>
      <c r="R125" s="6">
        <f t="shared" si="19"/>
        <v>1.027943138166413</v>
      </c>
      <c r="S125" s="7">
        <f t="shared" si="20"/>
        <v>513971.56908320653</v>
      </c>
      <c r="T125" s="8">
        <f t="shared" si="24"/>
        <v>8.2827470640636225E-3</v>
      </c>
      <c r="U125" s="6">
        <f t="shared" si="25"/>
        <v>1.027943138166413</v>
      </c>
      <c r="V125" s="24">
        <f>(N125/MAX($N$2:N125)) - 1</f>
        <v>-5.9169926476736467E-2</v>
      </c>
      <c r="W125" s="24">
        <f>(S125/MAX($S$2:S125)) - 1</f>
        <v>-4.1214094659185019E-2</v>
      </c>
    </row>
    <row r="126" spans="1:23" x14ac:dyDescent="0.3">
      <c r="A126" s="2">
        <v>40724</v>
      </c>
      <c r="B126" s="1">
        <v>41.723824</v>
      </c>
      <c r="C126" s="6">
        <f t="shared" si="11"/>
        <v>1.0185090213882182</v>
      </c>
      <c r="D126" s="7">
        <f t="shared" si="21"/>
        <v>203701.80427764365</v>
      </c>
      <c r="E126" s="1">
        <v>61.159328000000002</v>
      </c>
      <c r="F126" s="6">
        <f t="shared" si="12"/>
        <v>1.1035931500324847</v>
      </c>
      <c r="G126" s="7">
        <f t="shared" si="13"/>
        <v>220718.63000649694</v>
      </c>
      <c r="H126" s="1">
        <v>252.24452199999999</v>
      </c>
      <c r="I126" s="6">
        <f t="shared" si="14"/>
        <v>0.83789194762538421</v>
      </c>
      <c r="J126" s="7">
        <f t="shared" si="15"/>
        <v>0</v>
      </c>
      <c r="K126" s="1">
        <v>146</v>
      </c>
      <c r="L126" s="6">
        <f t="shared" si="16"/>
        <v>1.0579710144927537</v>
      </c>
      <c r="M126" s="7">
        <f t="shared" si="17"/>
        <v>105797.10144927537</v>
      </c>
      <c r="N126" s="7">
        <f t="shared" si="18"/>
        <v>530217.53573341598</v>
      </c>
      <c r="O126" s="8">
        <f t="shared" si="22"/>
        <v>6.069811830827998E-3</v>
      </c>
      <c r="P126" s="6">
        <f t="shared" si="23"/>
        <v>1.060435071466832</v>
      </c>
      <c r="Q126" s="1">
        <v>1320.6400149999999</v>
      </c>
      <c r="R126" s="6">
        <f t="shared" si="19"/>
        <v>1.0383451297630462</v>
      </c>
      <c r="S126" s="7">
        <f t="shared" si="20"/>
        <v>519172.56488152308</v>
      </c>
      <c r="T126" s="8">
        <f t="shared" si="24"/>
        <v>1.0119228593896246E-2</v>
      </c>
      <c r="U126" s="6">
        <f t="shared" si="25"/>
        <v>1.0383451297630462</v>
      </c>
      <c r="V126" s="24">
        <f>(N126/MAX($N$2:N126)) - 1</f>
        <v>-5.3459264965666109E-2</v>
      </c>
      <c r="W126" s="24">
        <f>(S126/MAX($S$2:S126)) - 1</f>
        <v>-3.151192091043542E-2</v>
      </c>
    </row>
    <row r="127" spans="1:23" x14ac:dyDescent="0.3">
      <c r="A127" s="2">
        <v>40725</v>
      </c>
      <c r="B127" s="1">
        <v>42.667267000000002</v>
      </c>
      <c r="C127" s="6">
        <f t="shared" si="11"/>
        <v>1.0415391541647721</v>
      </c>
      <c r="D127" s="7">
        <f t="shared" si="21"/>
        <v>208307.83083295441</v>
      </c>
      <c r="E127" s="1">
        <v>61.632796999999997</v>
      </c>
      <c r="F127" s="6">
        <f t="shared" si="12"/>
        <v>1.1121366897056597</v>
      </c>
      <c r="G127" s="7">
        <f t="shared" si="13"/>
        <v>222427.33794113193</v>
      </c>
      <c r="H127" s="1">
        <v>259.54217499999999</v>
      </c>
      <c r="I127" s="6">
        <f t="shared" si="14"/>
        <v>0.86213288906102903</v>
      </c>
      <c r="J127" s="7">
        <f t="shared" si="15"/>
        <v>0</v>
      </c>
      <c r="K127" s="1">
        <v>144.929993</v>
      </c>
      <c r="L127" s="6">
        <f t="shared" si="16"/>
        <v>1.0502173405797102</v>
      </c>
      <c r="M127" s="7">
        <f t="shared" si="17"/>
        <v>105021.73405797103</v>
      </c>
      <c r="N127" s="7">
        <f t="shared" si="18"/>
        <v>535756.90283205733</v>
      </c>
      <c r="O127" s="8">
        <f t="shared" si="22"/>
        <v>1.0447347975730548E-2</v>
      </c>
      <c r="P127" s="6">
        <f t="shared" si="23"/>
        <v>1.0715138056641147</v>
      </c>
      <c r="Q127" s="1">
        <v>1339.670044</v>
      </c>
      <c r="R127" s="6">
        <f t="shared" si="19"/>
        <v>1.0533073736046425</v>
      </c>
      <c r="S127" s="7">
        <f t="shared" si="20"/>
        <v>526653.68680232123</v>
      </c>
      <c r="T127" s="8">
        <f t="shared" si="24"/>
        <v>1.4409701950459208E-2</v>
      </c>
      <c r="U127" s="6">
        <f t="shared" si="25"/>
        <v>1.0533073736046425</v>
      </c>
      <c r="V127" s="24">
        <f>(N127/MAX($N$2:N127)) - 1</f>
        <v>-4.3570424533558638E-2</v>
      </c>
      <c r="W127" s="24">
        <f>(S127/MAX($S$2:S127)) - 1</f>
        <v>-1.7556296348182121E-2</v>
      </c>
    </row>
    <row r="128" spans="1:23" x14ac:dyDescent="0.3">
      <c r="A128" s="2">
        <v>40729</v>
      </c>
      <c r="B128" s="1">
        <v>43.434196</v>
      </c>
      <c r="C128" s="6">
        <f t="shared" si="11"/>
        <v>1.0602604512650629</v>
      </c>
      <c r="D128" s="7">
        <f t="shared" si="21"/>
        <v>212052.0902530126</v>
      </c>
      <c r="E128" s="1">
        <v>61.324669</v>
      </c>
      <c r="F128" s="6">
        <f t="shared" si="12"/>
        <v>1.1065766555906151</v>
      </c>
      <c r="G128" s="7">
        <f t="shared" si="13"/>
        <v>221315.33111812305</v>
      </c>
      <c r="H128" s="1">
        <v>265.22586100000001</v>
      </c>
      <c r="I128" s="6">
        <f t="shared" si="14"/>
        <v>0.88101264388968348</v>
      </c>
      <c r="J128" s="7">
        <f t="shared" si="15"/>
        <v>0</v>
      </c>
      <c r="K128" s="1">
        <v>147.63000500000001</v>
      </c>
      <c r="L128" s="6">
        <f t="shared" si="16"/>
        <v>1.0697826449275363</v>
      </c>
      <c r="M128" s="7">
        <f t="shared" si="17"/>
        <v>106978.26449275365</v>
      </c>
      <c r="N128" s="7">
        <f t="shared" si="18"/>
        <v>540345.68586388929</v>
      </c>
      <c r="O128" s="8">
        <f t="shared" si="22"/>
        <v>8.5650469598717027E-3</v>
      </c>
      <c r="P128" s="6">
        <f t="shared" si="23"/>
        <v>1.0806913717277786</v>
      </c>
      <c r="Q128" s="1">
        <v>1337.880005</v>
      </c>
      <c r="R128" s="6">
        <f t="shared" si="19"/>
        <v>1.0518999663955435</v>
      </c>
      <c r="S128" s="7">
        <f t="shared" si="20"/>
        <v>525949.98319777171</v>
      </c>
      <c r="T128" s="8">
        <f t="shared" si="24"/>
        <v>-1.3361790151364961E-3</v>
      </c>
      <c r="U128" s="6">
        <f t="shared" si="25"/>
        <v>1.0518999663955435</v>
      </c>
      <c r="V128" s="24">
        <f>(N128/MAX($N$2:N128)) - 1</f>
        <v>-3.5378560305878493E-2</v>
      </c>
      <c r="W128" s="24">
        <f>(S128/MAX($S$2:S128)) - 1</f>
        <v>-1.88690170085547E-2</v>
      </c>
    </row>
    <row r="129" spans="1:23" x14ac:dyDescent="0.3">
      <c r="A129" s="2">
        <v>40730</v>
      </c>
      <c r="B129" s="1">
        <v>43.723812000000002</v>
      </c>
      <c r="C129" s="6">
        <f t="shared" si="11"/>
        <v>1.0673301893777145</v>
      </c>
      <c r="D129" s="7">
        <f t="shared" si="21"/>
        <v>213466.03787554288</v>
      </c>
      <c r="E129" s="1">
        <v>61.302112999999999</v>
      </c>
      <c r="F129" s="6">
        <f t="shared" si="12"/>
        <v>1.1061696425002794</v>
      </c>
      <c r="G129" s="7">
        <f t="shared" si="13"/>
        <v>221233.92850005592</v>
      </c>
      <c r="H129" s="1">
        <v>266.68042000000003</v>
      </c>
      <c r="I129" s="6">
        <f t="shared" si="14"/>
        <v>0.88584431779000328</v>
      </c>
      <c r="J129" s="7">
        <f t="shared" si="15"/>
        <v>0</v>
      </c>
      <c r="K129" s="1">
        <v>148.91000399999999</v>
      </c>
      <c r="L129" s="6">
        <f t="shared" si="16"/>
        <v>1.0790579999999999</v>
      </c>
      <c r="M129" s="7">
        <f t="shared" si="17"/>
        <v>107905.79999999999</v>
      </c>
      <c r="N129" s="7">
        <f t="shared" si="18"/>
        <v>542605.76637559873</v>
      </c>
      <c r="O129" s="8">
        <f t="shared" si="22"/>
        <v>4.1826567155729411E-3</v>
      </c>
      <c r="P129" s="6">
        <f t="shared" si="23"/>
        <v>1.0852115327511975</v>
      </c>
      <c r="Q129" s="1">
        <v>1339.219971</v>
      </c>
      <c r="R129" s="6">
        <f t="shared" si="19"/>
        <v>1.0529535064627418</v>
      </c>
      <c r="S129" s="7">
        <f t="shared" si="20"/>
        <v>526476.75323137094</v>
      </c>
      <c r="T129" s="8">
        <f t="shared" si="24"/>
        <v>1.0015591794423351E-3</v>
      </c>
      <c r="U129" s="6">
        <f t="shared" si="25"/>
        <v>1.0529535064627418</v>
      </c>
      <c r="V129" s="24">
        <f>(N129/MAX($N$2:N129)) - 1</f>
        <v>-3.1343879963156351E-2</v>
      </c>
      <c r="W129" s="24">
        <f>(S129/MAX($S$2:S129)) - 1</f>
        <v>-1.7886356266304415E-2</v>
      </c>
    </row>
    <row r="130" spans="1:23" x14ac:dyDescent="0.3">
      <c r="A130" s="2">
        <v>40731</v>
      </c>
      <c r="B130" s="1">
        <v>44.400016999999998</v>
      </c>
      <c r="C130" s="6">
        <f t="shared" si="11"/>
        <v>1.083836847367831</v>
      </c>
      <c r="D130" s="7">
        <f t="shared" si="21"/>
        <v>216767.36947356621</v>
      </c>
      <c r="E130" s="1">
        <v>61.895817000000001</v>
      </c>
      <c r="F130" s="6">
        <f t="shared" si="12"/>
        <v>1.1168827698182724</v>
      </c>
      <c r="G130" s="7">
        <f t="shared" si="13"/>
        <v>223376.5539636545</v>
      </c>
      <c r="H130" s="1">
        <v>272.27941900000002</v>
      </c>
      <c r="I130" s="6">
        <f t="shared" si="14"/>
        <v>0.90444276401062162</v>
      </c>
      <c r="J130" s="7">
        <f t="shared" si="15"/>
        <v>0</v>
      </c>
      <c r="K130" s="1">
        <v>149.14999399999999</v>
      </c>
      <c r="L130" s="6">
        <f t="shared" si="16"/>
        <v>1.0807970579710144</v>
      </c>
      <c r="M130" s="7">
        <f t="shared" si="17"/>
        <v>108079.70579710144</v>
      </c>
      <c r="N130" s="7">
        <f t="shared" si="18"/>
        <v>548223.62923432223</v>
      </c>
      <c r="O130" s="8">
        <f t="shared" si="22"/>
        <v>1.0353489046474262E-2</v>
      </c>
      <c r="P130" s="6">
        <f t="shared" si="23"/>
        <v>1.0964472584686444</v>
      </c>
      <c r="Q130" s="1">
        <v>1353.219971</v>
      </c>
      <c r="R130" s="6">
        <f t="shared" si="19"/>
        <v>1.0639609207857756</v>
      </c>
      <c r="S130" s="7">
        <f t="shared" si="20"/>
        <v>531980.46039288782</v>
      </c>
      <c r="T130" s="8">
        <f t="shared" si="24"/>
        <v>1.0453846495095176E-2</v>
      </c>
      <c r="U130" s="6">
        <f t="shared" si="25"/>
        <v>1.0639609207857756</v>
      </c>
      <c r="V130" s="24">
        <f>(N130/MAX($N$2:N130)) - 1</f>
        <v>-2.1314909434554608E-2</v>
      </c>
      <c r="W130" s="24">
        <f>(S130/MAX($S$2:S130)) - 1</f>
        <v>-7.6194909939737432E-3</v>
      </c>
    </row>
    <row r="131" spans="1:23" x14ac:dyDescent="0.3">
      <c r="A131" s="2">
        <v>40732</v>
      </c>
      <c r="B131" s="1">
        <v>44.711998000000001</v>
      </c>
      <c r="C131" s="6">
        <f t="shared" ref="C131:C194" si="26">B131/$B$2</f>
        <v>1.0914525314672012</v>
      </c>
      <c r="D131" s="7">
        <f t="shared" si="21"/>
        <v>218290.50629344024</v>
      </c>
      <c r="E131" s="1">
        <v>61.940913999999999</v>
      </c>
      <c r="F131" s="6">
        <f t="shared" ref="F131:F194" si="27">E131/$E$2</f>
        <v>1.1176965253305469</v>
      </c>
      <c r="G131" s="7">
        <f t="shared" ref="G131:G194" si="28">F131*$Z$2*$Z$4</f>
        <v>223539.30506610937</v>
      </c>
      <c r="H131" s="1">
        <v>265.00170900000001</v>
      </c>
      <c r="I131" s="6">
        <f t="shared" ref="I131:I194" si="29">H131/$H$2</f>
        <v>0.88026806813297342</v>
      </c>
      <c r="J131" s="7">
        <f t="shared" ref="J131:J194" si="30">I131*$Z$2*$Z$5</f>
        <v>0</v>
      </c>
      <c r="K131" s="1">
        <v>150.25</v>
      </c>
      <c r="L131" s="6">
        <f t="shared" ref="L131:L194" si="31">K131/$K$2</f>
        <v>1.088768115942029</v>
      </c>
      <c r="M131" s="7">
        <f t="shared" ref="M131:M194" si="32">L131*$Z$2*$Z$6</f>
        <v>108876.81159420291</v>
      </c>
      <c r="N131" s="7">
        <f t="shared" ref="N131:N194" si="33">D131+G131+J131+M131</f>
        <v>550706.62295375252</v>
      </c>
      <c r="O131" s="8">
        <f t="shared" si="22"/>
        <v>4.5291621648964053E-3</v>
      </c>
      <c r="P131" s="6">
        <f t="shared" si="23"/>
        <v>1.101413245907505</v>
      </c>
      <c r="Q131" s="1">
        <v>1343.8000489999999</v>
      </c>
      <c r="R131" s="6">
        <f t="shared" ref="R131:R194" si="34">Q131/$Q$2</f>
        <v>1.0565545647611569</v>
      </c>
      <c r="S131" s="7">
        <f t="shared" ref="S131:S194" si="35">R131*$AA$2</f>
        <v>528277.28238057846</v>
      </c>
      <c r="T131" s="8">
        <f t="shared" si="24"/>
        <v>-6.9611165973547662E-3</v>
      </c>
      <c r="U131" s="6">
        <f t="shared" si="25"/>
        <v>1.0565545647611569</v>
      </c>
      <c r="V131" s="24">
        <f>(N131/MAX($N$2:N131)) - 1</f>
        <v>-1.6882285951017373E-2</v>
      </c>
      <c r="W131" s="24">
        <f>(S131/MAX($S$2:S131)) - 1</f>
        <v>-1.4527567426106947E-2</v>
      </c>
    </row>
    <row r="132" spans="1:23" x14ac:dyDescent="0.3">
      <c r="A132" s="2">
        <v>40735</v>
      </c>
      <c r="B132" s="1">
        <v>44.002254000000001</v>
      </c>
      <c r="C132" s="6">
        <f t="shared" si="26"/>
        <v>1.0741271619882158</v>
      </c>
      <c r="D132" s="7">
        <f t="shared" ref="D132:D195" si="36">C132 * $Z$2*$Z$3</f>
        <v>214825.43239764316</v>
      </c>
      <c r="E132" s="1">
        <v>61.550114000000001</v>
      </c>
      <c r="F132" s="6">
        <f t="shared" si="27"/>
        <v>1.1106447113695974</v>
      </c>
      <c r="G132" s="7">
        <f t="shared" si="28"/>
        <v>222128.94227391947</v>
      </c>
      <c r="H132" s="1">
        <v>262.65551799999997</v>
      </c>
      <c r="I132" s="6">
        <f t="shared" si="29"/>
        <v>0.8724746202082998</v>
      </c>
      <c r="J132" s="7">
        <f t="shared" si="30"/>
        <v>0</v>
      </c>
      <c r="K132" s="1">
        <v>151.58999600000001</v>
      </c>
      <c r="L132" s="6">
        <f t="shared" si="31"/>
        <v>1.098478231884058</v>
      </c>
      <c r="M132" s="7">
        <f t="shared" si="32"/>
        <v>109847.82318840582</v>
      </c>
      <c r="N132" s="7">
        <f t="shared" si="33"/>
        <v>546802.19785996841</v>
      </c>
      <c r="O132" s="8">
        <f t="shared" ref="O132:O195" si="37">(N132/N131) -1</f>
        <v>-7.0898459016934812E-3</v>
      </c>
      <c r="P132" s="6">
        <f t="shared" ref="P132:P195" si="38">N132/$N$2</f>
        <v>1.0936043957199368</v>
      </c>
      <c r="Q132" s="1">
        <v>1319.48999</v>
      </c>
      <c r="R132" s="6">
        <f t="shared" si="34"/>
        <v>1.0374409296447</v>
      </c>
      <c r="S132" s="7">
        <f t="shared" si="35"/>
        <v>518720.46482235001</v>
      </c>
      <c r="T132" s="8">
        <f t="shared" ref="T132:T195" si="39">(S132/S131) - 1</f>
        <v>-1.8090532901892997E-2</v>
      </c>
      <c r="U132" s="6">
        <f t="shared" ref="U132:U195" si="40">S132/$S$2</f>
        <v>1.0374409296447</v>
      </c>
      <c r="V132" s="24">
        <f>(N132/MAX($N$2:N132)) - 1</f>
        <v>-2.385243904684986E-2</v>
      </c>
      <c r="W132" s="24">
        <f>(S132/MAX($S$2:S132)) - 1</f>
        <v>-3.2355288891493417E-2</v>
      </c>
    </row>
    <row r="133" spans="1:23" x14ac:dyDescent="0.3">
      <c r="A133" s="2">
        <v>40736</v>
      </c>
      <c r="B133" s="1">
        <v>43.971164999999999</v>
      </c>
      <c r="C133" s="6">
        <f t="shared" si="26"/>
        <v>1.073368256788972</v>
      </c>
      <c r="D133" s="7">
        <f t="shared" si="36"/>
        <v>214673.65135779441</v>
      </c>
      <c r="E133" s="1">
        <v>61.542586999999997</v>
      </c>
      <c r="F133" s="6">
        <f t="shared" si="27"/>
        <v>1.1105088899681539</v>
      </c>
      <c r="G133" s="7">
        <f t="shared" si="28"/>
        <v>222101.77799363076</v>
      </c>
      <c r="H133" s="1">
        <v>266.00793499999997</v>
      </c>
      <c r="I133" s="6">
        <f t="shared" si="29"/>
        <v>0.88361049418927162</v>
      </c>
      <c r="J133" s="7">
        <f t="shared" si="30"/>
        <v>0</v>
      </c>
      <c r="K133" s="1">
        <v>152.770004</v>
      </c>
      <c r="L133" s="6">
        <f t="shared" si="31"/>
        <v>1.1070290144927537</v>
      </c>
      <c r="M133" s="7">
        <f t="shared" si="32"/>
        <v>110702.90144927538</v>
      </c>
      <c r="N133" s="7">
        <f t="shared" si="33"/>
        <v>547478.33080070047</v>
      </c>
      <c r="O133" s="8">
        <f t="shared" si="37"/>
        <v>1.2365219879844069E-3</v>
      </c>
      <c r="P133" s="6">
        <f t="shared" si="38"/>
        <v>1.094956661601401</v>
      </c>
      <c r="Q133" s="1">
        <v>1313.6400149999999</v>
      </c>
      <c r="R133" s="6">
        <f t="shared" si="34"/>
        <v>1.0328414226015292</v>
      </c>
      <c r="S133" s="7">
        <f t="shared" si="35"/>
        <v>516420.71130076464</v>
      </c>
      <c r="T133" s="8">
        <f t="shared" si="39"/>
        <v>-4.4335122239161917E-3</v>
      </c>
      <c r="U133" s="6">
        <f t="shared" si="40"/>
        <v>1.0328414226015292</v>
      </c>
      <c r="V133" s="24">
        <f>(N133/MAX($N$2:N133)) - 1</f>
        <v>-2.2645411124213921E-2</v>
      </c>
      <c r="W133" s="24">
        <f>(S133/MAX($S$2:S133)) - 1</f>
        <v>-3.6645353546600812E-2</v>
      </c>
    </row>
    <row r="134" spans="1:23" x14ac:dyDescent="0.3">
      <c r="A134" s="2">
        <v>40737</v>
      </c>
      <c r="B134" s="1">
        <v>44.501925999999997</v>
      </c>
      <c r="C134" s="6">
        <f t="shared" si="26"/>
        <v>1.0863245204981906</v>
      </c>
      <c r="D134" s="7">
        <f t="shared" si="36"/>
        <v>217264.90409963811</v>
      </c>
      <c r="E134" s="1">
        <v>61.986004000000001</v>
      </c>
      <c r="F134" s="6">
        <f t="shared" si="27"/>
        <v>1.1185101545309033</v>
      </c>
      <c r="G134" s="7">
        <f t="shared" si="28"/>
        <v>223702.03090618068</v>
      </c>
      <c r="H134" s="1">
        <v>268.125</v>
      </c>
      <c r="I134" s="6">
        <f t="shared" si="29"/>
        <v>0.89064284399823812</v>
      </c>
      <c r="J134" s="7">
        <f t="shared" si="30"/>
        <v>0</v>
      </c>
      <c r="K134" s="1">
        <v>154.13999899999999</v>
      </c>
      <c r="L134" s="6">
        <f t="shared" si="31"/>
        <v>1.1169565144927536</v>
      </c>
      <c r="M134" s="7">
        <f t="shared" si="32"/>
        <v>111695.65144927538</v>
      </c>
      <c r="N134" s="7">
        <f t="shared" si="33"/>
        <v>552662.58645509416</v>
      </c>
      <c r="O134" s="8">
        <f t="shared" si="37"/>
        <v>9.4693348809105071E-3</v>
      </c>
      <c r="P134" s="6">
        <f t="shared" si="38"/>
        <v>1.1053251729101883</v>
      </c>
      <c r="Q134" s="1">
        <v>1317.719971</v>
      </c>
      <c r="R134" s="6">
        <f t="shared" si="34"/>
        <v>1.0360492630380826</v>
      </c>
      <c r="S134" s="7">
        <f t="shared" si="35"/>
        <v>518024.63151904132</v>
      </c>
      <c r="T134" s="8">
        <f t="shared" si="39"/>
        <v>3.1058402251851192E-3</v>
      </c>
      <c r="U134" s="6">
        <f t="shared" si="40"/>
        <v>1.0360492630380826</v>
      </c>
      <c r="V134" s="24">
        <f>(N134/MAX($N$2:N134)) - 1</f>
        <v>-1.3390513224754597E-2</v>
      </c>
      <c r="W134" s="24">
        <f>(S134/MAX($S$2:S134)) - 1</f>
        <v>-3.36533279345268E-2</v>
      </c>
    </row>
    <row r="135" spans="1:23" x14ac:dyDescent="0.3">
      <c r="A135" s="2">
        <v>40738</v>
      </c>
      <c r="B135" s="1">
        <v>44.470866999999998</v>
      </c>
      <c r="C135" s="6">
        <f t="shared" si="26"/>
        <v>1.0855663476208606</v>
      </c>
      <c r="D135" s="7">
        <f t="shared" si="36"/>
        <v>217113.26952417215</v>
      </c>
      <c r="E135" s="1">
        <v>61.805630000000001</v>
      </c>
      <c r="F135" s="6">
        <f t="shared" si="27"/>
        <v>1.1152553851056415</v>
      </c>
      <c r="G135" s="7">
        <f t="shared" si="28"/>
        <v>223051.07702112832</v>
      </c>
      <c r="H135" s="1">
        <v>263.48239100000001</v>
      </c>
      <c r="I135" s="6">
        <f t="shared" si="29"/>
        <v>0.87522128135644117</v>
      </c>
      <c r="J135" s="7">
        <f t="shared" si="30"/>
        <v>0</v>
      </c>
      <c r="K135" s="1">
        <v>154.53999300000001</v>
      </c>
      <c r="L135" s="6">
        <f t="shared" si="31"/>
        <v>1.1198550217391305</v>
      </c>
      <c r="M135" s="7">
        <f t="shared" si="32"/>
        <v>111985.50217391306</v>
      </c>
      <c r="N135" s="7">
        <f t="shared" si="33"/>
        <v>552149.84871921351</v>
      </c>
      <c r="O135" s="8">
        <f t="shared" si="37"/>
        <v>-9.2775908564657339E-4</v>
      </c>
      <c r="P135" s="6">
        <f t="shared" si="38"/>
        <v>1.1042996974384269</v>
      </c>
      <c r="Q135" s="1">
        <v>1308.869995</v>
      </c>
      <c r="R135" s="6">
        <f t="shared" si="34"/>
        <v>1.029091023568018</v>
      </c>
      <c r="S135" s="7">
        <f t="shared" si="35"/>
        <v>514545.511784009</v>
      </c>
      <c r="T135" s="8">
        <f t="shared" si="39"/>
        <v>-6.7161280050144212E-3</v>
      </c>
      <c r="U135" s="6">
        <f t="shared" si="40"/>
        <v>1.029091023568018</v>
      </c>
      <c r="V135" s="24">
        <f>(N135/MAX($N$2:N135)) - 1</f>
        <v>-1.4305849140095361E-2</v>
      </c>
      <c r="W135" s="24">
        <f>(S135/MAX($S$2:S135)) - 1</f>
        <v>-4.0143435881338174E-2</v>
      </c>
    </row>
    <row r="136" spans="1:23" x14ac:dyDescent="0.3">
      <c r="A136" s="2">
        <v>40739</v>
      </c>
      <c r="B136" s="1">
        <v>45.359614999999998</v>
      </c>
      <c r="C136" s="6">
        <f t="shared" si="26"/>
        <v>1.1072613354949521</v>
      </c>
      <c r="D136" s="7">
        <f t="shared" si="36"/>
        <v>221452.26709899041</v>
      </c>
      <c r="E136" s="1">
        <v>62.376801</v>
      </c>
      <c r="F136" s="6">
        <f t="shared" si="27"/>
        <v>1.1255619143581734</v>
      </c>
      <c r="G136" s="7">
        <f t="shared" si="28"/>
        <v>225112.38287163471</v>
      </c>
      <c r="H136" s="1">
        <v>297.69418300000001</v>
      </c>
      <c r="I136" s="6">
        <f t="shared" si="29"/>
        <v>0.98886412601902829</v>
      </c>
      <c r="J136" s="7">
        <f t="shared" si="30"/>
        <v>0</v>
      </c>
      <c r="K136" s="1">
        <v>155.199997</v>
      </c>
      <c r="L136" s="6">
        <f t="shared" si="31"/>
        <v>1.1246376594202898</v>
      </c>
      <c r="M136" s="7">
        <f t="shared" si="32"/>
        <v>112463.76594202899</v>
      </c>
      <c r="N136" s="7">
        <f t="shared" si="33"/>
        <v>559028.41591265413</v>
      </c>
      <c r="O136" s="8">
        <f t="shared" si="37"/>
        <v>1.2457790596875906E-2</v>
      </c>
      <c r="P136" s="6">
        <f t="shared" si="38"/>
        <v>1.1180568318253084</v>
      </c>
      <c r="Q136" s="1">
        <v>1316.1400149999999</v>
      </c>
      <c r="R136" s="6">
        <f t="shared" si="34"/>
        <v>1.0348070323020711</v>
      </c>
      <c r="S136" s="7">
        <f t="shared" si="35"/>
        <v>517403.51615103555</v>
      </c>
      <c r="T136" s="8">
        <f t="shared" si="39"/>
        <v>5.5544248304049137E-3</v>
      </c>
      <c r="U136" s="6">
        <f t="shared" si="40"/>
        <v>1.0348070323020711</v>
      </c>
      <c r="V136" s="24">
        <f>(N136/MAX($N$2:N136)) - 1</f>
        <v>-2.0262778161174166E-3</v>
      </c>
      <c r="W136" s="24">
        <f>(S136/MAX($S$2:S136)) - 1</f>
        <v>-3.4811984747970204E-2</v>
      </c>
    </row>
    <row r="137" spans="1:23" x14ac:dyDescent="0.3">
      <c r="A137" s="2">
        <v>40742</v>
      </c>
      <c r="B137" s="1">
        <v>46.463386999999997</v>
      </c>
      <c r="C137" s="6">
        <f t="shared" si="26"/>
        <v>1.134205216275288</v>
      </c>
      <c r="D137" s="7">
        <f t="shared" si="36"/>
        <v>226841.04325505762</v>
      </c>
      <c r="E137" s="1">
        <v>62.113742999999999</v>
      </c>
      <c r="F137" s="6">
        <f t="shared" si="27"/>
        <v>1.1208151485522895</v>
      </c>
      <c r="G137" s="7">
        <f t="shared" si="28"/>
        <v>224163.02971045789</v>
      </c>
      <c r="H137" s="1">
        <v>296.35916099999997</v>
      </c>
      <c r="I137" s="6">
        <f t="shared" si="29"/>
        <v>0.98442952353555879</v>
      </c>
      <c r="J137" s="7">
        <f t="shared" si="30"/>
        <v>0</v>
      </c>
      <c r="K137" s="1">
        <v>156.570007</v>
      </c>
      <c r="L137" s="6">
        <f t="shared" si="31"/>
        <v>1.1345652681159422</v>
      </c>
      <c r="M137" s="7">
        <f t="shared" si="32"/>
        <v>113456.52681159422</v>
      </c>
      <c r="N137" s="7">
        <f t="shared" si="33"/>
        <v>564460.5997771098</v>
      </c>
      <c r="O137" s="8">
        <f t="shared" si="37"/>
        <v>9.7171873733596925E-3</v>
      </c>
      <c r="P137" s="6">
        <f t="shared" si="38"/>
        <v>1.1289211995542197</v>
      </c>
      <c r="Q137" s="1">
        <v>1305.4399410000001</v>
      </c>
      <c r="R137" s="6">
        <f t="shared" si="34"/>
        <v>1.0263941646017052</v>
      </c>
      <c r="S137" s="7">
        <f t="shared" si="35"/>
        <v>513197.08230085258</v>
      </c>
      <c r="T137" s="8">
        <f t="shared" si="39"/>
        <v>-8.1298903445315984E-3</v>
      </c>
      <c r="U137" s="6">
        <f t="shared" si="40"/>
        <v>1.0263941646017052</v>
      </c>
      <c r="V137" s="24">
        <f>(N137/MAX($N$2:N137)) - 1</f>
        <v>0</v>
      </c>
      <c r="W137" s="24">
        <f>(S137/MAX($S$2:S137)) - 1</f>
        <v>-4.2658857473825251E-2</v>
      </c>
    </row>
    <row r="138" spans="1:23" x14ac:dyDescent="0.3">
      <c r="A138" s="2">
        <v>40743</v>
      </c>
      <c r="B138" s="1">
        <v>46.842503000000001</v>
      </c>
      <c r="C138" s="6">
        <f t="shared" si="26"/>
        <v>1.143459714764032</v>
      </c>
      <c r="D138" s="7">
        <f t="shared" si="36"/>
        <v>228691.94295280642</v>
      </c>
      <c r="E138" s="1">
        <v>62.850268999999997</v>
      </c>
      <c r="F138" s="6">
        <f t="shared" si="27"/>
        <v>1.1341054359867888</v>
      </c>
      <c r="G138" s="7">
        <f t="shared" si="28"/>
        <v>226821.08719735776</v>
      </c>
      <c r="H138" s="1">
        <v>300.14996300000001</v>
      </c>
      <c r="I138" s="6">
        <f t="shared" si="29"/>
        <v>0.99702160064255829</v>
      </c>
      <c r="J138" s="7">
        <f t="shared" si="30"/>
        <v>0</v>
      </c>
      <c r="K138" s="1">
        <v>154.66000399999999</v>
      </c>
      <c r="L138" s="6">
        <f t="shared" si="31"/>
        <v>1.1207246666666666</v>
      </c>
      <c r="M138" s="7">
        <f t="shared" si="32"/>
        <v>112072.46666666666</v>
      </c>
      <c r="N138" s="7">
        <f t="shared" si="33"/>
        <v>567585.49681683083</v>
      </c>
      <c r="O138" s="8">
        <f t="shared" si="37"/>
        <v>5.5360764612357727E-3</v>
      </c>
      <c r="P138" s="6">
        <f t="shared" si="38"/>
        <v>1.1351709936336616</v>
      </c>
      <c r="Q138" s="1">
        <v>1326.7299800000001</v>
      </c>
      <c r="R138" s="6">
        <f t="shared" si="34"/>
        <v>1.0431333274750303</v>
      </c>
      <c r="S138" s="7">
        <f t="shared" si="35"/>
        <v>521566.66373751516</v>
      </c>
      <c r="T138" s="8">
        <f t="shared" si="39"/>
        <v>1.6308708146076434E-2</v>
      </c>
      <c r="U138" s="6">
        <f t="shared" si="40"/>
        <v>1.0431333274750303</v>
      </c>
      <c r="V138" s="24">
        <f>(N138/MAX($N$2:N138)) - 1</f>
        <v>0</v>
      </c>
      <c r="W138" s="24">
        <f>(S138/MAX($S$2:S138)) - 1</f>
        <v>-2.7045860184134574E-2</v>
      </c>
    </row>
    <row r="139" spans="1:23" x14ac:dyDescent="0.3">
      <c r="A139" s="2">
        <v>40744</v>
      </c>
      <c r="B139" s="1">
        <v>48.091732</v>
      </c>
      <c r="C139" s="6">
        <f t="shared" si="26"/>
        <v>1.1739543071647616</v>
      </c>
      <c r="D139" s="7">
        <f t="shared" si="36"/>
        <v>234790.86143295231</v>
      </c>
      <c r="E139" s="1">
        <v>62.602257000000002</v>
      </c>
      <c r="F139" s="6">
        <f t="shared" si="27"/>
        <v>1.1296301686273134</v>
      </c>
      <c r="G139" s="7">
        <f t="shared" si="28"/>
        <v>225926.03372546268</v>
      </c>
      <c r="H139" s="1">
        <v>296.56341600000002</v>
      </c>
      <c r="I139" s="6">
        <f t="shared" si="29"/>
        <v>0.98510800653453656</v>
      </c>
      <c r="J139" s="7">
        <f t="shared" si="30"/>
        <v>0</v>
      </c>
      <c r="K139" s="1">
        <v>156.020004</v>
      </c>
      <c r="L139" s="6">
        <f t="shared" si="31"/>
        <v>1.1305797391304349</v>
      </c>
      <c r="M139" s="7">
        <f t="shared" si="32"/>
        <v>113057.97391304349</v>
      </c>
      <c r="N139" s="7">
        <f t="shared" si="33"/>
        <v>573774.86907145847</v>
      </c>
      <c r="O139" s="8">
        <f t="shared" si="37"/>
        <v>1.090473997193242E-2</v>
      </c>
      <c r="P139" s="6">
        <f t="shared" si="38"/>
        <v>1.1475497381429169</v>
      </c>
      <c r="Q139" s="1">
        <v>1325.839966</v>
      </c>
      <c r="R139" s="6">
        <f t="shared" si="34"/>
        <v>1.0424335594142229</v>
      </c>
      <c r="S139" s="7">
        <f t="shared" si="35"/>
        <v>521216.77970711142</v>
      </c>
      <c r="T139" s="8">
        <f t="shared" si="39"/>
        <v>-6.7083280955204661E-4</v>
      </c>
      <c r="U139" s="6">
        <f t="shared" si="40"/>
        <v>1.0424335594142229</v>
      </c>
      <c r="V139" s="24">
        <f>(N139/MAX($N$2:N139)) - 1</f>
        <v>0</v>
      </c>
      <c r="W139" s="24">
        <f>(S139/MAX($S$2:S139)) - 1</f>
        <v>-2.7698549743312539E-2</v>
      </c>
    </row>
    <row r="140" spans="1:23" x14ac:dyDescent="0.3">
      <c r="A140" s="2">
        <v>40745</v>
      </c>
      <c r="B140" s="1">
        <v>48.140202000000002</v>
      </c>
      <c r="C140" s="6">
        <f t="shared" si="26"/>
        <v>1.1751374952701157</v>
      </c>
      <c r="D140" s="7">
        <f t="shared" si="36"/>
        <v>235027.49905402318</v>
      </c>
      <c r="E140" s="1">
        <v>63.894886</v>
      </c>
      <c r="F140" s="6">
        <f t="shared" si="27"/>
        <v>1.1529550898876211</v>
      </c>
      <c r="G140" s="7">
        <f t="shared" si="28"/>
        <v>230591.01797752423</v>
      </c>
      <c r="H140" s="1">
        <v>302.36166400000002</v>
      </c>
      <c r="I140" s="6">
        <f t="shared" si="29"/>
        <v>1.0043683070992997</v>
      </c>
      <c r="J140" s="7">
        <f t="shared" si="30"/>
        <v>0</v>
      </c>
      <c r="K140" s="1">
        <v>154.83000200000001</v>
      </c>
      <c r="L140" s="6">
        <f t="shared" si="31"/>
        <v>1.1219565362318842</v>
      </c>
      <c r="M140" s="7">
        <f t="shared" si="32"/>
        <v>112195.65362318844</v>
      </c>
      <c r="N140" s="7">
        <f t="shared" si="33"/>
        <v>577814.17065473576</v>
      </c>
      <c r="O140" s="8">
        <f t="shared" si="37"/>
        <v>7.0398719097162221E-3</v>
      </c>
      <c r="P140" s="6">
        <f t="shared" si="38"/>
        <v>1.1556283413094715</v>
      </c>
      <c r="Q140" s="1">
        <v>1343.8000489999999</v>
      </c>
      <c r="R140" s="6">
        <f t="shared" si="34"/>
        <v>1.0565545647611569</v>
      </c>
      <c r="S140" s="7">
        <f t="shared" si="35"/>
        <v>528277.28238057846</v>
      </c>
      <c r="T140" s="8">
        <f t="shared" si="39"/>
        <v>1.3546192195567075E-2</v>
      </c>
      <c r="U140" s="6">
        <f t="shared" si="40"/>
        <v>1.0565545647611569</v>
      </c>
      <c r="V140" s="24">
        <f>(N140/MAX($N$2:N140)) - 1</f>
        <v>0</v>
      </c>
      <c r="W140" s="24">
        <f>(S140/MAX($S$2:S140)) - 1</f>
        <v>-1.4527567426106947E-2</v>
      </c>
    </row>
    <row r="141" spans="1:23" x14ac:dyDescent="0.3">
      <c r="A141" s="2">
        <v>40746</v>
      </c>
      <c r="B141" s="1">
        <v>48.887248999999997</v>
      </c>
      <c r="C141" s="6">
        <f t="shared" si="26"/>
        <v>1.193373458227418</v>
      </c>
      <c r="D141" s="7">
        <f t="shared" si="36"/>
        <v>238674.69164548363</v>
      </c>
      <c r="E141" s="1">
        <v>64.045180999999999</v>
      </c>
      <c r="F141" s="6">
        <f t="shared" si="27"/>
        <v>1.155667096999343</v>
      </c>
      <c r="G141" s="7">
        <f t="shared" si="28"/>
        <v>231133.41939986861</v>
      </c>
      <c r="H141" s="1">
        <v>307.96069299999999</v>
      </c>
      <c r="I141" s="6">
        <f t="shared" si="29"/>
        <v>1.022966852972264</v>
      </c>
      <c r="J141" s="7">
        <f t="shared" si="30"/>
        <v>0</v>
      </c>
      <c r="K141" s="1">
        <v>156.11999499999999</v>
      </c>
      <c r="L141" s="6">
        <f t="shared" si="31"/>
        <v>1.1313043115942027</v>
      </c>
      <c r="M141" s="7">
        <f t="shared" si="32"/>
        <v>113130.43115942027</v>
      </c>
      <c r="N141" s="7">
        <f t="shared" si="33"/>
        <v>582938.54220477247</v>
      </c>
      <c r="O141" s="8">
        <f t="shared" si="37"/>
        <v>8.8685459967694502E-3</v>
      </c>
      <c r="P141" s="6">
        <f t="shared" si="38"/>
        <v>1.165877084409545</v>
      </c>
      <c r="Q141" s="1">
        <v>1345.0200199999999</v>
      </c>
      <c r="R141" s="6">
        <f t="shared" si="34"/>
        <v>1.0575137594939488</v>
      </c>
      <c r="S141" s="7">
        <f t="shared" si="35"/>
        <v>528756.87974697433</v>
      </c>
      <c r="T141" s="8">
        <f t="shared" si="39"/>
        <v>9.0785158171979852E-4</v>
      </c>
      <c r="U141" s="6">
        <f t="shared" si="40"/>
        <v>1.0575137594939488</v>
      </c>
      <c r="V141" s="24">
        <f>(N141/MAX($N$2:N141)) - 1</f>
        <v>0</v>
      </c>
      <c r="W141" s="24">
        <f>(S141/MAX($S$2:S141)) - 1</f>
        <v>-1.3632904719453443E-2</v>
      </c>
    </row>
    <row r="142" spans="1:23" x14ac:dyDescent="0.3">
      <c r="A142" s="2">
        <v>40749</v>
      </c>
      <c r="B142" s="1">
        <v>49.533596000000003</v>
      </c>
      <c r="C142" s="6">
        <f t="shared" si="26"/>
        <v>1.2091512606274861</v>
      </c>
      <c r="D142" s="7">
        <f t="shared" si="36"/>
        <v>241830.25212549721</v>
      </c>
      <c r="E142" s="1">
        <v>63.556716999999999</v>
      </c>
      <c r="F142" s="6">
        <f t="shared" si="27"/>
        <v>1.1468529791523081</v>
      </c>
      <c r="G142" s="7">
        <f t="shared" si="28"/>
        <v>229370.59583046162</v>
      </c>
      <c r="H142" s="1">
        <v>308.33429000000001</v>
      </c>
      <c r="I142" s="6">
        <f t="shared" si="29"/>
        <v>1.0242078468914779</v>
      </c>
      <c r="J142" s="7">
        <f t="shared" si="30"/>
        <v>0</v>
      </c>
      <c r="K142" s="1">
        <v>157.33999600000001</v>
      </c>
      <c r="L142" s="6">
        <f t="shared" si="31"/>
        <v>1.1401448985507248</v>
      </c>
      <c r="M142" s="7">
        <f t="shared" si="32"/>
        <v>114014.48985507249</v>
      </c>
      <c r="N142" s="7">
        <f t="shared" si="33"/>
        <v>585215.33781103126</v>
      </c>
      <c r="O142" s="8">
        <f t="shared" si="37"/>
        <v>3.9057215150803959E-3</v>
      </c>
      <c r="P142" s="6">
        <f t="shared" si="38"/>
        <v>1.1704306756220626</v>
      </c>
      <c r="Q142" s="1">
        <v>1337.4300539999999</v>
      </c>
      <c r="R142" s="6">
        <f t="shared" si="34"/>
        <v>1.0515461951753959</v>
      </c>
      <c r="S142" s="7">
        <f t="shared" si="35"/>
        <v>525773.09758769802</v>
      </c>
      <c r="T142" s="8">
        <f t="shared" si="39"/>
        <v>-5.6430134028783163E-3</v>
      </c>
      <c r="U142" s="6">
        <f t="shared" si="40"/>
        <v>1.0515461951753959</v>
      </c>
      <c r="V142" s="24">
        <f>(N142/MAX($N$2:N142)) - 1</f>
        <v>0</v>
      </c>
      <c r="W142" s="24">
        <f>(S142/MAX($S$2:S142)) - 1</f>
        <v>-1.9198987458279748E-2</v>
      </c>
    </row>
    <row r="143" spans="1:23" x14ac:dyDescent="0.3">
      <c r="A143" s="2">
        <v>40750</v>
      </c>
      <c r="B143" s="1">
        <v>50.143917000000002</v>
      </c>
      <c r="C143" s="6">
        <f t="shared" si="26"/>
        <v>1.2240496420520333</v>
      </c>
      <c r="D143" s="7">
        <f t="shared" si="36"/>
        <v>244809.92841040666</v>
      </c>
      <c r="E143" s="1">
        <v>63.406364000000004</v>
      </c>
      <c r="F143" s="6">
        <f t="shared" si="27"/>
        <v>1.1441399254561191</v>
      </c>
      <c r="G143" s="7">
        <f t="shared" si="28"/>
        <v>228827.98509122382</v>
      </c>
      <c r="H143" s="1">
        <v>310.09768700000001</v>
      </c>
      <c r="I143" s="6">
        <f t="shared" si="29"/>
        <v>1.030065401834799</v>
      </c>
      <c r="J143" s="7">
        <f t="shared" si="30"/>
        <v>0</v>
      </c>
      <c r="K143" s="1">
        <v>157.770004</v>
      </c>
      <c r="L143" s="6">
        <f t="shared" si="31"/>
        <v>1.1432608985507247</v>
      </c>
      <c r="M143" s="7">
        <f t="shared" si="32"/>
        <v>114326.08985507247</v>
      </c>
      <c r="N143" s="7">
        <f t="shared" si="33"/>
        <v>587964.00335670297</v>
      </c>
      <c r="O143" s="8">
        <f t="shared" si="37"/>
        <v>4.696844679349832E-3</v>
      </c>
      <c r="P143" s="6">
        <f t="shared" si="38"/>
        <v>1.1759280067134059</v>
      </c>
      <c r="Q143" s="1">
        <v>1331.9399410000001</v>
      </c>
      <c r="R143" s="6">
        <f t="shared" si="34"/>
        <v>1.047229627427448</v>
      </c>
      <c r="S143" s="7">
        <f t="shared" si="35"/>
        <v>523614.81371372397</v>
      </c>
      <c r="T143" s="8">
        <f t="shared" si="39"/>
        <v>-4.1049720571031401E-3</v>
      </c>
      <c r="U143" s="6">
        <f t="shared" si="40"/>
        <v>1.047229627427448</v>
      </c>
      <c r="V143" s="24">
        <f>(N143/MAX($N$2:N143)) - 1</f>
        <v>0</v>
      </c>
      <c r="W143" s="24">
        <f>(S143/MAX($S$2:S143)) - 1</f>
        <v>-2.3225148208341873E-2</v>
      </c>
    </row>
    <row r="144" spans="1:23" x14ac:dyDescent="0.3">
      <c r="A144" s="2">
        <v>40751</v>
      </c>
      <c r="B144" s="1">
        <v>48.798988000000001</v>
      </c>
      <c r="C144" s="6">
        <f t="shared" si="26"/>
        <v>1.1912189427463649</v>
      </c>
      <c r="D144" s="7">
        <f t="shared" si="36"/>
        <v>238243.78854927301</v>
      </c>
      <c r="E144" s="1">
        <v>62.609760000000001</v>
      </c>
      <c r="F144" s="6">
        <f t="shared" si="27"/>
        <v>1.1297655569593221</v>
      </c>
      <c r="G144" s="7">
        <f t="shared" si="28"/>
        <v>225953.11139186446</v>
      </c>
      <c r="H144" s="1">
        <v>302.47625699999998</v>
      </c>
      <c r="I144" s="6">
        <f t="shared" si="29"/>
        <v>1.0047489558094991</v>
      </c>
      <c r="J144" s="7">
        <f t="shared" si="30"/>
        <v>0</v>
      </c>
      <c r="K144" s="1">
        <v>157.19000199999999</v>
      </c>
      <c r="L144" s="6">
        <f t="shared" si="31"/>
        <v>1.1390579855072462</v>
      </c>
      <c r="M144" s="7">
        <f t="shared" si="32"/>
        <v>113905.79855072463</v>
      </c>
      <c r="N144" s="7">
        <f t="shared" si="33"/>
        <v>578102.69849186204</v>
      </c>
      <c r="O144" s="8">
        <f t="shared" si="37"/>
        <v>-1.6771953399430051E-2</v>
      </c>
      <c r="P144" s="6">
        <f t="shared" si="38"/>
        <v>1.156205396983724</v>
      </c>
      <c r="Q144" s="1">
        <v>1304.8900149999999</v>
      </c>
      <c r="R144" s="6">
        <f t="shared" si="34"/>
        <v>1.0259617886496331</v>
      </c>
      <c r="S144" s="7">
        <f t="shared" si="35"/>
        <v>512980.89432481653</v>
      </c>
      <c r="T144" s="8">
        <f t="shared" si="39"/>
        <v>-2.030866795667341E-2</v>
      </c>
      <c r="U144" s="6">
        <f t="shared" si="40"/>
        <v>1.0259617886496331</v>
      </c>
      <c r="V144" s="24">
        <f>(N144/MAX($N$2:N144)) - 1</f>
        <v>-1.6771953399430051E-2</v>
      </c>
      <c r="W144" s="24">
        <f>(S144/MAX($S$2:S144)) - 1</f>
        <v>-4.3062144341807662E-2</v>
      </c>
    </row>
    <row r="145" spans="1:23" x14ac:dyDescent="0.3">
      <c r="A145" s="2">
        <v>40752</v>
      </c>
      <c r="B145" s="1">
        <v>48.703277999999997</v>
      </c>
      <c r="C145" s="6">
        <f t="shared" si="26"/>
        <v>1.1888825917341213</v>
      </c>
      <c r="D145" s="7">
        <f t="shared" si="36"/>
        <v>237776.51834682428</v>
      </c>
      <c r="E145" s="1">
        <v>61.219428999999998</v>
      </c>
      <c r="F145" s="6">
        <f t="shared" si="27"/>
        <v>1.1046776461196572</v>
      </c>
      <c r="G145" s="7">
        <f t="shared" si="28"/>
        <v>220935.52922393146</v>
      </c>
      <c r="H145" s="1">
        <v>304.32928500000003</v>
      </c>
      <c r="I145" s="6">
        <f t="shared" si="29"/>
        <v>1.0109042420675072</v>
      </c>
      <c r="J145" s="7">
        <f t="shared" si="30"/>
        <v>0</v>
      </c>
      <c r="K145" s="1">
        <v>157.320007</v>
      </c>
      <c r="L145" s="6">
        <f t="shared" si="31"/>
        <v>1.1400000507246377</v>
      </c>
      <c r="M145" s="7">
        <f t="shared" si="32"/>
        <v>114000.00507246377</v>
      </c>
      <c r="N145" s="7">
        <f t="shared" si="33"/>
        <v>572712.05264321947</v>
      </c>
      <c r="O145" s="8">
        <f t="shared" si="37"/>
        <v>-9.324720093342509E-3</v>
      </c>
      <c r="P145" s="6">
        <f t="shared" si="38"/>
        <v>1.1454241052864389</v>
      </c>
      <c r="Q145" s="1">
        <v>1300.670044</v>
      </c>
      <c r="R145" s="6">
        <f t="shared" si="34"/>
        <v>1.0226438622761911</v>
      </c>
      <c r="S145" s="7">
        <f t="shared" si="35"/>
        <v>511321.93113809556</v>
      </c>
      <c r="T145" s="8">
        <f t="shared" si="39"/>
        <v>-3.2339668106050601E-3</v>
      </c>
      <c r="U145" s="6">
        <f t="shared" si="40"/>
        <v>1.0226438622761911</v>
      </c>
      <c r="V145" s="24">
        <f>(N145/MAX($N$2:N145)) - 1</f>
        <v>-2.5940279721904158E-2</v>
      </c>
      <c r="W145" s="24">
        <f>(S145/MAX($S$2:S145)) - 1</f>
        <v>-4.6156849606817762E-2</v>
      </c>
    </row>
    <row r="146" spans="1:23" x14ac:dyDescent="0.3">
      <c r="A146" s="2">
        <v>40753</v>
      </c>
      <c r="B146" s="1">
        <v>48.536709000000002</v>
      </c>
      <c r="C146" s="6">
        <f t="shared" si="26"/>
        <v>1.1848165207722745</v>
      </c>
      <c r="D146" s="7">
        <f t="shared" si="36"/>
        <v>236963.30415445493</v>
      </c>
      <c r="E146" s="1">
        <v>59.964404999999999</v>
      </c>
      <c r="F146" s="6">
        <f t="shared" si="27"/>
        <v>1.0820312905297729</v>
      </c>
      <c r="G146" s="7">
        <f t="shared" si="28"/>
        <v>216406.25810595459</v>
      </c>
      <c r="H146" s="1">
        <v>300.71783399999998</v>
      </c>
      <c r="I146" s="6">
        <f t="shared" si="29"/>
        <v>0.99890792322517497</v>
      </c>
      <c r="J146" s="7">
        <f t="shared" si="30"/>
        <v>0</v>
      </c>
      <c r="K146" s="1">
        <v>158.28999300000001</v>
      </c>
      <c r="L146" s="6">
        <f t="shared" si="31"/>
        <v>1.1470289347826088</v>
      </c>
      <c r="M146" s="7">
        <f t="shared" si="32"/>
        <v>114702.8934782609</v>
      </c>
      <c r="N146" s="7">
        <f t="shared" si="33"/>
        <v>568072.45573867043</v>
      </c>
      <c r="O146" s="8">
        <f t="shared" si="37"/>
        <v>-8.1010987688072689E-3</v>
      </c>
      <c r="P146" s="6">
        <f t="shared" si="38"/>
        <v>1.1361449114773408</v>
      </c>
      <c r="Q146" s="1">
        <v>1292.280029</v>
      </c>
      <c r="R146" s="6">
        <f t="shared" si="34"/>
        <v>1.0160472643275149</v>
      </c>
      <c r="S146" s="7">
        <f t="shared" si="35"/>
        <v>508023.63216375746</v>
      </c>
      <c r="T146" s="8">
        <f t="shared" si="39"/>
        <v>-6.4505329685288215E-3</v>
      </c>
      <c r="U146" s="6">
        <f t="shared" si="40"/>
        <v>1.0160472643275149</v>
      </c>
      <c r="V146" s="24">
        <f>(N146/MAX($N$2:N146)) - 1</f>
        <v>-3.3831233722593779E-2</v>
      </c>
      <c r="W146" s="24">
        <f>(S146/MAX($S$2:S146)) - 1</f>
        <v>-5.230964629523438E-2</v>
      </c>
    </row>
    <row r="147" spans="1:23" x14ac:dyDescent="0.3">
      <c r="A147" s="2">
        <v>40756</v>
      </c>
      <c r="B147" s="1">
        <v>49.316074</v>
      </c>
      <c r="C147" s="6">
        <f t="shared" si="26"/>
        <v>1.203841389716555</v>
      </c>
      <c r="D147" s="7">
        <f t="shared" si="36"/>
        <v>240768.277943311</v>
      </c>
      <c r="E147" s="1">
        <v>59.821609000000002</v>
      </c>
      <c r="F147" s="6">
        <f t="shared" si="27"/>
        <v>1.0794545995718205</v>
      </c>
      <c r="G147" s="7">
        <f t="shared" si="28"/>
        <v>215890.91991436412</v>
      </c>
      <c r="H147" s="1">
        <v>302.25207499999999</v>
      </c>
      <c r="I147" s="6">
        <f t="shared" si="29"/>
        <v>1.004004280400443</v>
      </c>
      <c r="J147" s="7">
        <f t="shared" si="30"/>
        <v>0</v>
      </c>
      <c r="K147" s="1">
        <v>157.720001</v>
      </c>
      <c r="L147" s="6">
        <f t="shared" si="31"/>
        <v>1.1428985579710145</v>
      </c>
      <c r="M147" s="7">
        <f t="shared" si="32"/>
        <v>114289.85579710145</v>
      </c>
      <c r="N147" s="7">
        <f t="shared" si="33"/>
        <v>570949.05365477665</v>
      </c>
      <c r="O147" s="8">
        <f t="shared" si="37"/>
        <v>5.0637869994343276E-3</v>
      </c>
      <c r="P147" s="6">
        <f t="shared" si="38"/>
        <v>1.1418981073095533</v>
      </c>
      <c r="Q147" s="1">
        <v>1286.9399410000001</v>
      </c>
      <c r="R147" s="6">
        <f t="shared" si="34"/>
        <v>1.0118486528176962</v>
      </c>
      <c r="S147" s="7">
        <f t="shared" si="35"/>
        <v>505924.32640884811</v>
      </c>
      <c r="T147" s="8">
        <f t="shared" si="39"/>
        <v>-4.1322994089232346E-3</v>
      </c>
      <c r="U147" s="6">
        <f t="shared" si="40"/>
        <v>1.0118486528176962</v>
      </c>
      <c r="V147" s="24">
        <f>(N147/MAX($N$2:N147)) - 1</f>
        <v>-2.8938760884658743E-2</v>
      </c>
      <c r="W147" s="24">
        <f>(S147/MAX($S$2:S147)) - 1</f>
        <v>-5.6225786583690929E-2</v>
      </c>
    </row>
    <row r="148" spans="1:23" x14ac:dyDescent="0.3">
      <c r="A148" s="2">
        <v>40757</v>
      </c>
      <c r="B148" s="1">
        <v>48.341571999999999</v>
      </c>
      <c r="C148" s="6">
        <f t="shared" si="26"/>
        <v>1.1800530840626708</v>
      </c>
      <c r="D148" s="7">
        <f t="shared" si="36"/>
        <v>236010.61681253416</v>
      </c>
      <c r="E148" s="1">
        <v>58.498908999999998</v>
      </c>
      <c r="F148" s="6">
        <f t="shared" si="27"/>
        <v>1.055587060354451</v>
      </c>
      <c r="G148" s="7">
        <f t="shared" si="28"/>
        <v>211117.41207089019</v>
      </c>
      <c r="H148" s="1">
        <v>295.09390300000001</v>
      </c>
      <c r="I148" s="6">
        <f t="shared" si="29"/>
        <v>0.98022665926139008</v>
      </c>
      <c r="J148" s="7">
        <f t="shared" si="30"/>
        <v>0</v>
      </c>
      <c r="K148" s="1">
        <v>161.520004</v>
      </c>
      <c r="L148" s="6">
        <f t="shared" si="31"/>
        <v>1.1704348115942029</v>
      </c>
      <c r="M148" s="7">
        <f t="shared" si="32"/>
        <v>117043.48115942029</v>
      </c>
      <c r="N148" s="7">
        <f t="shared" si="33"/>
        <v>564171.51004284469</v>
      </c>
      <c r="O148" s="8">
        <f t="shared" si="37"/>
        <v>-1.1870662659912212E-2</v>
      </c>
      <c r="P148" s="6">
        <f t="shared" si="38"/>
        <v>1.1283430200856894</v>
      </c>
      <c r="Q148" s="1">
        <v>1254.0500489999999</v>
      </c>
      <c r="R148" s="6">
        <f t="shared" si="34"/>
        <v>0.98598917651170781</v>
      </c>
      <c r="S148" s="7">
        <f t="shared" si="35"/>
        <v>492994.58825585392</v>
      </c>
      <c r="T148" s="8">
        <f t="shared" si="39"/>
        <v>-2.5556664263946427E-2</v>
      </c>
      <c r="U148" s="6">
        <f t="shared" si="40"/>
        <v>0.98598917651170781</v>
      </c>
      <c r="V148" s="24">
        <f>(N148/MAX($N$2:N148)) - 1</f>
        <v>-4.0465901276313332E-2</v>
      </c>
      <c r="W148" s="24">
        <f>(S148/MAX($S$2:S148)) - 1</f>
        <v>-8.0345507296941676E-2</v>
      </c>
    </row>
    <row r="149" spans="1:23" x14ac:dyDescent="0.3">
      <c r="A149" s="2">
        <v>40758</v>
      </c>
      <c r="B149" s="1">
        <v>48.796500999999999</v>
      </c>
      <c r="C149" s="6">
        <f t="shared" si="26"/>
        <v>1.1911582332597128</v>
      </c>
      <c r="D149" s="7">
        <f t="shared" si="36"/>
        <v>238231.64665194257</v>
      </c>
      <c r="E149" s="1">
        <v>58.408726000000001</v>
      </c>
      <c r="F149" s="6">
        <f t="shared" si="27"/>
        <v>1.0539597478200593</v>
      </c>
      <c r="G149" s="7">
        <f t="shared" si="28"/>
        <v>210791.94956401188</v>
      </c>
      <c r="H149" s="1">
        <v>299.46255500000001</v>
      </c>
      <c r="I149" s="6">
        <f t="shared" si="29"/>
        <v>0.99473820664309109</v>
      </c>
      <c r="J149" s="7">
        <f t="shared" si="30"/>
        <v>0</v>
      </c>
      <c r="K149" s="1">
        <v>161.490005</v>
      </c>
      <c r="L149" s="6">
        <f t="shared" si="31"/>
        <v>1.1702174275362318</v>
      </c>
      <c r="M149" s="7">
        <f t="shared" si="32"/>
        <v>117021.74275362317</v>
      </c>
      <c r="N149" s="7">
        <f t="shared" si="33"/>
        <v>566045.33896957757</v>
      </c>
      <c r="O149" s="8">
        <f t="shared" si="37"/>
        <v>3.3213816957728959E-3</v>
      </c>
      <c r="P149" s="6">
        <f t="shared" si="38"/>
        <v>1.1320906779391551</v>
      </c>
      <c r="Q149" s="1">
        <v>1260.339966</v>
      </c>
      <c r="R149" s="6">
        <f t="shared" si="34"/>
        <v>0.99093458526002887</v>
      </c>
      <c r="S149" s="7">
        <f t="shared" si="35"/>
        <v>495467.29263001442</v>
      </c>
      <c r="T149" s="8">
        <f t="shared" si="39"/>
        <v>5.0156825917877512E-3</v>
      </c>
      <c r="U149" s="6">
        <f t="shared" si="40"/>
        <v>0.99093458526002887</v>
      </c>
      <c r="V149" s="24">
        <f>(N149/MAX($N$2:N149)) - 1</f>
        <v>-3.7278922284342486E-2</v>
      </c>
      <c r="W149" s="24">
        <f>(S149/MAX($S$2:S149)) - 1</f>
        <v>-7.5732812267431449E-2</v>
      </c>
    </row>
    <row r="150" spans="1:23" x14ac:dyDescent="0.3">
      <c r="A150" s="2">
        <v>40759</v>
      </c>
      <c r="B150" s="1">
        <v>46.907145999999997</v>
      </c>
      <c r="C150" s="6">
        <f t="shared" si="26"/>
        <v>1.1450376976131016</v>
      </c>
      <c r="D150" s="7">
        <f t="shared" si="36"/>
        <v>229007.53952262035</v>
      </c>
      <c r="E150" s="1">
        <v>55.492801999999998</v>
      </c>
      <c r="F150" s="6">
        <f t="shared" si="27"/>
        <v>1.0013431828961392</v>
      </c>
      <c r="G150" s="7">
        <f t="shared" si="28"/>
        <v>200268.63657922787</v>
      </c>
      <c r="H150" s="1">
        <v>287.68170199999997</v>
      </c>
      <c r="I150" s="6">
        <f t="shared" si="29"/>
        <v>0.95560521859406466</v>
      </c>
      <c r="J150" s="7">
        <f t="shared" si="30"/>
        <v>0</v>
      </c>
      <c r="K150" s="1">
        <v>160.63999899999999</v>
      </c>
      <c r="L150" s="6">
        <f t="shared" si="31"/>
        <v>1.1640579637681159</v>
      </c>
      <c r="M150" s="7">
        <f t="shared" si="32"/>
        <v>116405.7963768116</v>
      </c>
      <c r="N150" s="7">
        <f t="shared" si="33"/>
        <v>545681.97247865982</v>
      </c>
      <c r="O150" s="8">
        <f t="shared" si="37"/>
        <v>-3.5974797580679674E-2</v>
      </c>
      <c r="P150" s="6">
        <f t="shared" si="38"/>
        <v>1.0913639449573196</v>
      </c>
      <c r="Q150" s="1">
        <v>1200.0699460000001</v>
      </c>
      <c r="R150" s="6">
        <f t="shared" si="34"/>
        <v>0.94354765087449055</v>
      </c>
      <c r="S150" s="7">
        <f t="shared" si="35"/>
        <v>471773.82543724525</v>
      </c>
      <c r="T150" s="8">
        <f t="shared" si="39"/>
        <v>-4.7820446566716246E-2</v>
      </c>
      <c r="U150" s="6">
        <f t="shared" si="40"/>
        <v>0.94354765087449055</v>
      </c>
      <c r="V150" s="24">
        <f>(N150/MAX($N$2:N150)) - 1</f>
        <v>-7.1912618181817045E-2</v>
      </c>
      <c r="W150" s="24">
        <f>(S150/MAX($S$2:S150)) - 1</f>
        <v>-0.11993168193176584</v>
      </c>
    </row>
    <row r="151" spans="1:23" x14ac:dyDescent="0.3">
      <c r="A151" s="2">
        <v>40760</v>
      </c>
      <c r="B151" s="1">
        <v>46.441017000000002</v>
      </c>
      <c r="C151" s="6">
        <f t="shared" si="26"/>
        <v>1.1336591482349174</v>
      </c>
      <c r="D151" s="7">
        <f t="shared" si="36"/>
        <v>226731.82964698347</v>
      </c>
      <c r="E151" s="1">
        <v>56.229294000000003</v>
      </c>
      <c r="F151" s="6">
        <f t="shared" si="27"/>
        <v>1.0146328568156062</v>
      </c>
      <c r="G151" s="7">
        <f t="shared" si="28"/>
        <v>202926.57136312127</v>
      </c>
      <c r="H151" s="1">
        <v>288.438873</v>
      </c>
      <c r="I151" s="6">
        <f t="shared" si="29"/>
        <v>0.95812034748108765</v>
      </c>
      <c r="J151" s="7">
        <f t="shared" si="30"/>
        <v>0</v>
      </c>
      <c r="K151" s="1">
        <v>161.75</v>
      </c>
      <c r="L151" s="6">
        <f t="shared" si="31"/>
        <v>1.1721014492753623</v>
      </c>
      <c r="M151" s="7">
        <f t="shared" si="32"/>
        <v>117210.14492753624</v>
      </c>
      <c r="N151" s="7">
        <f t="shared" si="33"/>
        <v>546868.54593764094</v>
      </c>
      <c r="O151" s="8">
        <f t="shared" si="37"/>
        <v>2.1744780271764075E-3</v>
      </c>
      <c r="P151" s="6">
        <f t="shared" si="38"/>
        <v>1.0937370918752818</v>
      </c>
      <c r="Q151" s="1">
        <v>1199.380005</v>
      </c>
      <c r="R151" s="6">
        <f t="shared" si="34"/>
        <v>0.94300518898552987</v>
      </c>
      <c r="S151" s="7">
        <f t="shared" si="35"/>
        <v>471502.59449276491</v>
      </c>
      <c r="T151" s="8">
        <f t="shared" si="39"/>
        <v>-5.7491732236092385E-4</v>
      </c>
      <c r="U151" s="6">
        <f t="shared" si="40"/>
        <v>0.94300518898552987</v>
      </c>
      <c r="V151" s="24">
        <f>(N151/MAX($N$2:N151)) - 1</f>
        <v>-6.9894512562753697E-2</v>
      </c>
      <c r="W151" s="24">
        <f>(S151/MAX($S$2:S151)) - 1</f>
        <v>-0.12043764845268434</v>
      </c>
    </row>
    <row r="152" spans="1:23" x14ac:dyDescent="0.3">
      <c r="A152" s="2">
        <v>40763</v>
      </c>
      <c r="B152" s="1">
        <v>43.904057000000002</v>
      </c>
      <c r="C152" s="6">
        <f t="shared" si="26"/>
        <v>1.0717301014893206</v>
      </c>
      <c r="D152" s="7">
        <f t="shared" si="36"/>
        <v>214346.02029786413</v>
      </c>
      <c r="E152" s="1">
        <v>52.749729000000002</v>
      </c>
      <c r="F152" s="6">
        <f t="shared" si="27"/>
        <v>0.9518456381742767</v>
      </c>
      <c r="G152" s="7">
        <f t="shared" si="28"/>
        <v>190369.12763485534</v>
      </c>
      <c r="H152" s="1">
        <v>271.99050899999997</v>
      </c>
      <c r="I152" s="6">
        <f t="shared" si="29"/>
        <v>0.90348307869944378</v>
      </c>
      <c r="J152" s="7">
        <f t="shared" si="30"/>
        <v>0</v>
      </c>
      <c r="K152" s="1">
        <v>167.11999499999999</v>
      </c>
      <c r="L152" s="6">
        <f t="shared" si="31"/>
        <v>1.2110144565217391</v>
      </c>
      <c r="M152" s="7">
        <f t="shared" si="32"/>
        <v>121101.4456521739</v>
      </c>
      <c r="N152" s="7">
        <f t="shared" si="33"/>
        <v>525816.59358489339</v>
      </c>
      <c r="O152" s="8">
        <f t="shared" si="37"/>
        <v>-3.8495452900207727E-2</v>
      </c>
      <c r="P152" s="6">
        <f t="shared" si="38"/>
        <v>1.0516331871697868</v>
      </c>
      <c r="Q152" s="1">
        <v>1119.459961</v>
      </c>
      <c r="R152" s="6">
        <f t="shared" si="34"/>
        <v>0.88016854348388018</v>
      </c>
      <c r="S152" s="7">
        <f t="shared" si="35"/>
        <v>440084.27174194012</v>
      </c>
      <c r="T152" s="8">
        <f t="shared" si="39"/>
        <v>-6.663446419552399E-2</v>
      </c>
      <c r="U152" s="6">
        <f t="shared" si="40"/>
        <v>0.88016854348388018</v>
      </c>
      <c r="V152" s="24">
        <f>(N152/MAX($N$2:N152)) - 1</f>
        <v>-0.105699344546619</v>
      </c>
      <c r="W152" s="24">
        <f>(S152/MAX($S$2:S152)) - 1</f>
        <v>-0.17904681447459481</v>
      </c>
    </row>
    <row r="153" spans="1:23" x14ac:dyDescent="0.3">
      <c r="A153" s="2">
        <v>40764</v>
      </c>
      <c r="B153" s="1">
        <v>46.489486999999997</v>
      </c>
      <c r="C153" s="6">
        <f t="shared" si="26"/>
        <v>1.1348423363402713</v>
      </c>
      <c r="D153" s="7">
        <f t="shared" si="36"/>
        <v>226968.46726805429</v>
      </c>
      <c r="E153" s="1">
        <v>53.839438999999999</v>
      </c>
      <c r="F153" s="6">
        <f t="shared" si="27"/>
        <v>0.9715089754091446</v>
      </c>
      <c r="G153" s="7">
        <f t="shared" si="28"/>
        <v>194301.79508182895</v>
      </c>
      <c r="H153" s="1">
        <v>285.63436899999999</v>
      </c>
      <c r="I153" s="6">
        <f t="shared" si="29"/>
        <v>0.94880450069856292</v>
      </c>
      <c r="J153" s="7">
        <f t="shared" si="30"/>
        <v>0</v>
      </c>
      <c r="K153" s="1">
        <v>168.61000100000001</v>
      </c>
      <c r="L153" s="6">
        <f t="shared" si="31"/>
        <v>1.2218116014492755</v>
      </c>
      <c r="M153" s="7">
        <f t="shared" si="32"/>
        <v>122181.16014492755</v>
      </c>
      <c r="N153" s="7">
        <f t="shared" si="33"/>
        <v>543451.42249481077</v>
      </c>
      <c r="O153" s="8">
        <f t="shared" si="37"/>
        <v>3.3537984774666851E-2</v>
      </c>
      <c r="P153" s="6">
        <f t="shared" si="38"/>
        <v>1.0869028449896216</v>
      </c>
      <c r="Q153" s="1">
        <v>1172.530029</v>
      </c>
      <c r="R153" s="6">
        <f t="shared" si="34"/>
        <v>0.92189455967156453</v>
      </c>
      <c r="S153" s="7">
        <f t="shared" si="35"/>
        <v>460947.27983578225</v>
      </c>
      <c r="T153" s="8">
        <f t="shared" si="39"/>
        <v>4.7406847809539299E-2</v>
      </c>
      <c r="U153" s="6">
        <f t="shared" si="40"/>
        <v>0.92189455967156453</v>
      </c>
      <c r="V153" s="24">
        <f>(N153/MAX($N$2:N153)) - 1</f>
        <v>-7.5706302780048862E-2</v>
      </c>
      <c r="W153" s="24">
        <f>(S153/MAX($S$2:S153)) - 1</f>
        <v>-0.1401280117496353</v>
      </c>
    </row>
    <row r="154" spans="1:23" x14ac:dyDescent="0.3">
      <c r="A154" s="2">
        <v>40765</v>
      </c>
      <c r="B154" s="1">
        <v>45.206718000000002</v>
      </c>
      <c r="C154" s="6">
        <f t="shared" si="26"/>
        <v>1.1035290080399425</v>
      </c>
      <c r="D154" s="7">
        <f t="shared" si="36"/>
        <v>220705.80160798851</v>
      </c>
      <c r="E154" s="1">
        <v>51.464066000000003</v>
      </c>
      <c r="F154" s="6">
        <f t="shared" si="27"/>
        <v>0.92864641531737724</v>
      </c>
      <c r="G154" s="7">
        <f t="shared" si="28"/>
        <v>185729.28306347545</v>
      </c>
      <c r="H154" s="1">
        <v>273.479919</v>
      </c>
      <c r="I154" s="6">
        <f t="shared" si="29"/>
        <v>0.90843051873032277</v>
      </c>
      <c r="J154" s="7">
        <f t="shared" si="30"/>
        <v>0</v>
      </c>
      <c r="K154" s="1">
        <v>174.58000200000001</v>
      </c>
      <c r="L154" s="6">
        <f t="shared" si="31"/>
        <v>1.2650724782608695</v>
      </c>
      <c r="M154" s="7">
        <f t="shared" si="32"/>
        <v>126507.24782608697</v>
      </c>
      <c r="N154" s="7">
        <f t="shared" si="33"/>
        <v>532942.33249755087</v>
      </c>
      <c r="O154" s="8">
        <f t="shared" si="37"/>
        <v>-1.9337680540085889E-2</v>
      </c>
      <c r="P154" s="6">
        <f t="shared" si="38"/>
        <v>1.0658846649951017</v>
      </c>
      <c r="Q154" s="1">
        <v>1120.76001</v>
      </c>
      <c r="R154" s="6">
        <f t="shared" si="34"/>
        <v>0.88119069905411196</v>
      </c>
      <c r="S154" s="7">
        <f t="shared" si="35"/>
        <v>440595.34952705598</v>
      </c>
      <c r="T154" s="8">
        <f t="shared" si="39"/>
        <v>-4.415240353729144E-2</v>
      </c>
      <c r="U154" s="6">
        <f t="shared" si="40"/>
        <v>0.88119069905411196</v>
      </c>
      <c r="V154" s="24">
        <f>(N154/MAX($N$2:N154)) - 1</f>
        <v>-9.3579999022103122E-2</v>
      </c>
      <c r="W154" s="24">
        <f>(S154/MAX($S$2:S154)) - 1</f>
        <v>-0.17809342676527851</v>
      </c>
    </row>
    <row r="155" spans="1:23" x14ac:dyDescent="0.3">
      <c r="A155" s="2">
        <v>40766</v>
      </c>
      <c r="B155" s="1">
        <v>46.450958</v>
      </c>
      <c r="C155" s="6">
        <f t="shared" si="26"/>
        <v>1.1339018153064115</v>
      </c>
      <c r="D155" s="7">
        <f t="shared" si="36"/>
        <v>226780.36306128232</v>
      </c>
      <c r="E155" s="1">
        <v>54.149597</v>
      </c>
      <c r="F155" s="6">
        <f t="shared" si="27"/>
        <v>0.97710563998053712</v>
      </c>
      <c r="G155" s="7">
        <f t="shared" si="28"/>
        <v>195421.12799610745</v>
      </c>
      <c r="H155" s="1">
        <v>280.01544200000001</v>
      </c>
      <c r="I155" s="6">
        <f t="shared" si="29"/>
        <v>0.93013985874612104</v>
      </c>
      <c r="J155" s="7">
        <f t="shared" si="30"/>
        <v>0</v>
      </c>
      <c r="K155" s="1">
        <v>170.75</v>
      </c>
      <c r="L155" s="6">
        <f t="shared" si="31"/>
        <v>1.2373188405797102</v>
      </c>
      <c r="M155" s="7">
        <f t="shared" si="32"/>
        <v>123731.88405797102</v>
      </c>
      <c r="N155" s="7">
        <f t="shared" si="33"/>
        <v>545933.37511536083</v>
      </c>
      <c r="O155" s="8">
        <f t="shared" si="37"/>
        <v>2.4376075657059237E-2</v>
      </c>
      <c r="P155" s="6">
        <f t="shared" si="38"/>
        <v>1.0918667502307218</v>
      </c>
      <c r="Q155" s="1">
        <v>1172.6400149999999</v>
      </c>
      <c r="R155" s="6">
        <f t="shared" si="34"/>
        <v>0.92198103549097399</v>
      </c>
      <c r="S155" s="7">
        <f t="shared" si="35"/>
        <v>460990.51774548698</v>
      </c>
      <c r="T155" s="8">
        <f t="shared" si="39"/>
        <v>4.6290021536367965E-2</v>
      </c>
      <c r="U155" s="6">
        <f t="shared" si="40"/>
        <v>0.92198103549097399</v>
      </c>
      <c r="V155" s="24">
        <f>(N155/MAX($N$2:N155)) - 1</f>
        <v>-7.1485036501194088E-2</v>
      </c>
      <c r="W155" s="24">
        <f>(S155/MAX($S$2:S155)) - 1</f>
        <v>-0.14004735378936084</v>
      </c>
    </row>
    <row r="156" spans="1:23" x14ac:dyDescent="0.3">
      <c r="A156" s="2">
        <v>40767</v>
      </c>
      <c r="B156" s="1">
        <v>46.859904999999998</v>
      </c>
      <c r="C156" s="6">
        <f t="shared" si="26"/>
        <v>1.1438845102954818</v>
      </c>
      <c r="D156" s="7">
        <f t="shared" si="36"/>
        <v>228776.90205909638</v>
      </c>
      <c r="E156" s="1">
        <v>54.467326999999997</v>
      </c>
      <c r="F156" s="6">
        <f t="shared" si="27"/>
        <v>0.98283893795856292</v>
      </c>
      <c r="G156" s="7">
        <f t="shared" si="28"/>
        <v>196567.78759171258</v>
      </c>
      <c r="H156" s="1">
        <v>280.83236699999998</v>
      </c>
      <c r="I156" s="6">
        <f t="shared" si="29"/>
        <v>0.93285347517626827</v>
      </c>
      <c r="J156" s="7">
        <f t="shared" si="30"/>
        <v>0</v>
      </c>
      <c r="K156" s="1">
        <v>169.970001</v>
      </c>
      <c r="L156" s="6">
        <f t="shared" si="31"/>
        <v>1.2316666739130435</v>
      </c>
      <c r="M156" s="7">
        <f t="shared" si="32"/>
        <v>123166.66739130435</v>
      </c>
      <c r="N156" s="7">
        <f t="shared" si="33"/>
        <v>548511.35704211332</v>
      </c>
      <c r="O156" s="8">
        <f t="shared" si="37"/>
        <v>4.7221548347502473E-3</v>
      </c>
      <c r="P156" s="6">
        <f t="shared" si="38"/>
        <v>1.0970227140842266</v>
      </c>
      <c r="Q156" s="1">
        <v>1178.8100589999999</v>
      </c>
      <c r="R156" s="6">
        <f t="shared" si="34"/>
        <v>0.92683219482664181</v>
      </c>
      <c r="S156" s="7">
        <f t="shared" si="35"/>
        <v>463416.09741332091</v>
      </c>
      <c r="T156" s="8">
        <f t="shared" si="39"/>
        <v>5.2616693282465654E-3</v>
      </c>
      <c r="U156" s="6">
        <f t="shared" si="40"/>
        <v>0.92683219482664181</v>
      </c>
      <c r="V156" s="24">
        <f>(N156/MAX($N$2:N156)) - 1</f>
        <v>-6.710044507717039E-2</v>
      </c>
      <c r="W156" s="24">
        <f>(S156/MAX($S$2:S156)) - 1</f>
        <v>-0.13552256732704993</v>
      </c>
    </row>
    <row r="157" spans="1:23" x14ac:dyDescent="0.3">
      <c r="A157" s="2">
        <v>40770</v>
      </c>
      <c r="B157" s="1">
        <v>47.657908999999997</v>
      </c>
      <c r="C157" s="6">
        <f t="shared" si="26"/>
        <v>1.1633643708447901</v>
      </c>
      <c r="D157" s="7">
        <f t="shared" si="36"/>
        <v>232672.87416895802</v>
      </c>
      <c r="E157" s="1">
        <v>56.199680000000001</v>
      </c>
      <c r="F157" s="6">
        <f t="shared" si="27"/>
        <v>1.0140984852223627</v>
      </c>
      <c r="G157" s="7">
        <f t="shared" si="28"/>
        <v>202819.69704447256</v>
      </c>
      <c r="H157" s="1">
        <v>277.57458500000001</v>
      </c>
      <c r="I157" s="6">
        <f t="shared" si="29"/>
        <v>0.92203195452132658</v>
      </c>
      <c r="J157" s="7">
        <f t="shared" si="30"/>
        <v>0</v>
      </c>
      <c r="K157" s="1">
        <v>171.800003</v>
      </c>
      <c r="L157" s="6">
        <f t="shared" si="31"/>
        <v>1.2449275579710146</v>
      </c>
      <c r="M157" s="7">
        <f t="shared" si="32"/>
        <v>124492.75579710148</v>
      </c>
      <c r="N157" s="7">
        <f t="shared" si="33"/>
        <v>559985.32701053214</v>
      </c>
      <c r="O157" s="8">
        <f t="shared" si="37"/>
        <v>2.0918381763858074E-2</v>
      </c>
      <c r="P157" s="6">
        <f t="shared" si="38"/>
        <v>1.1199706540210643</v>
      </c>
      <c r="Q157" s="1">
        <v>1204.48999</v>
      </c>
      <c r="R157" s="6">
        <f t="shared" si="34"/>
        <v>0.94702288341977914</v>
      </c>
      <c r="S157" s="7">
        <f t="shared" si="35"/>
        <v>473511.44170988956</v>
      </c>
      <c r="T157" s="8">
        <f t="shared" si="39"/>
        <v>2.1784621537573878E-2</v>
      </c>
      <c r="U157" s="6">
        <f t="shared" si="40"/>
        <v>0.94702288341977914</v>
      </c>
      <c r="V157" s="24">
        <f>(N157/MAX($N$2:N157)) - 1</f>
        <v>-4.7585696039961212E-2</v>
      </c>
      <c r="W157" s="24">
        <f>(S157/MAX($S$2:S157)) - 1</f>
        <v>-0.11669025362849617</v>
      </c>
    </row>
    <row r="158" spans="1:23" x14ac:dyDescent="0.3">
      <c r="A158" s="2">
        <v>40771</v>
      </c>
      <c r="B158" s="1">
        <v>47.29372</v>
      </c>
      <c r="C158" s="6">
        <f t="shared" si="26"/>
        <v>1.1544742513296098</v>
      </c>
      <c r="D158" s="7">
        <f t="shared" si="36"/>
        <v>230894.850265922</v>
      </c>
      <c r="E158" s="1">
        <v>55.602074000000002</v>
      </c>
      <c r="F158" s="6">
        <f t="shared" si="27"/>
        <v>1.0033149480321191</v>
      </c>
      <c r="G158" s="7">
        <f t="shared" si="28"/>
        <v>200662.98960642383</v>
      </c>
      <c r="H158" s="1">
        <v>268.49362200000002</v>
      </c>
      <c r="I158" s="6">
        <f t="shared" si="29"/>
        <v>0.89186731223671023</v>
      </c>
      <c r="J158" s="7">
        <f t="shared" si="30"/>
        <v>0</v>
      </c>
      <c r="K158" s="1">
        <v>173.91999799999999</v>
      </c>
      <c r="L158" s="6">
        <f t="shared" si="31"/>
        <v>1.2602898405797101</v>
      </c>
      <c r="M158" s="7">
        <f t="shared" si="32"/>
        <v>126028.984057971</v>
      </c>
      <c r="N158" s="7">
        <f t="shared" si="33"/>
        <v>557586.82393031684</v>
      </c>
      <c r="O158" s="8">
        <f t="shared" si="37"/>
        <v>-4.2831534408582783E-3</v>
      </c>
      <c r="P158" s="6">
        <f t="shared" si="38"/>
        <v>1.1151736478606338</v>
      </c>
      <c r="Q158" s="1">
        <v>1192.76001</v>
      </c>
      <c r="R158" s="6">
        <f t="shared" si="34"/>
        <v>0.93780025842971471</v>
      </c>
      <c r="S158" s="7">
        <f t="shared" si="35"/>
        <v>468900.12921485736</v>
      </c>
      <c r="T158" s="8">
        <f t="shared" si="39"/>
        <v>-9.7385450251853412E-3</v>
      </c>
      <c r="U158" s="6">
        <f t="shared" si="40"/>
        <v>0.93780025842971471</v>
      </c>
      <c r="V158" s="24">
        <f>(N158/MAX($N$2:N158)) - 1</f>
        <v>-5.1665032643090303E-2</v>
      </c>
      <c r="W158" s="24">
        <f>(S158/MAX($S$2:S158)) - 1</f>
        <v>-0.12529240536472019</v>
      </c>
    </row>
    <row r="159" spans="1:23" x14ac:dyDescent="0.3">
      <c r="A159" s="2">
        <v>40772</v>
      </c>
      <c r="B159" s="1">
        <v>47.288746000000003</v>
      </c>
      <c r="C159" s="6">
        <f t="shared" si="26"/>
        <v>1.1543528323563061</v>
      </c>
      <c r="D159" s="7">
        <f t="shared" si="36"/>
        <v>230870.56647126126</v>
      </c>
      <c r="E159" s="1">
        <v>56.101348999999999</v>
      </c>
      <c r="F159" s="6">
        <f t="shared" si="27"/>
        <v>1.0123241456149057</v>
      </c>
      <c r="G159" s="7">
        <f t="shared" si="28"/>
        <v>202464.82912298117</v>
      </c>
      <c r="H159" s="1">
        <v>265.57952899999998</v>
      </c>
      <c r="I159" s="6">
        <f t="shared" si="29"/>
        <v>0.88218743875532879</v>
      </c>
      <c r="J159" s="7">
        <f t="shared" si="30"/>
        <v>0</v>
      </c>
      <c r="K159" s="1">
        <v>174.41999799999999</v>
      </c>
      <c r="L159" s="6">
        <f t="shared" si="31"/>
        <v>1.2639130289855072</v>
      </c>
      <c r="M159" s="7">
        <f t="shared" si="32"/>
        <v>126391.30289855071</v>
      </c>
      <c r="N159" s="7">
        <f t="shared" si="33"/>
        <v>559726.69849279313</v>
      </c>
      <c r="O159" s="8">
        <f t="shared" si="37"/>
        <v>3.8377423400945965E-3</v>
      </c>
      <c r="P159" s="6">
        <f t="shared" si="38"/>
        <v>1.1194533969855862</v>
      </c>
      <c r="Q159" s="1">
        <v>1193.8900149999999</v>
      </c>
      <c r="R159" s="6">
        <f t="shared" si="34"/>
        <v>0.93868871794557895</v>
      </c>
      <c r="S159" s="7">
        <f t="shared" si="35"/>
        <v>469344.35897278949</v>
      </c>
      <c r="T159" s="8">
        <f t="shared" si="39"/>
        <v>9.4738672534799839E-4</v>
      </c>
      <c r="U159" s="6">
        <f t="shared" si="40"/>
        <v>0.93868871794557895</v>
      </c>
      <c r="V159" s="24">
        <f>(N159/MAX($N$2:N159)) - 1</f>
        <v>-4.8025567386272394E-2</v>
      </c>
      <c r="W159" s="24">
        <f>(S159/MAX($S$2:S159)) - 1</f>
        <v>-0.12446371900100162</v>
      </c>
    </row>
    <row r="160" spans="1:23" x14ac:dyDescent="0.3">
      <c r="A160" s="2">
        <v>40773</v>
      </c>
      <c r="B160" s="1">
        <v>45.500076</v>
      </c>
      <c r="C160" s="6">
        <f t="shared" si="26"/>
        <v>1.1106900911059723</v>
      </c>
      <c r="D160" s="7">
        <f t="shared" si="36"/>
        <v>222138.01822119445</v>
      </c>
      <c r="E160" s="1">
        <v>53.665447</v>
      </c>
      <c r="F160" s="6">
        <f t="shared" si="27"/>
        <v>0.9683693663643812</v>
      </c>
      <c r="G160" s="7">
        <f t="shared" si="28"/>
        <v>193673.87327287626</v>
      </c>
      <c r="H160" s="1">
        <v>251.49733000000001</v>
      </c>
      <c r="I160" s="6">
        <f t="shared" si="29"/>
        <v>0.83540996643044629</v>
      </c>
      <c r="J160" s="7">
        <f t="shared" si="30"/>
        <v>0</v>
      </c>
      <c r="K160" s="1">
        <v>177.720001</v>
      </c>
      <c r="L160" s="6">
        <f t="shared" si="31"/>
        <v>1.2878260942028985</v>
      </c>
      <c r="M160" s="7">
        <f t="shared" si="32"/>
        <v>128782.60942028985</v>
      </c>
      <c r="N160" s="7">
        <f t="shared" si="33"/>
        <v>544594.50091436051</v>
      </c>
      <c r="O160" s="8">
        <f t="shared" si="37"/>
        <v>-2.7034975496398328E-2</v>
      </c>
      <c r="P160" s="6">
        <f t="shared" si="38"/>
        <v>1.0891890018287209</v>
      </c>
      <c r="Q160" s="1">
        <v>1140.650024</v>
      </c>
      <c r="R160" s="6">
        <f t="shared" si="34"/>
        <v>0.89682910083903666</v>
      </c>
      <c r="S160" s="7">
        <f t="shared" si="35"/>
        <v>448414.55041951832</v>
      </c>
      <c r="T160" s="8">
        <f t="shared" si="39"/>
        <v>-4.4593714941153828E-2</v>
      </c>
      <c r="U160" s="6">
        <f t="shared" si="40"/>
        <v>0.89682910083903666</v>
      </c>
      <c r="V160" s="24">
        <f>(N160/MAX($N$2:N160)) - 1</f>
        <v>-7.3762172845182272E-2</v>
      </c>
      <c r="W160" s="24">
        <f>(S160/MAX($S$2:S160)) - 1</f>
        <v>-0.16350713433650899</v>
      </c>
    </row>
    <row r="161" spans="1:23" x14ac:dyDescent="0.3">
      <c r="A161" s="2">
        <v>40774</v>
      </c>
      <c r="B161" s="1">
        <v>44.254584999999999</v>
      </c>
      <c r="C161" s="6">
        <f t="shared" si="26"/>
        <v>1.0802867460156989</v>
      </c>
      <c r="D161" s="7">
        <f t="shared" si="36"/>
        <v>216057.34920313978</v>
      </c>
      <c r="E161" s="1">
        <v>52.803046999999999</v>
      </c>
      <c r="F161" s="6">
        <f t="shared" si="27"/>
        <v>0.95280773801248009</v>
      </c>
      <c r="G161" s="7">
        <f t="shared" si="28"/>
        <v>190561.54760249602</v>
      </c>
      <c r="H161" s="1">
        <v>244.543396</v>
      </c>
      <c r="I161" s="6">
        <f t="shared" si="29"/>
        <v>0.8123107718207081</v>
      </c>
      <c r="J161" s="7">
        <f t="shared" si="30"/>
        <v>0</v>
      </c>
      <c r="K161" s="1">
        <v>179.949997</v>
      </c>
      <c r="L161" s="6">
        <f t="shared" si="31"/>
        <v>1.3039854855072464</v>
      </c>
      <c r="M161" s="7">
        <f t="shared" si="32"/>
        <v>130398.54855072463</v>
      </c>
      <c r="N161" s="7">
        <f t="shared" si="33"/>
        <v>537017.4453563604</v>
      </c>
      <c r="O161" s="8">
        <f t="shared" si="37"/>
        <v>-1.3913206147470158E-2</v>
      </c>
      <c r="P161" s="6">
        <f t="shared" si="38"/>
        <v>1.0740348907127208</v>
      </c>
      <c r="Q161" s="1">
        <v>1123.530029</v>
      </c>
      <c r="R161" s="6">
        <f t="shared" si="34"/>
        <v>0.88336860954094609</v>
      </c>
      <c r="S161" s="7">
        <f t="shared" si="35"/>
        <v>441684.30477047304</v>
      </c>
      <c r="T161" s="8">
        <f t="shared" si="39"/>
        <v>-1.5008981405150057E-2</v>
      </c>
      <c r="U161" s="6">
        <f t="shared" si="40"/>
        <v>0.88336860954094609</v>
      </c>
      <c r="V161" s="24">
        <f>(N161/MAX($N$2:N161)) - 1</f>
        <v>-8.664911067597203E-2</v>
      </c>
      <c r="W161" s="24">
        <f>(S161/MAX($S$2:S161)) - 1</f>
        <v>-0.17606204020279292</v>
      </c>
    </row>
    <row r="162" spans="1:23" x14ac:dyDescent="0.3">
      <c r="A162" s="2">
        <v>40777</v>
      </c>
      <c r="B162" s="1">
        <v>44.305542000000003</v>
      </c>
      <c r="C162" s="6">
        <f t="shared" si="26"/>
        <v>1.0815306436077048</v>
      </c>
      <c r="D162" s="7">
        <f t="shared" si="36"/>
        <v>216306.128721541</v>
      </c>
      <c r="E162" s="1">
        <v>53.090519</v>
      </c>
      <c r="F162" s="6">
        <f t="shared" si="27"/>
        <v>0.95799504370076594</v>
      </c>
      <c r="G162" s="7">
        <f t="shared" si="28"/>
        <v>191599.00874015319</v>
      </c>
      <c r="H162" s="1">
        <v>248.15486100000001</v>
      </c>
      <c r="I162" s="6">
        <f t="shared" si="29"/>
        <v>0.8243071371674684</v>
      </c>
      <c r="J162" s="7">
        <f t="shared" si="30"/>
        <v>0</v>
      </c>
      <c r="K162" s="1">
        <v>184.58999600000001</v>
      </c>
      <c r="L162" s="6">
        <f t="shared" si="31"/>
        <v>1.3376086666666667</v>
      </c>
      <c r="M162" s="7">
        <f t="shared" si="32"/>
        <v>133760.86666666667</v>
      </c>
      <c r="N162" s="7">
        <f t="shared" si="33"/>
        <v>541666.00412836089</v>
      </c>
      <c r="O162" s="8">
        <f t="shared" si="37"/>
        <v>8.6562528130083027E-3</v>
      </c>
      <c r="P162" s="6">
        <f t="shared" si="38"/>
        <v>1.0833320082567217</v>
      </c>
      <c r="Q162" s="1">
        <v>1123.8199460000001</v>
      </c>
      <c r="R162" s="6">
        <f t="shared" si="34"/>
        <v>0.88359655500796686</v>
      </c>
      <c r="S162" s="7">
        <f t="shared" si="35"/>
        <v>441798.27750398341</v>
      </c>
      <c r="T162" s="8">
        <f t="shared" si="39"/>
        <v>2.5804116714001069E-4</v>
      </c>
      <c r="U162" s="6">
        <f t="shared" si="40"/>
        <v>0.88359655500796686</v>
      </c>
      <c r="V162" s="24">
        <f>(N162/MAX($N$2:N162)) - 1</f>
        <v>-7.8742914470997349E-2</v>
      </c>
      <c r="W162" s="24">
        <f>(S162/MAX($S$2:S162)) - 1</f>
        <v>-0.175849430289996</v>
      </c>
    </row>
    <row r="163" spans="1:23" x14ac:dyDescent="0.3">
      <c r="A163" s="2">
        <v>40778</v>
      </c>
      <c r="B163" s="1">
        <v>46.43853</v>
      </c>
      <c r="C163" s="6">
        <f t="shared" si="26"/>
        <v>1.1335984387482656</v>
      </c>
      <c r="D163" s="7">
        <f t="shared" si="36"/>
        <v>226719.68774965312</v>
      </c>
      <c r="E163" s="1">
        <v>55.723109999999998</v>
      </c>
      <c r="F163" s="6">
        <f t="shared" si="27"/>
        <v>1.0054989893693183</v>
      </c>
      <c r="G163" s="7">
        <f t="shared" si="28"/>
        <v>201099.79787386366</v>
      </c>
      <c r="H163" s="1">
        <v>258.441284</v>
      </c>
      <c r="I163" s="6">
        <f t="shared" si="29"/>
        <v>0.85847601002635465</v>
      </c>
      <c r="J163" s="7">
        <f t="shared" si="30"/>
        <v>0</v>
      </c>
      <c r="K163" s="1">
        <v>177.66999799999999</v>
      </c>
      <c r="L163" s="6">
        <f t="shared" si="31"/>
        <v>1.2874637536231883</v>
      </c>
      <c r="M163" s="7">
        <f t="shared" si="32"/>
        <v>128746.37536231882</v>
      </c>
      <c r="N163" s="7">
        <f t="shared" si="33"/>
        <v>556565.86098583555</v>
      </c>
      <c r="O163" s="8">
        <f t="shared" si="37"/>
        <v>2.750746169025553E-2</v>
      </c>
      <c r="P163" s="6">
        <f t="shared" si="38"/>
        <v>1.1131317219716712</v>
      </c>
      <c r="Q163" s="1">
        <v>1162.349976</v>
      </c>
      <c r="R163" s="6">
        <f t="shared" si="34"/>
        <v>0.91389055530003283</v>
      </c>
      <c r="S163" s="7">
        <f t="shared" si="35"/>
        <v>456945.27765001642</v>
      </c>
      <c r="T163" s="8">
        <f t="shared" si="39"/>
        <v>3.4284878229061011E-2</v>
      </c>
      <c r="U163" s="6">
        <f t="shared" si="40"/>
        <v>0.91389055530003283</v>
      </c>
      <c r="V163" s="24">
        <f>(N163/MAX($N$2:N163)) - 1</f>
        <v>-5.3401470483931957E-2</v>
      </c>
      <c r="W163" s="24">
        <f>(S163/MAX($S$2:S163)) - 1</f>
        <v>-0.14759352836507722</v>
      </c>
    </row>
    <row r="164" spans="1:23" x14ac:dyDescent="0.3">
      <c r="A164" s="2">
        <v>40779</v>
      </c>
      <c r="B164" s="1">
        <v>46.759219999999999</v>
      </c>
      <c r="C164" s="6">
        <f t="shared" si="26"/>
        <v>1.1414267158992042</v>
      </c>
      <c r="D164" s="7">
        <f t="shared" si="36"/>
        <v>228285.34317984083</v>
      </c>
      <c r="E164" s="1">
        <v>55.63232</v>
      </c>
      <c r="F164" s="6">
        <f t="shared" si="27"/>
        <v>1.0038607237871418</v>
      </c>
      <c r="G164" s="7">
        <f t="shared" si="28"/>
        <v>200772.14475742835</v>
      </c>
      <c r="H164" s="1">
        <v>260.66793799999999</v>
      </c>
      <c r="I164" s="6">
        <f t="shared" si="29"/>
        <v>0.86587238653417775</v>
      </c>
      <c r="J164" s="7">
        <f t="shared" si="30"/>
        <v>0</v>
      </c>
      <c r="K164" s="1">
        <v>171.64999399999999</v>
      </c>
      <c r="L164" s="6">
        <f t="shared" si="31"/>
        <v>1.2438405362318841</v>
      </c>
      <c r="M164" s="7">
        <f t="shared" si="32"/>
        <v>124384.0536231884</v>
      </c>
      <c r="N164" s="7">
        <f t="shared" si="33"/>
        <v>553441.54156045755</v>
      </c>
      <c r="O164" s="8">
        <f t="shared" si="37"/>
        <v>-5.6135664157408449E-3</v>
      </c>
      <c r="P164" s="6">
        <f t="shared" si="38"/>
        <v>1.1068830831209151</v>
      </c>
      <c r="Q164" s="1">
        <v>1177.599976</v>
      </c>
      <c r="R164" s="6">
        <f t="shared" si="34"/>
        <v>0.9258807744733375</v>
      </c>
      <c r="S164" s="7">
        <f t="shared" si="35"/>
        <v>462940.38723666873</v>
      </c>
      <c r="T164" s="8">
        <f t="shared" si="39"/>
        <v>1.3119972740464725E-2</v>
      </c>
      <c r="U164" s="6">
        <f t="shared" si="40"/>
        <v>0.9258807744733375</v>
      </c>
      <c r="V164" s="24">
        <f>(N164/MAX($N$2:N164)) - 1</f>
        <v>-5.8715264198412997E-2</v>
      </c>
      <c r="W164" s="24">
        <f>(S164/MAX($S$2:S164)) - 1</f>
        <v>-0.1364099786934313</v>
      </c>
    </row>
    <row r="165" spans="1:23" x14ac:dyDescent="0.3">
      <c r="A165" s="2">
        <v>40780</v>
      </c>
      <c r="B165" s="1">
        <v>46.453445000000002</v>
      </c>
      <c r="C165" s="6">
        <f t="shared" si="26"/>
        <v>1.1339625247930636</v>
      </c>
      <c r="D165" s="7">
        <f t="shared" si="36"/>
        <v>226792.50495861273</v>
      </c>
      <c r="E165" s="1">
        <v>54.293334999999999</v>
      </c>
      <c r="F165" s="6">
        <f t="shared" si="27"/>
        <v>0.97969932891379952</v>
      </c>
      <c r="G165" s="7">
        <f t="shared" si="28"/>
        <v>195939.86578275991</v>
      </c>
      <c r="H165" s="1">
        <v>259.04901100000001</v>
      </c>
      <c r="I165" s="6">
        <f t="shared" si="29"/>
        <v>0.86049472407261862</v>
      </c>
      <c r="J165" s="7">
        <f t="shared" si="30"/>
        <v>0</v>
      </c>
      <c r="K165" s="1">
        <v>172.36000100000001</v>
      </c>
      <c r="L165" s="6">
        <f t="shared" si="31"/>
        <v>1.2489855144927537</v>
      </c>
      <c r="M165" s="7">
        <f t="shared" si="32"/>
        <v>124898.55144927537</v>
      </c>
      <c r="N165" s="7">
        <f t="shared" si="33"/>
        <v>547630.92219064804</v>
      </c>
      <c r="O165" s="8">
        <f t="shared" si="37"/>
        <v>-1.0499066176756777E-2</v>
      </c>
      <c r="P165" s="6">
        <f t="shared" si="38"/>
        <v>1.095261844381296</v>
      </c>
      <c r="Q165" s="1">
        <v>1159.2700199999999</v>
      </c>
      <c r="R165" s="6">
        <f t="shared" si="34"/>
        <v>0.91146895874369604</v>
      </c>
      <c r="S165" s="7">
        <f t="shared" si="35"/>
        <v>455734.47937184805</v>
      </c>
      <c r="T165" s="8">
        <f t="shared" si="39"/>
        <v>-1.5565520018318901E-2</v>
      </c>
      <c r="U165" s="6">
        <f t="shared" si="40"/>
        <v>0.91146895874369616</v>
      </c>
      <c r="V165" s="24">
        <f>(N165/MAX($N$2:N165)) - 1</f>
        <v>-6.8597874930764857E-2</v>
      </c>
      <c r="W165" s="24">
        <f>(S165/MAX($S$2:S165)) - 1</f>
        <v>-0.14985220645769914</v>
      </c>
    </row>
    <row r="166" spans="1:23" x14ac:dyDescent="0.3">
      <c r="A166" s="2">
        <v>40781</v>
      </c>
      <c r="B166" s="1">
        <v>47.679043</v>
      </c>
      <c r="C166" s="6">
        <f t="shared" si="26"/>
        <v>1.1638802672223134</v>
      </c>
      <c r="D166" s="7">
        <f t="shared" si="36"/>
        <v>232776.05344446271</v>
      </c>
      <c r="E166" s="1">
        <v>54.951473</v>
      </c>
      <c r="F166" s="6">
        <f t="shared" si="27"/>
        <v>0.99157513939647979</v>
      </c>
      <c r="G166" s="7">
        <f t="shared" si="28"/>
        <v>198315.02787929599</v>
      </c>
      <c r="H166" s="1">
        <v>262.44628899999998</v>
      </c>
      <c r="I166" s="6">
        <f t="shared" si="29"/>
        <v>0.8717796148503254</v>
      </c>
      <c r="J166" s="7">
        <f t="shared" si="30"/>
        <v>0</v>
      </c>
      <c r="K166" s="1">
        <v>177.470001</v>
      </c>
      <c r="L166" s="6">
        <f t="shared" si="31"/>
        <v>1.2860145000000001</v>
      </c>
      <c r="M166" s="7">
        <f t="shared" si="32"/>
        <v>128601.45000000001</v>
      </c>
      <c r="N166" s="7">
        <f t="shared" si="33"/>
        <v>559692.53132375865</v>
      </c>
      <c r="O166" s="8">
        <f t="shared" si="37"/>
        <v>2.2025069521022456E-2</v>
      </c>
      <c r="P166" s="6">
        <f t="shared" si="38"/>
        <v>1.1193850626475172</v>
      </c>
      <c r="Q166" s="1">
        <v>1176.8000489999999</v>
      </c>
      <c r="R166" s="6">
        <f t="shared" si="34"/>
        <v>0.92525183676496747</v>
      </c>
      <c r="S166" s="7">
        <f t="shared" si="35"/>
        <v>462625.91838248371</v>
      </c>
      <c r="T166" s="8">
        <f t="shared" si="39"/>
        <v>1.5121609890334176E-2</v>
      </c>
      <c r="U166" s="6">
        <f t="shared" si="40"/>
        <v>0.92525183676496747</v>
      </c>
      <c r="V166" s="24">
        <f>(N166/MAX($N$2:N166)) - 1</f>
        <v>-4.8083678374087002E-2</v>
      </c>
      <c r="W166" s="24">
        <f>(S166/MAX($S$2:S166)) - 1</f>
        <v>-0.13699660317462403</v>
      </c>
    </row>
    <row r="167" spans="1:23" x14ac:dyDescent="0.3">
      <c r="A167" s="2">
        <v>40784</v>
      </c>
      <c r="B167" s="1">
        <v>48.473323999999998</v>
      </c>
      <c r="C167" s="6">
        <f t="shared" si="26"/>
        <v>1.1832692466221224</v>
      </c>
      <c r="D167" s="7">
        <f t="shared" si="36"/>
        <v>236653.84932442449</v>
      </c>
      <c r="E167" s="1">
        <v>56.071097999999999</v>
      </c>
      <c r="F167" s="6">
        <f t="shared" si="27"/>
        <v>1.0117782796370842</v>
      </c>
      <c r="G167" s="7">
        <f t="shared" si="28"/>
        <v>202355.65592741687</v>
      </c>
      <c r="H167" s="1">
        <v>268.533478</v>
      </c>
      <c r="I167" s="6">
        <f t="shared" si="29"/>
        <v>0.8919997037003573</v>
      </c>
      <c r="J167" s="7">
        <f t="shared" si="30"/>
        <v>0</v>
      </c>
      <c r="K167" s="1">
        <v>173.88999899999999</v>
      </c>
      <c r="L167" s="6">
        <f t="shared" si="31"/>
        <v>1.2600724565217392</v>
      </c>
      <c r="M167" s="7">
        <f t="shared" si="32"/>
        <v>126007.24565217394</v>
      </c>
      <c r="N167" s="7">
        <f t="shared" si="33"/>
        <v>565016.75090401527</v>
      </c>
      <c r="O167" s="8">
        <f t="shared" si="37"/>
        <v>9.5127579559870501E-3</v>
      </c>
      <c r="P167" s="6">
        <f t="shared" si="38"/>
        <v>1.1300335018080305</v>
      </c>
      <c r="Q167" s="1">
        <v>1210.079956</v>
      </c>
      <c r="R167" s="6">
        <f t="shared" si="34"/>
        <v>0.95141795997789858</v>
      </c>
      <c r="S167" s="7">
        <f t="shared" si="35"/>
        <v>475708.97998894932</v>
      </c>
      <c r="T167" s="8">
        <f t="shared" si="39"/>
        <v>2.8280001371754127E-2</v>
      </c>
      <c r="U167" s="6">
        <f t="shared" si="40"/>
        <v>0.95141795997789858</v>
      </c>
      <c r="V167" s="24">
        <f>(N167/MAX($N$2:N167)) - 1</f>
        <v>-3.9028328812106161E-2</v>
      </c>
      <c r="W167" s="24">
        <f>(S167/MAX($S$2:S167)) - 1</f>
        <v>-0.11259086592857404</v>
      </c>
    </row>
    <row r="168" spans="1:23" x14ac:dyDescent="0.3">
      <c r="A168" s="2">
        <v>40785</v>
      </c>
      <c r="B168" s="1">
        <v>48.475811</v>
      </c>
      <c r="C168" s="6">
        <f t="shared" si="26"/>
        <v>1.1833299561087742</v>
      </c>
      <c r="D168" s="7">
        <f t="shared" si="36"/>
        <v>236665.99122175487</v>
      </c>
      <c r="E168" s="1">
        <v>55.912224000000002</v>
      </c>
      <c r="F168" s="6">
        <f t="shared" si="27"/>
        <v>1.0089114682470333</v>
      </c>
      <c r="G168" s="7">
        <f t="shared" si="28"/>
        <v>201782.29364940667</v>
      </c>
      <c r="H168" s="1">
        <v>269.34045400000002</v>
      </c>
      <c r="I168" s="6">
        <f t="shared" si="29"/>
        <v>0.89468027209076606</v>
      </c>
      <c r="J168" s="7">
        <f t="shared" si="30"/>
        <v>0</v>
      </c>
      <c r="K168" s="1">
        <v>179.10000600000001</v>
      </c>
      <c r="L168" s="6">
        <f t="shared" si="31"/>
        <v>1.2978261304347827</v>
      </c>
      <c r="M168" s="7">
        <f t="shared" si="32"/>
        <v>129782.61304347828</v>
      </c>
      <c r="N168" s="7">
        <f t="shared" si="33"/>
        <v>568230.89791463991</v>
      </c>
      <c r="O168" s="8">
        <f t="shared" si="37"/>
        <v>5.6885871179608305E-3</v>
      </c>
      <c r="P168" s="6">
        <f t="shared" si="38"/>
        <v>1.1364617958292798</v>
      </c>
      <c r="Q168" s="1">
        <v>1212.920044</v>
      </c>
      <c r="R168" s="6">
        <f t="shared" si="34"/>
        <v>0.95365096178717534</v>
      </c>
      <c r="S168" s="7">
        <f t="shared" si="35"/>
        <v>476825.48089358769</v>
      </c>
      <c r="T168" s="8">
        <f t="shared" si="39"/>
        <v>2.3470250754238364E-3</v>
      </c>
      <c r="U168" s="6">
        <f t="shared" si="40"/>
        <v>0.95365096178717534</v>
      </c>
      <c r="V168" s="24">
        <f>(N168/MAX($N$2:N168)) - 1</f>
        <v>-3.3561757742661458E-2</v>
      </c>
      <c r="W168" s="24">
        <f>(S168/MAX($S$2:S168)) - 1</f>
        <v>-0.11050809443874821</v>
      </c>
    </row>
    <row r="169" spans="1:23" x14ac:dyDescent="0.3">
      <c r="A169" s="2">
        <v>40786</v>
      </c>
      <c r="B169" s="1">
        <v>47.834418999999997</v>
      </c>
      <c r="C169" s="6">
        <f t="shared" si="26"/>
        <v>1.1676731088781311</v>
      </c>
      <c r="D169" s="7">
        <f t="shared" si="36"/>
        <v>233534.6217756262</v>
      </c>
      <c r="E169" s="1">
        <v>55.995452999999998</v>
      </c>
      <c r="F169" s="6">
        <f t="shared" si="27"/>
        <v>1.0104132989127339</v>
      </c>
      <c r="G169" s="7">
        <f t="shared" si="28"/>
        <v>202082.65978254681</v>
      </c>
      <c r="H169" s="1">
        <v>269.46997099999999</v>
      </c>
      <c r="I169" s="6">
        <f t="shared" si="29"/>
        <v>0.89511049452144609</v>
      </c>
      <c r="J169" s="7">
        <f t="shared" si="30"/>
        <v>0</v>
      </c>
      <c r="K169" s="1">
        <v>177.720001</v>
      </c>
      <c r="L169" s="6">
        <f t="shared" si="31"/>
        <v>1.2878260942028985</v>
      </c>
      <c r="M169" s="7">
        <f t="shared" si="32"/>
        <v>128782.60942028985</v>
      </c>
      <c r="N169" s="7">
        <f t="shared" si="33"/>
        <v>564399.89097846288</v>
      </c>
      <c r="O169" s="8">
        <f t="shared" si="37"/>
        <v>-6.7419898323666239E-3</v>
      </c>
      <c r="P169" s="6">
        <f t="shared" si="38"/>
        <v>1.1287997819569258</v>
      </c>
      <c r="Q169" s="1">
        <v>1218.8900149999999</v>
      </c>
      <c r="R169" s="6">
        <f t="shared" si="34"/>
        <v>0.95834481495099655</v>
      </c>
      <c r="S169" s="7">
        <f t="shared" si="35"/>
        <v>479172.40747549827</v>
      </c>
      <c r="T169" s="8">
        <f t="shared" si="39"/>
        <v>4.9219823099897475E-3</v>
      </c>
      <c r="U169" s="6">
        <f t="shared" si="40"/>
        <v>0.95834481495099655</v>
      </c>
      <c r="V169" s="24">
        <f>(N169/MAX($N$2:N169)) - 1</f>
        <v>-4.0077474545570646E-2</v>
      </c>
      <c r="W169" s="24">
        <f>(S169/MAX($S$2:S169)) - 1</f>
        <v>-0.10613003101469665</v>
      </c>
    </row>
    <row r="170" spans="1:23" x14ac:dyDescent="0.3">
      <c r="A170" s="2">
        <v>40787</v>
      </c>
      <c r="B170" s="1">
        <v>47.362076000000002</v>
      </c>
      <c r="C170" s="6">
        <f t="shared" si="26"/>
        <v>1.1561428712208741</v>
      </c>
      <c r="D170" s="7">
        <f t="shared" si="36"/>
        <v>231228.57424417484</v>
      </c>
      <c r="E170" s="1">
        <v>55.594501000000001</v>
      </c>
      <c r="F170" s="6">
        <f t="shared" si="27"/>
        <v>1.0031782965809257</v>
      </c>
      <c r="G170" s="7">
        <f t="shared" si="28"/>
        <v>200635.65931618516</v>
      </c>
      <c r="H170" s="1">
        <v>265.25576799999999</v>
      </c>
      <c r="I170" s="6">
        <f t="shared" si="29"/>
        <v>0.88111198731359186</v>
      </c>
      <c r="J170" s="7">
        <f t="shared" si="30"/>
        <v>0</v>
      </c>
      <c r="K170" s="1">
        <v>177.86999499999999</v>
      </c>
      <c r="L170" s="6">
        <f t="shared" si="31"/>
        <v>1.2889130072463768</v>
      </c>
      <c r="M170" s="7">
        <f t="shared" si="32"/>
        <v>128891.30072463768</v>
      </c>
      <c r="N170" s="7">
        <f t="shared" si="33"/>
        <v>560755.53428499773</v>
      </c>
      <c r="O170" s="8">
        <f t="shared" si="37"/>
        <v>-6.4570471251281791E-3</v>
      </c>
      <c r="P170" s="6">
        <f t="shared" si="38"/>
        <v>1.1215110685699954</v>
      </c>
      <c r="Q170" s="1">
        <v>1204.420044</v>
      </c>
      <c r="R170" s="6">
        <f t="shared" si="34"/>
        <v>0.94696788880533345</v>
      </c>
      <c r="S170" s="7">
        <f t="shared" si="35"/>
        <v>473483.9444026667</v>
      </c>
      <c r="T170" s="8">
        <f t="shared" si="39"/>
        <v>-1.1871432879036248E-2</v>
      </c>
      <c r="U170" s="6">
        <f t="shared" si="40"/>
        <v>0.94696788880533345</v>
      </c>
      <c r="V170" s="24">
        <f>(N170/MAX($N$2:N170)) - 1</f>
        <v>-4.627573952890196E-2</v>
      </c>
      <c r="W170" s="24">
        <f>(S170/MAX($S$2:S170)) - 1</f>
        <v>-0.1167415483540919</v>
      </c>
    </row>
    <row r="171" spans="1:23" x14ac:dyDescent="0.3">
      <c r="A171" s="2">
        <v>40788</v>
      </c>
      <c r="B171" s="1">
        <v>46.494469000000002</v>
      </c>
      <c r="C171" s="6">
        <f t="shared" si="26"/>
        <v>1.1349639505994189</v>
      </c>
      <c r="D171" s="7">
        <f t="shared" si="36"/>
        <v>226992.79011988381</v>
      </c>
      <c r="E171" s="1">
        <v>54.573231</v>
      </c>
      <c r="F171" s="6">
        <f t="shared" si="27"/>
        <v>0.98474992901721292</v>
      </c>
      <c r="G171" s="7">
        <f t="shared" si="28"/>
        <v>196949.9858034426</v>
      </c>
      <c r="H171" s="1">
        <v>261.44006300000001</v>
      </c>
      <c r="I171" s="6">
        <f t="shared" si="29"/>
        <v>0.8684371887940272</v>
      </c>
      <c r="J171" s="7">
        <f t="shared" si="30"/>
        <v>0</v>
      </c>
      <c r="K171" s="1">
        <v>183.240005</v>
      </c>
      <c r="L171" s="6">
        <f t="shared" si="31"/>
        <v>1.3278261231884059</v>
      </c>
      <c r="M171" s="7">
        <f t="shared" si="32"/>
        <v>132782.61231884058</v>
      </c>
      <c r="N171" s="7">
        <f t="shared" si="33"/>
        <v>556725.38824216696</v>
      </c>
      <c r="O171" s="8">
        <f t="shared" si="37"/>
        <v>-7.1869928987317033E-3</v>
      </c>
      <c r="P171" s="6">
        <f t="shared" si="38"/>
        <v>1.113450776484334</v>
      </c>
      <c r="Q171" s="1">
        <v>1173.969971</v>
      </c>
      <c r="R171" s="6">
        <f t="shared" si="34"/>
        <v>0.92302670525693153</v>
      </c>
      <c r="S171" s="7">
        <f t="shared" si="35"/>
        <v>461513.35262846574</v>
      </c>
      <c r="T171" s="8">
        <f t="shared" si="39"/>
        <v>-2.5281938100990331E-2</v>
      </c>
      <c r="U171" s="6">
        <f t="shared" si="40"/>
        <v>0.92302670525693153</v>
      </c>
      <c r="V171" s="24">
        <f>(N171/MAX($N$2:N171)) - 1</f>
        <v>-5.3130149016255901E-2</v>
      </c>
      <c r="W171" s="24">
        <f>(S171/MAX($S$2:S171)) - 1</f>
        <v>-0.13907203385578026</v>
      </c>
    </row>
    <row r="172" spans="1:23" x14ac:dyDescent="0.3">
      <c r="A172" s="2">
        <v>40792</v>
      </c>
      <c r="B172" s="1">
        <v>47.201732999999997</v>
      </c>
      <c r="C172" s="6">
        <f t="shared" si="26"/>
        <v>1.1522287814668655</v>
      </c>
      <c r="D172" s="7">
        <f t="shared" si="36"/>
        <v>230445.7562933731</v>
      </c>
      <c r="E172" s="1">
        <v>53.824322000000002</v>
      </c>
      <c r="F172" s="6">
        <f t="shared" si="27"/>
        <v>0.9712361957989919</v>
      </c>
      <c r="G172" s="7">
        <f t="shared" si="28"/>
        <v>194247.2391597984</v>
      </c>
      <c r="H172" s="1">
        <v>260.11502100000001</v>
      </c>
      <c r="I172" s="6">
        <f t="shared" si="29"/>
        <v>0.86403573732438765</v>
      </c>
      <c r="J172" s="7">
        <f t="shared" si="30"/>
        <v>0</v>
      </c>
      <c r="K172" s="1">
        <v>182.89999399999999</v>
      </c>
      <c r="L172" s="6">
        <f t="shared" si="31"/>
        <v>1.3253622753623189</v>
      </c>
      <c r="M172" s="7">
        <f t="shared" si="32"/>
        <v>132536.22753623189</v>
      </c>
      <c r="N172" s="7">
        <f t="shared" si="33"/>
        <v>557229.22298940341</v>
      </c>
      <c r="O172" s="8">
        <f t="shared" si="37"/>
        <v>9.0499689411926987E-4</v>
      </c>
      <c r="P172" s="6">
        <f t="shared" si="38"/>
        <v>1.1144584459788067</v>
      </c>
      <c r="Q172" s="1">
        <v>1165.23999</v>
      </c>
      <c r="R172" s="6">
        <f t="shared" si="34"/>
        <v>0.91616281112127351</v>
      </c>
      <c r="S172" s="7">
        <f t="shared" si="35"/>
        <v>458081.40556063678</v>
      </c>
      <c r="T172" s="8">
        <f t="shared" si="39"/>
        <v>-7.4362898674175115E-3</v>
      </c>
      <c r="U172" s="6">
        <f t="shared" si="40"/>
        <v>0.91616281112127351</v>
      </c>
      <c r="V172" s="24">
        <f>(N172/MAX($N$2:N172)) - 1</f>
        <v>-5.2273234741980534E-2</v>
      </c>
      <c r="W172" s="24">
        <f>(S172/MAX($S$2:S172)) - 1</f>
        <v>-0.14547414376699497</v>
      </c>
    </row>
    <row r="173" spans="1:23" x14ac:dyDescent="0.3">
      <c r="A173" s="2">
        <v>40793</v>
      </c>
      <c r="B173" s="1">
        <v>47.722546000000001</v>
      </c>
      <c r="C173" s="6">
        <f t="shared" si="26"/>
        <v>1.1649422072294771</v>
      </c>
      <c r="D173" s="7">
        <f t="shared" si="36"/>
        <v>232988.44144589544</v>
      </c>
      <c r="E173" s="1">
        <v>55.715533999999998</v>
      </c>
      <c r="F173" s="6">
        <f t="shared" si="27"/>
        <v>1.0053622837844458</v>
      </c>
      <c r="G173" s="7">
        <f t="shared" si="28"/>
        <v>201072.45675688918</v>
      </c>
      <c r="H173" s="1">
        <v>266.01791400000002</v>
      </c>
      <c r="I173" s="6">
        <f t="shared" si="29"/>
        <v>0.88364364188135658</v>
      </c>
      <c r="J173" s="7">
        <f t="shared" si="30"/>
        <v>0</v>
      </c>
      <c r="K173" s="1">
        <v>177.08000200000001</v>
      </c>
      <c r="L173" s="6">
        <f t="shared" si="31"/>
        <v>1.2831884202898551</v>
      </c>
      <c r="M173" s="7">
        <f t="shared" si="32"/>
        <v>128318.84202898553</v>
      </c>
      <c r="N173" s="7">
        <f t="shared" si="33"/>
        <v>562379.74023177009</v>
      </c>
      <c r="O173" s="8">
        <f t="shared" si="37"/>
        <v>9.2430853047069661E-3</v>
      </c>
      <c r="P173" s="6">
        <f t="shared" si="38"/>
        <v>1.1247594804635401</v>
      </c>
      <c r="Q173" s="1">
        <v>1198.619995</v>
      </c>
      <c r="R173" s="6">
        <f t="shared" si="34"/>
        <v>0.94240763577412645</v>
      </c>
      <c r="S173" s="7">
        <f t="shared" si="35"/>
        <v>471203.8178870632</v>
      </c>
      <c r="T173" s="8">
        <f t="shared" si="39"/>
        <v>2.8646463635357833E-2</v>
      </c>
      <c r="U173" s="6">
        <f t="shared" si="40"/>
        <v>0.94240763577412634</v>
      </c>
      <c r="V173" s="24">
        <f>(N173/MAX($N$2:N173)) - 1</f>
        <v>-4.351331540514658E-2</v>
      </c>
      <c r="W173" s="24">
        <f>(S173/MAX($S$2:S173)) - 1</f>
        <v>-0.12099499990094309</v>
      </c>
    </row>
    <row r="174" spans="1:23" x14ac:dyDescent="0.3">
      <c r="A174" s="2">
        <v>40794</v>
      </c>
      <c r="B174" s="1">
        <v>47.748665000000003</v>
      </c>
      <c r="C174" s="6">
        <f t="shared" si="26"/>
        <v>1.165579791098339</v>
      </c>
      <c r="D174" s="7">
        <f t="shared" si="36"/>
        <v>233115.95821966781</v>
      </c>
      <c r="E174" s="1">
        <v>55.087668999999998</v>
      </c>
      <c r="F174" s="6">
        <f t="shared" si="27"/>
        <v>0.99403273625990218</v>
      </c>
      <c r="G174" s="7">
        <f t="shared" si="28"/>
        <v>198806.54725198043</v>
      </c>
      <c r="H174" s="1">
        <v>266.48117100000002</v>
      </c>
      <c r="I174" s="6">
        <f t="shared" si="29"/>
        <v>0.8851824634458586</v>
      </c>
      <c r="J174" s="7">
        <f t="shared" si="30"/>
        <v>0</v>
      </c>
      <c r="K174" s="1">
        <v>181.80999800000001</v>
      </c>
      <c r="L174" s="6">
        <f t="shared" si="31"/>
        <v>1.3174637536231883</v>
      </c>
      <c r="M174" s="7">
        <f t="shared" si="32"/>
        <v>131746.37536231882</v>
      </c>
      <c r="N174" s="7">
        <f t="shared" si="33"/>
        <v>563668.88083396712</v>
      </c>
      <c r="O174" s="8">
        <f t="shared" si="37"/>
        <v>2.2922955966830916E-3</v>
      </c>
      <c r="P174" s="6">
        <f t="shared" si="38"/>
        <v>1.1273377616679343</v>
      </c>
      <c r="Q174" s="1">
        <v>1185.900024</v>
      </c>
      <c r="R174" s="6">
        <f t="shared" si="34"/>
        <v>0.93240663641884247</v>
      </c>
      <c r="S174" s="7">
        <f t="shared" si="35"/>
        <v>466203.31820942124</v>
      </c>
      <c r="T174" s="8">
        <f t="shared" si="39"/>
        <v>-1.0612179884417761E-2</v>
      </c>
      <c r="U174" s="6">
        <f t="shared" si="40"/>
        <v>0.93240663641884247</v>
      </c>
      <c r="V174" s="24">
        <f>(N174/MAX($N$2:N174)) - 1</f>
        <v>-4.1320765189763908E-2</v>
      </c>
      <c r="W174" s="24">
        <f>(S174/MAX($S$2:S174)) - 1</f>
        <v>-0.13032315908129699</v>
      </c>
    </row>
    <row r="175" spans="1:23" x14ac:dyDescent="0.3">
      <c r="A175" s="2">
        <v>40795</v>
      </c>
      <c r="B175" s="1">
        <v>46.920807000000003</v>
      </c>
      <c r="C175" s="6">
        <f t="shared" si="26"/>
        <v>1.1453711726019038</v>
      </c>
      <c r="D175" s="7">
        <f t="shared" si="36"/>
        <v>229074.23452038076</v>
      </c>
      <c r="E175" s="1">
        <v>53.718390999999997</v>
      </c>
      <c r="F175" s="6">
        <f t="shared" si="27"/>
        <v>0.96932471753722793</v>
      </c>
      <c r="G175" s="7">
        <f t="shared" si="28"/>
        <v>193864.9435074456</v>
      </c>
      <c r="H175" s="1">
        <v>261.44503800000001</v>
      </c>
      <c r="I175" s="6">
        <f t="shared" si="29"/>
        <v>0.86845371447476905</v>
      </c>
      <c r="J175" s="7">
        <f t="shared" si="30"/>
        <v>0</v>
      </c>
      <c r="K175" s="1">
        <v>180.699997</v>
      </c>
      <c r="L175" s="6">
        <f t="shared" si="31"/>
        <v>1.3094202681159419</v>
      </c>
      <c r="M175" s="7">
        <f t="shared" si="32"/>
        <v>130942.0268115942</v>
      </c>
      <c r="N175" s="7">
        <f t="shared" si="33"/>
        <v>553881.2048394205</v>
      </c>
      <c r="O175" s="8">
        <f t="shared" si="37"/>
        <v>-1.7364229829515243E-2</v>
      </c>
      <c r="P175" s="6">
        <f t="shared" si="38"/>
        <v>1.107762409678841</v>
      </c>
      <c r="Q175" s="1">
        <v>1154.2299800000001</v>
      </c>
      <c r="R175" s="6">
        <f t="shared" si="34"/>
        <v>0.90750625813764874</v>
      </c>
      <c r="S175" s="7">
        <f t="shared" si="35"/>
        <v>453753.12906882435</v>
      </c>
      <c r="T175" s="8">
        <f t="shared" si="39"/>
        <v>-2.6705492334149761E-2</v>
      </c>
      <c r="U175" s="6">
        <f t="shared" si="40"/>
        <v>0.90750625813764874</v>
      </c>
      <c r="V175" s="24">
        <f>(N175/MAX($N$2:N175)) - 1</f>
        <v>-5.7967491755792522E-2</v>
      </c>
      <c r="W175" s="24">
        <f>(S175/MAX($S$2:S175)) - 1</f>
        <v>-0.15354830728963897</v>
      </c>
    </row>
    <row r="176" spans="1:23" x14ac:dyDescent="0.3">
      <c r="A176" s="2">
        <v>40798</v>
      </c>
      <c r="B176" s="1">
        <v>47.226596999999998</v>
      </c>
      <c r="C176" s="6">
        <f t="shared" si="26"/>
        <v>1.1528357298690013</v>
      </c>
      <c r="D176" s="7">
        <f t="shared" si="36"/>
        <v>230567.14597380027</v>
      </c>
      <c r="E176" s="1">
        <v>54.346294</v>
      </c>
      <c r="F176" s="6">
        <f t="shared" si="27"/>
        <v>0.98065495075504305</v>
      </c>
      <c r="G176" s="7">
        <f t="shared" si="28"/>
        <v>196130.99015100862</v>
      </c>
      <c r="H176" s="1">
        <v>264.07019000000003</v>
      </c>
      <c r="I176" s="6">
        <f t="shared" si="29"/>
        <v>0.8771737996708816</v>
      </c>
      <c r="J176" s="7">
        <f t="shared" si="30"/>
        <v>0</v>
      </c>
      <c r="K176" s="1">
        <v>176.66999799999999</v>
      </c>
      <c r="L176" s="6">
        <f t="shared" si="31"/>
        <v>1.2802173768115941</v>
      </c>
      <c r="M176" s="7">
        <f t="shared" si="32"/>
        <v>128021.7376811594</v>
      </c>
      <c r="N176" s="7">
        <f t="shared" si="33"/>
        <v>554719.87380596832</v>
      </c>
      <c r="O176" s="8">
        <f t="shared" si="37"/>
        <v>1.5141675854319914E-3</v>
      </c>
      <c r="P176" s="6">
        <f t="shared" si="38"/>
        <v>1.1094397476119366</v>
      </c>
      <c r="Q176" s="1">
        <v>1162.2700199999999</v>
      </c>
      <c r="R176" s="6">
        <f t="shared" si="34"/>
        <v>0.91382769038434619</v>
      </c>
      <c r="S176" s="7">
        <f t="shared" si="35"/>
        <v>456913.84519217309</v>
      </c>
      <c r="T176" s="8">
        <f t="shared" si="39"/>
        <v>6.9657175253756698E-3</v>
      </c>
      <c r="U176" s="6">
        <f t="shared" si="40"/>
        <v>0.91382769038434619</v>
      </c>
      <c r="V176" s="24">
        <f>(N176/MAX($N$2:N176)) - 1</f>
        <v>-5.6541096667386048E-2</v>
      </c>
      <c r="W176" s="24">
        <f>(S176/MAX($S$2:S176)) - 1</f>
        <v>-0.14765216389934255</v>
      </c>
    </row>
    <row r="177" spans="1:23" x14ac:dyDescent="0.3">
      <c r="A177" s="2">
        <v>40799</v>
      </c>
      <c r="B177" s="1">
        <v>47.808315</v>
      </c>
      <c r="C177" s="6">
        <f t="shared" si="26"/>
        <v>1.1670358911702261</v>
      </c>
      <c r="D177" s="7">
        <f t="shared" si="36"/>
        <v>233407.17823404522</v>
      </c>
      <c r="E177" s="1">
        <v>54.202548999999998</v>
      </c>
      <c r="F177" s="6">
        <f t="shared" si="27"/>
        <v>0.97806113550986207</v>
      </c>
      <c r="G177" s="7">
        <f t="shared" si="28"/>
        <v>195612.22710197244</v>
      </c>
      <c r="H177" s="1">
        <v>263.77133199999997</v>
      </c>
      <c r="I177" s="6">
        <f t="shared" si="29"/>
        <v>0.87618106964170983</v>
      </c>
      <c r="J177" s="7">
        <f t="shared" si="30"/>
        <v>0</v>
      </c>
      <c r="K177" s="1">
        <v>178.53999300000001</v>
      </c>
      <c r="L177" s="6">
        <f t="shared" si="31"/>
        <v>1.2937680652173913</v>
      </c>
      <c r="M177" s="7">
        <f t="shared" si="32"/>
        <v>129376.80652173914</v>
      </c>
      <c r="N177" s="7">
        <f t="shared" si="33"/>
        <v>558396.21185775683</v>
      </c>
      <c r="O177" s="8">
        <f t="shared" si="37"/>
        <v>6.6273775744951635E-3</v>
      </c>
      <c r="P177" s="6">
        <f t="shared" si="38"/>
        <v>1.1167924237155136</v>
      </c>
      <c r="Q177" s="1">
        <v>1172.869995</v>
      </c>
      <c r="R177" s="6">
        <f t="shared" si="34"/>
        <v>0.92216185585854626</v>
      </c>
      <c r="S177" s="7">
        <f t="shared" si="35"/>
        <v>461080.92792927311</v>
      </c>
      <c r="T177" s="8">
        <f t="shared" si="39"/>
        <v>9.1200623070359921E-3</v>
      </c>
      <c r="U177" s="6">
        <f t="shared" si="40"/>
        <v>0.92216185585854626</v>
      </c>
      <c r="V177" s="24">
        <f>(N177/MAX($N$2:N177)) - 1</f>
        <v>-5.0288438288981663E-2</v>
      </c>
      <c r="W177" s="24">
        <f>(S177/MAX($S$2:S177)) - 1</f>
        <v>-0.13987869852683721</v>
      </c>
    </row>
    <row r="178" spans="1:23" x14ac:dyDescent="0.3">
      <c r="A178" s="2">
        <v>40800</v>
      </c>
      <c r="B178" s="1">
        <v>48.390045000000001</v>
      </c>
      <c r="C178" s="6">
        <f t="shared" si="26"/>
        <v>1.1812363454002164</v>
      </c>
      <c r="D178" s="7">
        <f t="shared" si="36"/>
        <v>236247.26908004328</v>
      </c>
      <c r="E178" s="1">
        <v>54.951473</v>
      </c>
      <c r="F178" s="6">
        <f t="shared" si="27"/>
        <v>0.99157513939647979</v>
      </c>
      <c r="G178" s="7">
        <f t="shared" si="28"/>
        <v>198315.02787929599</v>
      </c>
      <c r="H178" s="1">
        <v>265.04156499999999</v>
      </c>
      <c r="I178" s="6">
        <f t="shared" si="29"/>
        <v>0.8804004595966205</v>
      </c>
      <c r="J178" s="7">
        <f t="shared" si="30"/>
        <v>0</v>
      </c>
      <c r="K178" s="1">
        <v>177.21000699999999</v>
      </c>
      <c r="L178" s="6">
        <f t="shared" si="31"/>
        <v>1.2841304855072464</v>
      </c>
      <c r="M178" s="7">
        <f t="shared" si="32"/>
        <v>128413.04855072463</v>
      </c>
      <c r="N178" s="7">
        <f t="shared" si="33"/>
        <v>562975.34551006393</v>
      </c>
      <c r="O178" s="8">
        <f t="shared" si="37"/>
        <v>8.2005098800232989E-3</v>
      </c>
      <c r="P178" s="6">
        <f t="shared" si="38"/>
        <v>1.1259506910201278</v>
      </c>
      <c r="Q178" s="1">
        <v>1188.6800539999999</v>
      </c>
      <c r="R178" s="6">
        <f t="shared" si="34"/>
        <v>0.93459241799316128</v>
      </c>
      <c r="S178" s="7">
        <f t="shared" si="35"/>
        <v>467296.20899658062</v>
      </c>
      <c r="T178" s="8">
        <f t="shared" si="39"/>
        <v>1.3479805150953705E-2</v>
      </c>
      <c r="U178" s="6">
        <f t="shared" si="40"/>
        <v>0.93459241799316128</v>
      </c>
      <c r="V178" s="24">
        <f>(N178/MAX($N$2:N178)) - 1</f>
        <v>-4.2500319243998108E-2</v>
      </c>
      <c r="W178" s="24">
        <f>(S178/MAX($S$2:S178)) - 1</f>
        <v>-0.12828443097679432</v>
      </c>
    </row>
    <row r="179" spans="1:23" x14ac:dyDescent="0.3">
      <c r="A179" s="2">
        <v>40801</v>
      </c>
      <c r="B179" s="1">
        <v>48.844985999999999</v>
      </c>
      <c r="C179" s="6">
        <f t="shared" si="26"/>
        <v>1.1923417875260238</v>
      </c>
      <c r="D179" s="7">
        <f t="shared" si="36"/>
        <v>238468.35750520477</v>
      </c>
      <c r="E179" s="1">
        <v>55.987900000000003</v>
      </c>
      <c r="F179" s="6">
        <f t="shared" si="27"/>
        <v>1.0102770083527366</v>
      </c>
      <c r="G179" s="7">
        <f t="shared" si="28"/>
        <v>202055.40167054732</v>
      </c>
      <c r="H179" s="1">
        <v>270.26696800000002</v>
      </c>
      <c r="I179" s="6">
        <f t="shared" si="29"/>
        <v>0.89775791521977</v>
      </c>
      <c r="J179" s="7">
        <f t="shared" si="30"/>
        <v>0</v>
      </c>
      <c r="K179" s="1">
        <v>174.39999399999999</v>
      </c>
      <c r="L179" s="6">
        <f t="shared" si="31"/>
        <v>1.2637680724637681</v>
      </c>
      <c r="M179" s="7">
        <f t="shared" si="32"/>
        <v>126376.80724637682</v>
      </c>
      <c r="N179" s="7">
        <f t="shared" si="33"/>
        <v>566900.56642212882</v>
      </c>
      <c r="O179" s="8">
        <f t="shared" si="37"/>
        <v>6.9722785258181652E-3</v>
      </c>
      <c r="P179" s="6">
        <f t="shared" si="38"/>
        <v>1.1338011328442577</v>
      </c>
      <c r="Q179" s="1">
        <v>1209.1099850000001</v>
      </c>
      <c r="R179" s="6">
        <f t="shared" si="34"/>
        <v>0.95065532621516091</v>
      </c>
      <c r="S179" s="7">
        <f t="shared" si="35"/>
        <v>475327.66310758045</v>
      </c>
      <c r="T179" s="8">
        <f t="shared" si="39"/>
        <v>1.7187073116312401E-2</v>
      </c>
      <c r="U179" s="6">
        <f t="shared" si="40"/>
        <v>0.95065532621516091</v>
      </c>
      <c r="V179" s="24">
        <f>(N179/MAX($N$2:N179)) - 1</f>
        <v>-3.5824364781385287E-2</v>
      </c>
      <c r="W179" s="24">
        <f>(S179/MAX($S$2:S179)) - 1</f>
        <v>-0.1133021917553646</v>
      </c>
    </row>
    <row r="180" spans="1:23" x14ac:dyDescent="0.3">
      <c r="A180" s="2">
        <v>40802</v>
      </c>
      <c r="B180" s="1">
        <v>49.782204</v>
      </c>
      <c r="C180" s="6">
        <f t="shared" si="26"/>
        <v>1.2152199635054697</v>
      </c>
      <c r="D180" s="7">
        <f t="shared" si="36"/>
        <v>243043.99270109396</v>
      </c>
      <c r="E180" s="1">
        <v>56.396385000000002</v>
      </c>
      <c r="F180" s="6">
        <f t="shared" si="27"/>
        <v>1.0176479403533467</v>
      </c>
      <c r="G180" s="7">
        <f t="shared" si="28"/>
        <v>203529.58807066936</v>
      </c>
      <c r="H180" s="1">
        <v>272.319275</v>
      </c>
      <c r="I180" s="6">
        <f t="shared" si="29"/>
        <v>0.9045751554742687</v>
      </c>
      <c r="J180" s="7">
        <f t="shared" si="30"/>
        <v>0</v>
      </c>
      <c r="K180" s="1">
        <v>176.029999</v>
      </c>
      <c r="L180" s="6">
        <f t="shared" si="31"/>
        <v>1.2755797028985507</v>
      </c>
      <c r="M180" s="7">
        <f t="shared" si="32"/>
        <v>127557.97028985509</v>
      </c>
      <c r="N180" s="7">
        <f t="shared" si="33"/>
        <v>574131.55106161837</v>
      </c>
      <c r="O180" s="8">
        <f t="shared" si="37"/>
        <v>1.2755296197931809E-2</v>
      </c>
      <c r="P180" s="6">
        <f t="shared" si="38"/>
        <v>1.1482631021232368</v>
      </c>
      <c r="Q180" s="1">
        <v>1216.01001</v>
      </c>
      <c r="R180" s="6">
        <f t="shared" si="34"/>
        <v>0.95608042864475307</v>
      </c>
      <c r="S180" s="7">
        <f t="shared" si="35"/>
        <v>478040.21432237653</v>
      </c>
      <c r="T180" s="8">
        <f t="shared" si="39"/>
        <v>5.7066975590314151E-3</v>
      </c>
      <c r="U180" s="6">
        <f t="shared" si="40"/>
        <v>0.95608042864475307</v>
      </c>
      <c r="V180" s="24">
        <f>(N180/MAX($N$2:N180)) - 1</f>
        <v>-2.3526018967342854E-2</v>
      </c>
      <c r="W180" s="24">
        <f>(S180/MAX($S$2:S180)) - 1</f>
        <v>-0.10824207553745657</v>
      </c>
    </row>
    <row r="181" spans="1:23" x14ac:dyDescent="0.3">
      <c r="A181" s="2">
        <v>40805</v>
      </c>
      <c r="B181" s="1">
        <v>51.165661</v>
      </c>
      <c r="C181" s="6">
        <f t="shared" si="26"/>
        <v>1.2489911594342675</v>
      </c>
      <c r="D181" s="7">
        <f t="shared" si="36"/>
        <v>249798.23188685352</v>
      </c>
      <c r="E181" s="1">
        <v>55.753360999999998</v>
      </c>
      <c r="F181" s="6">
        <f t="shared" si="27"/>
        <v>1.0060448553471397</v>
      </c>
      <c r="G181" s="7">
        <f t="shared" si="28"/>
        <v>201208.97106942796</v>
      </c>
      <c r="H181" s="1">
        <v>272.314301</v>
      </c>
      <c r="I181" s="6">
        <f t="shared" si="29"/>
        <v>0.90455863311527185</v>
      </c>
      <c r="J181" s="7">
        <f t="shared" si="30"/>
        <v>0</v>
      </c>
      <c r="K181" s="1">
        <v>173.30999800000001</v>
      </c>
      <c r="L181" s="6">
        <f t="shared" si="31"/>
        <v>1.2558695507246378</v>
      </c>
      <c r="M181" s="7">
        <f t="shared" si="32"/>
        <v>125586.95507246378</v>
      </c>
      <c r="N181" s="7">
        <f t="shared" si="33"/>
        <v>576594.15802874533</v>
      </c>
      <c r="O181" s="8">
        <f t="shared" si="37"/>
        <v>4.2892730116876887E-3</v>
      </c>
      <c r="P181" s="6">
        <f t="shared" si="38"/>
        <v>1.1531883160574907</v>
      </c>
      <c r="Q181" s="1">
        <v>1204.089966</v>
      </c>
      <c r="R181" s="6">
        <f t="shared" si="34"/>
        <v>0.94670836699783922</v>
      </c>
      <c r="S181" s="7">
        <f t="shared" si="35"/>
        <v>473354.18349891959</v>
      </c>
      <c r="T181" s="8">
        <f t="shared" si="39"/>
        <v>-9.8025870691640371E-3</v>
      </c>
      <c r="U181" s="6">
        <f t="shared" si="40"/>
        <v>0.94670836699783922</v>
      </c>
      <c r="V181" s="24">
        <f>(N181/MAX($N$2:N181)) - 1</f>
        <v>-1.9337655473884219E-2</v>
      </c>
      <c r="W181" s="24">
        <f>(S181/MAX($S$2:S181)) - 1</f>
        <v>-0.11698361023661763</v>
      </c>
    </row>
    <row r="182" spans="1:23" x14ac:dyDescent="0.3">
      <c r="A182" s="2">
        <v>40806</v>
      </c>
      <c r="B182" s="1">
        <v>51.391888000000002</v>
      </c>
      <c r="C182" s="6">
        <f t="shared" si="26"/>
        <v>1.2545135257538453</v>
      </c>
      <c r="D182" s="7">
        <f t="shared" si="36"/>
        <v>250902.70515076906</v>
      </c>
      <c r="E182" s="1">
        <v>55.987900000000003</v>
      </c>
      <c r="F182" s="6">
        <f t="shared" si="27"/>
        <v>1.0102770083527366</v>
      </c>
      <c r="G182" s="7">
        <f t="shared" si="28"/>
        <v>202055.40167054732</v>
      </c>
      <c r="H182" s="1">
        <v>272.29437300000001</v>
      </c>
      <c r="I182" s="6">
        <f t="shared" si="29"/>
        <v>0.90449243738344831</v>
      </c>
      <c r="J182" s="7">
        <f t="shared" si="30"/>
        <v>0</v>
      </c>
      <c r="K182" s="1">
        <v>175.779999</v>
      </c>
      <c r="L182" s="6">
        <f t="shared" si="31"/>
        <v>1.2737681086956523</v>
      </c>
      <c r="M182" s="7">
        <f t="shared" si="32"/>
        <v>127376.81086956523</v>
      </c>
      <c r="N182" s="7">
        <f t="shared" si="33"/>
        <v>580334.91769088164</v>
      </c>
      <c r="O182" s="8">
        <f t="shared" si="37"/>
        <v>6.4876822112196475E-3</v>
      </c>
      <c r="P182" s="6">
        <f t="shared" si="38"/>
        <v>1.1606698353817633</v>
      </c>
      <c r="Q182" s="1">
        <v>1202.089966</v>
      </c>
      <c r="R182" s="6">
        <f t="shared" si="34"/>
        <v>0.94513587923740583</v>
      </c>
      <c r="S182" s="7">
        <f t="shared" si="35"/>
        <v>472567.93961870292</v>
      </c>
      <c r="T182" s="8">
        <f t="shared" si="39"/>
        <v>-1.6610054534744734E-3</v>
      </c>
      <c r="U182" s="6">
        <f t="shared" si="40"/>
        <v>0.94513587923740583</v>
      </c>
      <c r="V182" s="24">
        <f>(N182/MAX($N$2:N182)) - 1</f>
        <v>-1.2975429826089124E-2</v>
      </c>
      <c r="W182" s="24">
        <f>(S182/MAX($S$2:S182)) - 1</f>
        <v>-0.11845030527552203</v>
      </c>
    </row>
    <row r="183" spans="1:23" x14ac:dyDescent="0.3">
      <c r="A183" s="2">
        <v>40807</v>
      </c>
      <c r="B183" s="1">
        <v>51.229061000000002</v>
      </c>
      <c r="C183" s="6">
        <f t="shared" si="26"/>
        <v>1.2505387997453765</v>
      </c>
      <c r="D183" s="7">
        <f t="shared" si="36"/>
        <v>250107.75994907529</v>
      </c>
      <c r="E183" s="1">
        <v>54.444633000000003</v>
      </c>
      <c r="F183" s="6">
        <f t="shared" si="27"/>
        <v>0.98242943471897815</v>
      </c>
      <c r="G183" s="7">
        <f t="shared" si="28"/>
        <v>196485.88694379563</v>
      </c>
      <c r="H183" s="1">
        <v>268.59326199999998</v>
      </c>
      <c r="I183" s="6">
        <f t="shared" si="29"/>
        <v>0.89219829089582803</v>
      </c>
      <c r="J183" s="7">
        <f t="shared" si="30"/>
        <v>0</v>
      </c>
      <c r="K183" s="1">
        <v>173.58999600000001</v>
      </c>
      <c r="L183" s="6">
        <f t="shared" si="31"/>
        <v>1.2578985217391305</v>
      </c>
      <c r="M183" s="7">
        <f t="shared" si="32"/>
        <v>125789.85217391307</v>
      </c>
      <c r="N183" s="7">
        <f t="shared" si="33"/>
        <v>572383.49906678393</v>
      </c>
      <c r="O183" s="8">
        <f t="shared" si="37"/>
        <v>-1.3701430642388268E-2</v>
      </c>
      <c r="P183" s="6">
        <f t="shared" si="38"/>
        <v>1.144766998133568</v>
      </c>
      <c r="Q183" s="1">
        <v>1166.76001</v>
      </c>
      <c r="R183" s="6">
        <f t="shared" si="34"/>
        <v>0.91735791754408036</v>
      </c>
      <c r="S183" s="7">
        <f t="shared" si="35"/>
        <v>458678.95877204021</v>
      </c>
      <c r="T183" s="8">
        <f t="shared" si="39"/>
        <v>-2.9390442478745449E-2</v>
      </c>
      <c r="U183" s="6">
        <f t="shared" si="40"/>
        <v>0.91735791754408036</v>
      </c>
      <c r="V183" s="24">
        <f>(N183/MAX($N$2:N183)) - 1</f>
        <v>-2.6499078516660002E-2</v>
      </c>
      <c r="W183" s="24">
        <f>(S183/MAX($S$2:S183)) - 1</f>
        <v>-0.14435944087047736</v>
      </c>
    </row>
    <row r="184" spans="1:23" x14ac:dyDescent="0.3">
      <c r="A184" s="2">
        <v>40808</v>
      </c>
      <c r="B184" s="1">
        <v>49.946285000000003</v>
      </c>
      <c r="C184" s="6">
        <f t="shared" si="26"/>
        <v>1.2192253005699343</v>
      </c>
      <c r="D184" s="7">
        <f t="shared" si="36"/>
        <v>243845.06011398687</v>
      </c>
      <c r="E184" s="1">
        <v>52.379398000000002</v>
      </c>
      <c r="F184" s="6">
        <f t="shared" si="27"/>
        <v>0.9451631783074077</v>
      </c>
      <c r="G184" s="7">
        <f t="shared" si="28"/>
        <v>189032.63566148153</v>
      </c>
      <c r="H184" s="1">
        <v>259.35784899999999</v>
      </c>
      <c r="I184" s="6">
        <f t="shared" si="29"/>
        <v>0.8615206051156199</v>
      </c>
      <c r="J184" s="7">
        <f t="shared" si="30"/>
        <v>0</v>
      </c>
      <c r="K184" s="1">
        <v>169.050003</v>
      </c>
      <c r="L184" s="6">
        <f t="shared" si="31"/>
        <v>1.2250000217391304</v>
      </c>
      <c r="M184" s="7">
        <f t="shared" si="32"/>
        <v>122500.00217391305</v>
      </c>
      <c r="N184" s="7">
        <f t="shared" si="33"/>
        <v>555377.69794938143</v>
      </c>
      <c r="O184" s="8">
        <f t="shared" si="37"/>
        <v>-2.9710502041251696E-2</v>
      </c>
      <c r="P184" s="6">
        <f t="shared" si="38"/>
        <v>1.1107553958987628</v>
      </c>
      <c r="Q184" s="1">
        <v>1129.5600589999999</v>
      </c>
      <c r="R184" s="6">
        <f t="shared" si="34"/>
        <v>0.8881096837259691</v>
      </c>
      <c r="S184" s="7">
        <f t="shared" si="35"/>
        <v>444054.84186298453</v>
      </c>
      <c r="T184" s="8">
        <f t="shared" si="39"/>
        <v>-3.1883121362721534E-2</v>
      </c>
      <c r="U184" s="6">
        <f t="shared" si="40"/>
        <v>0.8881096837259691</v>
      </c>
      <c r="V184" s="24">
        <f>(N184/MAX($N$2:N184)) - 1</f>
        <v>-5.542227963155133E-2</v>
      </c>
      <c r="W184" s="24">
        <f>(S184/MAX($S$2:S184)) - 1</f>
        <v>-0.17163993266007083</v>
      </c>
    </row>
    <row r="185" spans="1:23" x14ac:dyDescent="0.3">
      <c r="A185" s="2">
        <v>40809</v>
      </c>
      <c r="B185" s="1">
        <v>50.254547000000002</v>
      </c>
      <c r="C185" s="6">
        <f t="shared" si="26"/>
        <v>1.2267502011627269</v>
      </c>
      <c r="D185" s="7">
        <f t="shared" si="36"/>
        <v>245350.04023254538</v>
      </c>
      <c r="E185" s="1">
        <v>52.432358000000001</v>
      </c>
      <c r="F185" s="6">
        <f t="shared" si="27"/>
        <v>0.94611881819321086</v>
      </c>
      <c r="G185" s="7">
        <f t="shared" si="28"/>
        <v>189223.76363864218</v>
      </c>
      <c r="H185" s="1">
        <v>261.77380399999998</v>
      </c>
      <c r="I185" s="6">
        <f t="shared" si="29"/>
        <v>0.86954579124959386</v>
      </c>
      <c r="J185" s="7">
        <f t="shared" si="30"/>
        <v>0</v>
      </c>
      <c r="K185" s="1">
        <v>159.800003</v>
      </c>
      <c r="L185" s="6">
        <f t="shared" si="31"/>
        <v>1.157971036231884</v>
      </c>
      <c r="M185" s="7">
        <f t="shared" si="32"/>
        <v>115797.10362318841</v>
      </c>
      <c r="N185" s="7">
        <f t="shared" si="33"/>
        <v>550370.90749437595</v>
      </c>
      <c r="O185" s="8">
        <f t="shared" si="37"/>
        <v>-9.0151089492647163E-3</v>
      </c>
      <c r="P185" s="6">
        <f t="shared" si="38"/>
        <v>1.1007418149887518</v>
      </c>
      <c r="Q185" s="1">
        <v>1136.4300539999999</v>
      </c>
      <c r="R185" s="6">
        <f t="shared" si="34"/>
        <v>0.89351117525183843</v>
      </c>
      <c r="S185" s="7">
        <f t="shared" si="35"/>
        <v>446755.5876259192</v>
      </c>
      <c r="T185" s="8">
        <f t="shared" si="39"/>
        <v>6.082009491449325E-3</v>
      </c>
      <c r="U185" s="6">
        <f t="shared" si="40"/>
        <v>0.89351117525183843</v>
      </c>
      <c r="V185" s="24">
        <f>(N185/MAX($N$2:N185)) - 1</f>
        <v>-6.3937750691720918E-2</v>
      </c>
      <c r="W185" s="24">
        <f>(S185/MAX($S$2:S185)) - 1</f>
        <v>-0.16660183886817181</v>
      </c>
    </row>
    <row r="186" spans="1:23" x14ac:dyDescent="0.3">
      <c r="A186" s="2">
        <v>40812</v>
      </c>
      <c r="B186" s="1">
        <v>50.114086</v>
      </c>
      <c r="C186" s="6">
        <f t="shared" si="26"/>
        <v>1.223321445551707</v>
      </c>
      <c r="D186" s="7">
        <f t="shared" si="36"/>
        <v>244664.2891103414</v>
      </c>
      <c r="E186" s="1">
        <v>54.255516</v>
      </c>
      <c r="F186" s="6">
        <f t="shared" si="27"/>
        <v>0.97901690170758371</v>
      </c>
      <c r="G186" s="7">
        <f t="shared" si="28"/>
        <v>195803.38034151675</v>
      </c>
      <c r="H186" s="1">
        <v>264.95190400000001</v>
      </c>
      <c r="I186" s="6">
        <f t="shared" si="29"/>
        <v>0.88010262862958755</v>
      </c>
      <c r="J186" s="7">
        <f t="shared" si="30"/>
        <v>0</v>
      </c>
      <c r="K186" s="1">
        <v>157.58000200000001</v>
      </c>
      <c r="L186" s="6">
        <f t="shared" si="31"/>
        <v>1.1418840724637682</v>
      </c>
      <c r="M186" s="7">
        <f t="shared" si="32"/>
        <v>114188.40724637684</v>
      </c>
      <c r="N186" s="7">
        <f t="shared" si="33"/>
        <v>554656.076698235</v>
      </c>
      <c r="O186" s="8">
        <f t="shared" si="37"/>
        <v>7.7859660558146082E-3</v>
      </c>
      <c r="P186" s="6">
        <f t="shared" si="38"/>
        <v>1.10931215339647</v>
      </c>
      <c r="Q186" s="1">
        <v>1162.9499510000001</v>
      </c>
      <c r="R186" s="6">
        <f t="shared" si="34"/>
        <v>0.91436228197206593</v>
      </c>
      <c r="S186" s="7">
        <f t="shared" si="35"/>
        <v>457181.14098603296</v>
      </c>
      <c r="T186" s="8">
        <f t="shared" si="39"/>
        <v>2.3336145420174148E-2</v>
      </c>
      <c r="U186" s="6">
        <f t="shared" si="40"/>
        <v>0.91436228197206593</v>
      </c>
      <c r="V186" s="24">
        <f>(N186/MAX($N$2:N186)) - 1</f>
        <v>-5.6649601792477244E-2</v>
      </c>
      <c r="W186" s="24">
        <f>(S186/MAX($S$2:S186)) - 1</f>
        <v>-0.14715353818709376</v>
      </c>
    </row>
    <row r="187" spans="1:23" x14ac:dyDescent="0.3">
      <c r="A187" s="2">
        <v>40813</v>
      </c>
      <c r="B187" s="1">
        <v>49.628070999999998</v>
      </c>
      <c r="C187" s="6">
        <f t="shared" si="26"/>
        <v>1.2114574643876124</v>
      </c>
      <c r="D187" s="7">
        <f t="shared" si="36"/>
        <v>242291.49287752248</v>
      </c>
      <c r="E187" s="1">
        <v>55.155735</v>
      </c>
      <c r="F187" s="6">
        <f t="shared" si="27"/>
        <v>0.99526095726570063</v>
      </c>
      <c r="G187" s="7">
        <f t="shared" si="28"/>
        <v>199052.19145314014</v>
      </c>
      <c r="H187" s="1">
        <v>268.66299400000003</v>
      </c>
      <c r="I187" s="6">
        <f t="shared" si="29"/>
        <v>0.89242992280929268</v>
      </c>
      <c r="J187" s="7">
        <f t="shared" si="30"/>
        <v>0</v>
      </c>
      <c r="K187" s="1">
        <v>160.63000500000001</v>
      </c>
      <c r="L187" s="6">
        <f t="shared" si="31"/>
        <v>1.1639855434782609</v>
      </c>
      <c r="M187" s="7">
        <f t="shared" si="32"/>
        <v>116398.55434782611</v>
      </c>
      <c r="N187" s="7">
        <f t="shared" si="33"/>
        <v>557742.23867848865</v>
      </c>
      <c r="O187" s="8">
        <f t="shared" si="37"/>
        <v>5.5641001873178997E-3</v>
      </c>
      <c r="P187" s="6">
        <f t="shared" si="38"/>
        <v>1.1154844773569772</v>
      </c>
      <c r="Q187" s="1">
        <v>1175.380005</v>
      </c>
      <c r="R187" s="6">
        <f t="shared" si="34"/>
        <v>0.92413533586032903</v>
      </c>
      <c r="S187" s="7">
        <f t="shared" si="35"/>
        <v>462067.66793016449</v>
      </c>
      <c r="T187" s="8">
        <f t="shared" si="39"/>
        <v>1.068838258199456E-2</v>
      </c>
      <c r="U187" s="6">
        <f t="shared" si="40"/>
        <v>0.92413533586032903</v>
      </c>
      <c r="V187" s="24">
        <f>(N187/MAX($N$2:N187)) - 1</f>
        <v>-5.1400705665104351E-2</v>
      </c>
      <c r="W187" s="24">
        <f>(S187/MAX($S$2:S187)) - 1</f>
        <v>-0.138037988919537</v>
      </c>
    </row>
    <row r="188" spans="1:23" x14ac:dyDescent="0.3">
      <c r="A188" s="2">
        <v>40814</v>
      </c>
      <c r="B188" s="1">
        <v>49.348396000000001</v>
      </c>
      <c r="C188" s="6">
        <f t="shared" si="26"/>
        <v>1.2046303933464551</v>
      </c>
      <c r="D188" s="7">
        <f t="shared" si="36"/>
        <v>240926.07866929099</v>
      </c>
      <c r="E188" s="1">
        <v>54.520287000000003</v>
      </c>
      <c r="F188" s="6">
        <f t="shared" si="27"/>
        <v>0.98379457784436619</v>
      </c>
      <c r="G188" s="7">
        <f t="shared" si="28"/>
        <v>196758.91556887326</v>
      </c>
      <c r="H188" s="1">
        <v>263.43258700000001</v>
      </c>
      <c r="I188" s="6">
        <f t="shared" si="29"/>
        <v>0.87505584517480017</v>
      </c>
      <c r="J188" s="7">
        <f t="shared" si="30"/>
        <v>0</v>
      </c>
      <c r="K188" s="1">
        <v>156.220001</v>
      </c>
      <c r="L188" s="6">
        <f t="shared" si="31"/>
        <v>1.1320289927536231</v>
      </c>
      <c r="M188" s="7">
        <f t="shared" si="32"/>
        <v>113202.89927536232</v>
      </c>
      <c r="N188" s="7">
        <f t="shared" si="33"/>
        <v>550887.89351352653</v>
      </c>
      <c r="O188" s="8">
        <f t="shared" si="37"/>
        <v>-1.2289449659044549E-2</v>
      </c>
      <c r="P188" s="6">
        <f t="shared" si="38"/>
        <v>1.101775787027053</v>
      </c>
      <c r="Q188" s="1">
        <v>1151.0600589999999</v>
      </c>
      <c r="R188" s="6">
        <f t="shared" si="34"/>
        <v>0.90501392715062823</v>
      </c>
      <c r="S188" s="7">
        <f t="shared" si="35"/>
        <v>452506.96357531409</v>
      </c>
      <c r="T188" s="8">
        <f t="shared" si="39"/>
        <v>-2.0691134693924029E-2</v>
      </c>
      <c r="U188" s="6">
        <f t="shared" si="40"/>
        <v>0.90501392715062823</v>
      </c>
      <c r="V188" s="24">
        <f>(N188/MAX($N$2:N188)) - 1</f>
        <v>-6.3058468939438228E-2</v>
      </c>
      <c r="W188" s="24">
        <f>(S188/MAX($S$2:S188)) - 1</f>
        <v>-0.15587296099184855</v>
      </c>
    </row>
    <row r="189" spans="1:23" x14ac:dyDescent="0.3">
      <c r="A189" s="2">
        <v>40815</v>
      </c>
      <c r="B189" s="1">
        <v>48.547901000000003</v>
      </c>
      <c r="C189" s="6">
        <f t="shared" si="26"/>
        <v>1.185089725667573</v>
      </c>
      <c r="D189" s="7">
        <f t="shared" si="36"/>
        <v>237017.94513351462</v>
      </c>
      <c r="E189" s="1">
        <v>55.889541999999999</v>
      </c>
      <c r="F189" s="6">
        <f t="shared" si="27"/>
        <v>1.0085021815421655</v>
      </c>
      <c r="G189" s="7">
        <f t="shared" si="28"/>
        <v>201700.43630843313</v>
      </c>
      <c r="H189" s="1">
        <v>262.765106</v>
      </c>
      <c r="I189" s="6">
        <f t="shared" si="29"/>
        <v>0.87283864358541163</v>
      </c>
      <c r="J189" s="7">
        <f t="shared" si="30"/>
        <v>0</v>
      </c>
      <c r="K189" s="1">
        <v>157.699997</v>
      </c>
      <c r="L189" s="6">
        <f t="shared" si="31"/>
        <v>1.1427536014492754</v>
      </c>
      <c r="M189" s="7">
        <f t="shared" si="32"/>
        <v>114275.36014492754</v>
      </c>
      <c r="N189" s="7">
        <f t="shared" si="33"/>
        <v>552993.74158687529</v>
      </c>
      <c r="O189" s="8">
        <f t="shared" si="37"/>
        <v>3.822643587096719E-3</v>
      </c>
      <c r="P189" s="6">
        <f t="shared" si="38"/>
        <v>1.1059874831737506</v>
      </c>
      <c r="Q189" s="1">
        <v>1160.400024</v>
      </c>
      <c r="R189" s="6">
        <f t="shared" si="34"/>
        <v>0.91235741747331656</v>
      </c>
      <c r="S189" s="7">
        <f t="shared" si="35"/>
        <v>456178.70873665827</v>
      </c>
      <c r="T189" s="8">
        <f t="shared" si="39"/>
        <v>8.1142290769036229E-3</v>
      </c>
      <c r="U189" s="6">
        <f t="shared" si="40"/>
        <v>0.91235741747331656</v>
      </c>
      <c r="V189" s="24">
        <f>(N189/MAX($N$2:N189)) - 1</f>
        <v>-5.9476875404244955E-2</v>
      </c>
      <c r="W189" s="24">
        <f>(S189/MAX($S$2:S189)) - 1</f>
        <v>-0.14902352082732806</v>
      </c>
    </row>
    <row r="190" spans="1:23" x14ac:dyDescent="0.3">
      <c r="A190" s="2">
        <v>40816</v>
      </c>
      <c r="B190" s="1">
        <v>47.398131999999997</v>
      </c>
      <c r="C190" s="6">
        <f t="shared" si="26"/>
        <v>1.1570230245183084</v>
      </c>
      <c r="D190" s="7">
        <f t="shared" si="36"/>
        <v>231404.6049036617</v>
      </c>
      <c r="E190" s="1">
        <v>54.943913000000002</v>
      </c>
      <c r="F190" s="6">
        <f t="shared" si="27"/>
        <v>0.99143872252456389</v>
      </c>
      <c r="G190" s="7">
        <f t="shared" si="28"/>
        <v>198287.74450491279</v>
      </c>
      <c r="H190" s="1">
        <v>256.55835000000002</v>
      </c>
      <c r="I190" s="6">
        <f t="shared" si="29"/>
        <v>0.85222138366618327</v>
      </c>
      <c r="J190" s="7">
        <f t="shared" si="30"/>
        <v>0</v>
      </c>
      <c r="K190" s="1">
        <v>158.05999800000001</v>
      </c>
      <c r="L190" s="6">
        <f t="shared" si="31"/>
        <v>1.145362304347826</v>
      </c>
      <c r="M190" s="7">
        <f t="shared" si="32"/>
        <v>114536.2304347826</v>
      </c>
      <c r="N190" s="7">
        <f t="shared" si="33"/>
        <v>544228.57984335709</v>
      </c>
      <c r="O190" s="8">
        <f t="shared" si="37"/>
        <v>-1.5850381449825535E-2</v>
      </c>
      <c r="P190" s="6">
        <f t="shared" si="38"/>
        <v>1.0884571596867141</v>
      </c>
      <c r="Q190" s="1">
        <v>1131.420044</v>
      </c>
      <c r="R190" s="6">
        <f t="shared" si="34"/>
        <v>0.88957208554951406</v>
      </c>
      <c r="S190" s="7">
        <f t="shared" si="35"/>
        <v>444786.04277475702</v>
      </c>
      <c r="T190" s="8">
        <f t="shared" si="39"/>
        <v>-2.4974129093951136E-2</v>
      </c>
      <c r="U190" s="6">
        <f t="shared" si="40"/>
        <v>0.88957208554951406</v>
      </c>
      <c r="V190" s="24">
        <f>(N190/MAX($N$2:N190)) - 1</f>
        <v>-7.4384525691469472E-2</v>
      </c>
      <c r="W190" s="24">
        <f>(S190/MAX($S$2:S190)) - 1</f>
        <v>-0.17027591727410241</v>
      </c>
    </row>
    <row r="191" spans="1:23" x14ac:dyDescent="0.3">
      <c r="A191" s="2">
        <v>40819</v>
      </c>
      <c r="B191" s="1">
        <v>46.562832</v>
      </c>
      <c r="C191" s="6">
        <f t="shared" si="26"/>
        <v>1.1366327413657964</v>
      </c>
      <c r="D191" s="7">
        <f t="shared" si="36"/>
        <v>227326.54827315931</v>
      </c>
      <c r="E191" s="1">
        <v>53.824322000000002</v>
      </c>
      <c r="F191" s="6">
        <f t="shared" si="27"/>
        <v>0.9712361957989919</v>
      </c>
      <c r="G191" s="7">
        <f t="shared" si="28"/>
        <v>194247.2391597984</v>
      </c>
      <c r="H191" s="1">
        <v>246.83480800000001</v>
      </c>
      <c r="I191" s="6">
        <f t="shared" si="29"/>
        <v>0.81992225788299888</v>
      </c>
      <c r="J191" s="7">
        <f t="shared" si="30"/>
        <v>0</v>
      </c>
      <c r="K191" s="1">
        <v>160.96000699999999</v>
      </c>
      <c r="L191" s="6">
        <f t="shared" si="31"/>
        <v>1.1663768623188404</v>
      </c>
      <c r="M191" s="7">
        <f t="shared" si="32"/>
        <v>116637.68623188404</v>
      </c>
      <c r="N191" s="7">
        <f t="shared" si="33"/>
        <v>538211.47366484173</v>
      </c>
      <c r="O191" s="8">
        <f t="shared" si="37"/>
        <v>-1.1056211307842845E-2</v>
      </c>
      <c r="P191" s="6">
        <f t="shared" si="38"/>
        <v>1.0764229473296834</v>
      </c>
      <c r="Q191" s="1">
        <v>1099.2299800000001</v>
      </c>
      <c r="R191" s="6">
        <f t="shared" si="34"/>
        <v>0.86426284472573001</v>
      </c>
      <c r="S191" s="7">
        <f t="shared" si="35"/>
        <v>432131.42236286501</v>
      </c>
      <c r="T191" s="8">
        <f t="shared" si="39"/>
        <v>-2.8451028573080461E-2</v>
      </c>
      <c r="U191" s="6">
        <f t="shared" si="40"/>
        <v>0.86426284472573001</v>
      </c>
      <c r="V191" s="24">
        <f>(N191/MAX($N$2:N191)) - 1</f>
        <v>-8.4618325965233665E-2</v>
      </c>
      <c r="W191" s="24">
        <f>(S191/MAX($S$2:S191)) - 1</f>
        <v>-0.19388242085950991</v>
      </c>
    </row>
    <row r="192" spans="1:23" x14ac:dyDescent="0.3">
      <c r="A192" s="2">
        <v>40820</v>
      </c>
      <c r="B192" s="1">
        <v>46.3018</v>
      </c>
      <c r="C192" s="6">
        <f t="shared" si="26"/>
        <v>1.1302607595725884</v>
      </c>
      <c r="D192" s="7">
        <f t="shared" si="36"/>
        <v>226052.15191451769</v>
      </c>
      <c r="E192" s="1">
        <v>55.095222</v>
      </c>
      <c r="F192" s="6">
        <f t="shared" si="27"/>
        <v>0.99416902681989983</v>
      </c>
      <c r="G192" s="7">
        <f t="shared" si="28"/>
        <v>198833.80536397998</v>
      </c>
      <c r="H192" s="1">
        <v>250.01289399999999</v>
      </c>
      <c r="I192" s="6">
        <f t="shared" si="29"/>
        <v>0.83047904875856426</v>
      </c>
      <c r="J192" s="7">
        <f t="shared" si="30"/>
        <v>0</v>
      </c>
      <c r="K192" s="1">
        <v>157.63999899999999</v>
      </c>
      <c r="L192" s="6">
        <f t="shared" si="31"/>
        <v>1.1423188333333332</v>
      </c>
      <c r="M192" s="7">
        <f t="shared" si="32"/>
        <v>114231.88333333333</v>
      </c>
      <c r="N192" s="7">
        <f t="shared" si="33"/>
        <v>539117.84061183094</v>
      </c>
      <c r="O192" s="8">
        <f t="shared" si="37"/>
        <v>1.6840349775850694E-3</v>
      </c>
      <c r="P192" s="6">
        <f t="shared" si="38"/>
        <v>1.078235681223662</v>
      </c>
      <c r="Q192" s="1">
        <v>1123.9499510000001</v>
      </c>
      <c r="R192" s="6">
        <f t="shared" si="34"/>
        <v>0.88369877064361446</v>
      </c>
      <c r="S192" s="7">
        <f t="shared" si="35"/>
        <v>441849.38532180723</v>
      </c>
      <c r="T192" s="8">
        <f t="shared" si="39"/>
        <v>2.2488443228231514E-2</v>
      </c>
      <c r="U192" s="6">
        <f t="shared" si="40"/>
        <v>0.88369877064361446</v>
      </c>
      <c r="V192" s="24">
        <f>(N192/MAX($N$2:N192)) - 1</f>
        <v>-8.307679120831879E-2</v>
      </c>
      <c r="W192" s="24">
        <f>(S192/MAX($S$2:S192)) - 1</f>
        <v>-0.17575409144572951</v>
      </c>
    </row>
    <row r="193" spans="1:23" x14ac:dyDescent="0.3">
      <c r="A193" s="2">
        <v>40821</v>
      </c>
      <c r="B193" s="1">
        <v>47.016528999999998</v>
      </c>
      <c r="C193" s="6">
        <f t="shared" si="26"/>
        <v>1.1477078165429127</v>
      </c>
      <c r="D193" s="7">
        <f t="shared" si="36"/>
        <v>229541.56330858255</v>
      </c>
      <c r="E193" s="1">
        <v>55.942492999999999</v>
      </c>
      <c r="F193" s="6">
        <f t="shared" si="27"/>
        <v>1.0094576590269309</v>
      </c>
      <c r="G193" s="7">
        <f t="shared" si="28"/>
        <v>201891.53180538618</v>
      </c>
      <c r="H193" s="1">
        <v>251.407669</v>
      </c>
      <c r="I193" s="6">
        <f t="shared" si="29"/>
        <v>0.83511213546341323</v>
      </c>
      <c r="J193" s="7">
        <f t="shared" si="30"/>
        <v>0</v>
      </c>
      <c r="K193" s="1">
        <v>159.46000699999999</v>
      </c>
      <c r="L193" s="6">
        <f t="shared" si="31"/>
        <v>1.1555072971014493</v>
      </c>
      <c r="M193" s="7">
        <f t="shared" si="32"/>
        <v>115550.72971014492</v>
      </c>
      <c r="N193" s="7">
        <f t="shared" si="33"/>
        <v>546983.82482411363</v>
      </c>
      <c r="O193" s="8">
        <f t="shared" si="37"/>
        <v>1.4590472842367364E-2</v>
      </c>
      <c r="P193" s="6">
        <f t="shared" si="38"/>
        <v>1.0939676496482273</v>
      </c>
      <c r="Q193" s="1">
        <v>1144.030029</v>
      </c>
      <c r="R193" s="6">
        <f t="shared" si="34"/>
        <v>0.89948660908538847</v>
      </c>
      <c r="S193" s="7">
        <f t="shared" si="35"/>
        <v>449743.30454269424</v>
      </c>
      <c r="T193" s="8">
        <f t="shared" si="39"/>
        <v>1.7865633591721997E-2</v>
      </c>
      <c r="U193" s="6">
        <f t="shared" si="40"/>
        <v>0.89948660908538847</v>
      </c>
      <c r="V193" s="24">
        <f>(N193/MAX($N$2:N193)) - 1</f>
        <v>-6.9698448031907279E-2</v>
      </c>
      <c r="W193" s="24">
        <f>(S193/MAX($S$2:S193)) - 1</f>
        <v>-0.16102841605402296</v>
      </c>
    </row>
    <row r="194" spans="1:23" x14ac:dyDescent="0.3">
      <c r="A194" s="2">
        <v>40822</v>
      </c>
      <c r="B194" s="1">
        <v>46.907145999999997</v>
      </c>
      <c r="C194" s="6">
        <f t="shared" si="26"/>
        <v>1.1450376976131016</v>
      </c>
      <c r="D194" s="7">
        <f t="shared" si="36"/>
        <v>229007.53952262035</v>
      </c>
      <c r="E194" s="1">
        <v>55.897117999999999</v>
      </c>
      <c r="F194" s="6">
        <f t="shared" si="27"/>
        <v>1.008638887127038</v>
      </c>
      <c r="G194" s="7">
        <f t="shared" si="28"/>
        <v>201727.77742540761</v>
      </c>
      <c r="H194" s="1">
        <v>256.39398199999999</v>
      </c>
      <c r="I194" s="6">
        <f t="shared" si="29"/>
        <v>0.85167539510494383</v>
      </c>
      <c r="J194" s="7">
        <f t="shared" si="30"/>
        <v>0</v>
      </c>
      <c r="K194" s="1">
        <v>160.490005</v>
      </c>
      <c r="L194" s="6">
        <f t="shared" si="31"/>
        <v>1.1629710507246376</v>
      </c>
      <c r="M194" s="7">
        <f t="shared" si="32"/>
        <v>116297.10507246378</v>
      </c>
      <c r="N194" s="7">
        <f t="shared" si="33"/>
        <v>547032.42202049168</v>
      </c>
      <c r="O194" s="8">
        <f t="shared" si="37"/>
        <v>8.8845765034539781E-5</v>
      </c>
      <c r="P194" s="6">
        <f t="shared" si="38"/>
        <v>1.0940648440409833</v>
      </c>
      <c r="Q194" s="1">
        <v>1164.969971</v>
      </c>
      <c r="R194" s="6">
        <f t="shared" si="34"/>
        <v>0.9159505103349812</v>
      </c>
      <c r="S194" s="7">
        <f t="shared" si="35"/>
        <v>457975.25516749063</v>
      </c>
      <c r="T194" s="8">
        <f t="shared" si="39"/>
        <v>1.8303664649697904E-2</v>
      </c>
      <c r="U194" s="6">
        <f t="shared" si="40"/>
        <v>0.9159505103349812</v>
      </c>
      <c r="V194" s="24">
        <f>(N194/MAX($N$2:N194)) - 1</f>
        <v>-6.961579467880985E-2</v>
      </c>
      <c r="W194" s="24">
        <f>(S194/MAX($S$2:S194)) - 1</f>
        <v>-0.14567216153084994</v>
      </c>
    </row>
    <row r="195" spans="1:23" x14ac:dyDescent="0.3">
      <c r="A195" s="2">
        <v>40823</v>
      </c>
      <c r="B195" s="1">
        <v>45.966178999999997</v>
      </c>
      <c r="C195" s="6">
        <f t="shared" ref="C195:C253" si="41">B195/$B$2</f>
        <v>1.1220680058051644</v>
      </c>
      <c r="D195" s="7">
        <f t="shared" si="36"/>
        <v>224413.60116103289</v>
      </c>
      <c r="E195" s="1">
        <v>55.647446000000002</v>
      </c>
      <c r="F195" s="6">
        <f t="shared" ref="F195:F253" si="42">E195/$E$2</f>
        <v>1.0041336657983324</v>
      </c>
      <c r="G195" s="7">
        <f t="shared" ref="G195:G253" si="43">F195*$Z$2*$Z$4</f>
        <v>200826.7331596665</v>
      </c>
      <c r="H195" s="1">
        <v>256.598206</v>
      </c>
      <c r="I195" s="6">
        <f t="shared" ref="I195:I253" si="44">H195/$H$2</f>
        <v>0.85235377512983035</v>
      </c>
      <c r="J195" s="7">
        <f t="shared" ref="J195:J253" si="45">I195*$Z$2*$Z$5</f>
        <v>0</v>
      </c>
      <c r="K195" s="1">
        <v>159.179993</v>
      </c>
      <c r="L195" s="6">
        <f t="shared" ref="L195:L253" si="46">K195/$K$2</f>
        <v>1.1534782101449275</v>
      </c>
      <c r="M195" s="7">
        <f t="shared" ref="M195:M253" si="47">L195*$Z$2*$Z$6</f>
        <v>115347.82101449276</v>
      </c>
      <c r="N195" s="7">
        <f t="shared" ref="N195:N253" si="48">D195+G195+J195+M195</f>
        <v>540588.1553351921</v>
      </c>
      <c r="O195" s="8">
        <f t="shared" si="37"/>
        <v>-1.1780410860287471E-2</v>
      </c>
      <c r="P195" s="6">
        <f t="shared" si="38"/>
        <v>1.0811763106703842</v>
      </c>
      <c r="Q195" s="1">
        <v>1155.459961</v>
      </c>
      <c r="R195" s="6">
        <f t="shared" ref="R195:R253" si="49">Q195/$Q$2</f>
        <v>0.9084733231716815</v>
      </c>
      <c r="S195" s="7">
        <f t="shared" ref="S195:S253" si="50">R195*$AA$2</f>
        <v>454236.66158584075</v>
      </c>
      <c r="T195" s="8">
        <f t="shared" si="39"/>
        <v>-8.1633091296222648E-3</v>
      </c>
      <c r="U195" s="6">
        <f t="shared" si="40"/>
        <v>0.9084733231716815</v>
      </c>
      <c r="V195" s="24">
        <f>(N195/MAX($N$2:N195)) - 1</f>
        <v>-8.0576102875415501E-2</v>
      </c>
      <c r="W195" s="24">
        <f>(S195/MAX($S$2:S195)) - 1</f>
        <v>-0.15264630377431565</v>
      </c>
    </row>
    <row r="196" spans="1:23" x14ac:dyDescent="0.3">
      <c r="A196" s="2">
        <v>40826</v>
      </c>
      <c r="B196" s="1">
        <v>48.329143999999999</v>
      </c>
      <c r="C196" s="6">
        <f t="shared" si="41"/>
        <v>1.1797497075045249</v>
      </c>
      <c r="D196" s="7">
        <f t="shared" ref="D196:D253" si="51">C196 * $Z$2*$Z$3</f>
        <v>235949.94150090497</v>
      </c>
      <c r="E196" s="1">
        <v>57.705097000000002</v>
      </c>
      <c r="F196" s="6">
        <f t="shared" si="42"/>
        <v>1.0412630722685521</v>
      </c>
      <c r="G196" s="7">
        <f t="shared" si="43"/>
        <v>208252.61445371041</v>
      </c>
      <c r="H196" s="1">
        <v>267.58203099999997</v>
      </c>
      <c r="I196" s="6">
        <f t="shared" si="44"/>
        <v>0.88883923950644173</v>
      </c>
      <c r="J196" s="7">
        <f t="shared" si="45"/>
        <v>0</v>
      </c>
      <c r="K196" s="1">
        <v>163.270004</v>
      </c>
      <c r="L196" s="6">
        <f t="shared" si="46"/>
        <v>1.1831159710144927</v>
      </c>
      <c r="M196" s="7">
        <f t="shared" si="47"/>
        <v>118311.59710144927</v>
      </c>
      <c r="N196" s="7">
        <f t="shared" si="48"/>
        <v>562514.15305606462</v>
      </c>
      <c r="O196" s="8">
        <f t="shared" ref="O196:O253" si="52">(N196/N195) -1</f>
        <v>4.0559523001900244E-2</v>
      </c>
      <c r="P196" s="6">
        <f t="shared" ref="P196:P253" si="53">N196/$N$2</f>
        <v>1.1250283061121293</v>
      </c>
      <c r="Q196" s="1">
        <v>1194.8900149999999</v>
      </c>
      <c r="R196" s="6">
        <f t="shared" si="49"/>
        <v>0.93947496182579571</v>
      </c>
      <c r="S196" s="7">
        <f t="shared" si="50"/>
        <v>469737.48091289785</v>
      </c>
      <c r="T196" s="8">
        <f t="shared" ref="T196:T253" si="54">(S196/S195) - 1</f>
        <v>3.4124985140874253E-2</v>
      </c>
      <c r="U196" s="6">
        <f t="shared" ref="U196:U253" si="55">S196/$S$2</f>
        <v>0.93947496182579571</v>
      </c>
      <c r="V196" s="24">
        <f>(N196/MAX($N$2:N196)) - 1</f>
        <v>-4.3284708171494213E-2</v>
      </c>
      <c r="W196" s="24">
        <f>(S196/MAX($S$2:S196)) - 1</f>
        <v>-0.12373037148154942</v>
      </c>
    </row>
    <row r="197" spans="1:23" x14ac:dyDescent="0.3">
      <c r="A197" s="2">
        <v>40827</v>
      </c>
      <c r="B197" s="1">
        <v>49.756107</v>
      </c>
      <c r="C197" s="6">
        <f t="shared" si="41"/>
        <v>1.2145829166726778</v>
      </c>
      <c r="D197" s="7">
        <f t="shared" si="51"/>
        <v>242916.58333453556</v>
      </c>
      <c r="E197" s="1">
        <v>57.697544000000001</v>
      </c>
      <c r="F197" s="6">
        <f t="shared" si="42"/>
        <v>1.0411267817085545</v>
      </c>
      <c r="G197" s="7">
        <f t="shared" si="43"/>
        <v>208225.35634171093</v>
      </c>
      <c r="H197" s="1">
        <v>270.575806</v>
      </c>
      <c r="I197" s="6">
        <f t="shared" si="44"/>
        <v>0.89878379626277127</v>
      </c>
      <c r="J197" s="7">
        <f t="shared" si="45"/>
        <v>0</v>
      </c>
      <c r="K197" s="1">
        <v>162.10000600000001</v>
      </c>
      <c r="L197" s="6">
        <f t="shared" si="46"/>
        <v>1.1746377246376811</v>
      </c>
      <c r="M197" s="7">
        <f t="shared" si="47"/>
        <v>117463.77246376812</v>
      </c>
      <c r="N197" s="7">
        <f t="shared" si="48"/>
        <v>568605.71214001463</v>
      </c>
      <c r="O197" s="8">
        <f t="shared" si="52"/>
        <v>1.0829165898947446E-2</v>
      </c>
      <c r="P197" s="6">
        <f t="shared" si="53"/>
        <v>1.1372114242800293</v>
      </c>
      <c r="Q197" s="1">
        <v>1195.540039</v>
      </c>
      <c r="R197" s="6">
        <f t="shared" si="49"/>
        <v>0.93998603921778967</v>
      </c>
      <c r="S197" s="7">
        <f t="shared" si="50"/>
        <v>469993.01960889483</v>
      </c>
      <c r="T197" s="8">
        <f t="shared" si="54"/>
        <v>5.4400320685576986E-4</v>
      </c>
      <c r="U197" s="6">
        <f t="shared" si="55"/>
        <v>0.93998603921778967</v>
      </c>
      <c r="V197" s="24">
        <f>(N197/MAX($N$2:N197)) - 1</f>
        <v>-3.2924279558223524E-2</v>
      </c>
      <c r="W197" s="24">
        <f>(S197/MAX($S$2:S197)) - 1</f>
        <v>-0.12325367799356501</v>
      </c>
    </row>
    <row r="198" spans="1:23" x14ac:dyDescent="0.3">
      <c r="A198" s="2">
        <v>40828</v>
      </c>
      <c r="B198" s="1">
        <v>49.992271000000002</v>
      </c>
      <c r="C198" s="6">
        <f t="shared" si="41"/>
        <v>1.220347852420828</v>
      </c>
      <c r="D198" s="7">
        <f t="shared" si="51"/>
        <v>244069.57048416563</v>
      </c>
      <c r="E198" s="1">
        <v>58.370837999999999</v>
      </c>
      <c r="F198" s="6">
        <f t="shared" si="42"/>
        <v>1.0532760755392188</v>
      </c>
      <c r="G198" s="7">
        <f t="shared" si="43"/>
        <v>210655.21510784375</v>
      </c>
      <c r="H198" s="1">
        <v>273.22589099999999</v>
      </c>
      <c r="I198" s="6">
        <f t="shared" si="44"/>
        <v>0.90758670252379525</v>
      </c>
      <c r="J198" s="7">
        <f t="shared" si="45"/>
        <v>0</v>
      </c>
      <c r="K198" s="1">
        <v>163.259995</v>
      </c>
      <c r="L198" s="6">
        <f t="shared" si="46"/>
        <v>1.1830434420289855</v>
      </c>
      <c r="M198" s="7">
        <f t="shared" si="47"/>
        <v>118304.34420289856</v>
      </c>
      <c r="N198" s="7">
        <f t="shared" si="48"/>
        <v>573029.12979490799</v>
      </c>
      <c r="O198" s="8">
        <f t="shared" si="52"/>
        <v>7.7794112166853502E-3</v>
      </c>
      <c r="P198" s="6">
        <f t="shared" si="53"/>
        <v>1.1460582595898159</v>
      </c>
      <c r="Q198" s="1">
        <v>1207.25</v>
      </c>
      <c r="R198" s="6">
        <f t="shared" si="49"/>
        <v>0.94919292439161596</v>
      </c>
      <c r="S198" s="7">
        <f t="shared" si="50"/>
        <v>474596.46219580795</v>
      </c>
      <c r="T198" s="8">
        <f t="shared" si="54"/>
        <v>9.7947041654871114E-3</v>
      </c>
      <c r="U198" s="6">
        <f t="shared" si="55"/>
        <v>0.94919292439161596</v>
      </c>
      <c r="V198" s="24">
        <f>(N198/MAX($N$2:N198)) - 1</f>
        <v>-2.5400999851234674E-2</v>
      </c>
      <c r="W198" s="24">
        <f>(S198/MAX($S$2:S198)) - 1</f>
        <v>-0.11466620714133302</v>
      </c>
    </row>
    <row r="199" spans="1:23" x14ac:dyDescent="0.3">
      <c r="A199" s="2">
        <v>40829</v>
      </c>
      <c r="B199" s="1">
        <v>50.767899</v>
      </c>
      <c r="C199" s="6">
        <f t="shared" si="41"/>
        <v>1.2392814984653826</v>
      </c>
      <c r="D199" s="7">
        <f t="shared" si="51"/>
        <v>247856.29969307652</v>
      </c>
      <c r="E199" s="1">
        <v>57.773192999999999</v>
      </c>
      <c r="F199" s="6">
        <f t="shared" si="42"/>
        <v>1.0424918346111438</v>
      </c>
      <c r="G199" s="7">
        <f t="shared" si="43"/>
        <v>208498.36692222877</v>
      </c>
      <c r="H199" s="1">
        <v>278.45129400000002</v>
      </c>
      <c r="I199" s="6">
        <f t="shared" si="44"/>
        <v>0.92494415814694475</v>
      </c>
      <c r="J199" s="7">
        <f t="shared" si="45"/>
        <v>0</v>
      </c>
      <c r="K199" s="1">
        <v>162.300003</v>
      </c>
      <c r="L199" s="6">
        <f t="shared" si="46"/>
        <v>1.1760869782608696</v>
      </c>
      <c r="M199" s="7">
        <f t="shared" si="47"/>
        <v>117608.69782608697</v>
      </c>
      <c r="N199" s="7">
        <f t="shared" si="48"/>
        <v>573963.36444139224</v>
      </c>
      <c r="O199" s="8">
        <f t="shared" si="52"/>
        <v>1.6303440748617337E-3</v>
      </c>
      <c r="P199" s="6">
        <f t="shared" si="53"/>
        <v>1.1479267288827846</v>
      </c>
      <c r="Q199" s="1">
        <v>1203.660034</v>
      </c>
      <c r="R199" s="6">
        <f t="shared" si="49"/>
        <v>0.94637033559392991</v>
      </c>
      <c r="S199" s="7">
        <f t="shared" si="50"/>
        <v>473185.16779696493</v>
      </c>
      <c r="T199" s="8">
        <f t="shared" si="54"/>
        <v>-2.9736723959411515E-3</v>
      </c>
      <c r="U199" s="6">
        <f t="shared" si="55"/>
        <v>0.94637033559392991</v>
      </c>
      <c r="V199" s="24">
        <f>(N199/MAX($N$2:N199)) - 1</f>
        <v>-2.381206814597614E-2</v>
      </c>
      <c r="W199" s="24">
        <f>(S199/MAX($S$2:S199)) - 1</f>
        <v>-0.11729889980235075</v>
      </c>
    </row>
    <row r="200" spans="1:23" x14ac:dyDescent="0.3">
      <c r="A200" s="2">
        <v>40830</v>
      </c>
      <c r="B200" s="1">
        <v>52.454658999999999</v>
      </c>
      <c r="C200" s="6">
        <f t="shared" si="41"/>
        <v>1.2804565421746263</v>
      </c>
      <c r="D200" s="7">
        <f t="shared" si="51"/>
        <v>256091.30843492527</v>
      </c>
      <c r="E200" s="1">
        <v>59.089474000000003</v>
      </c>
      <c r="F200" s="6">
        <f t="shared" si="42"/>
        <v>1.0662435457993031</v>
      </c>
      <c r="G200" s="7">
        <f t="shared" si="43"/>
        <v>213248.70915986062</v>
      </c>
      <c r="H200" s="1">
        <v>294.73525999999998</v>
      </c>
      <c r="I200" s="6">
        <f t="shared" si="44"/>
        <v>0.97903533871500281</v>
      </c>
      <c r="J200" s="7">
        <f t="shared" si="45"/>
        <v>0</v>
      </c>
      <c r="K200" s="1">
        <v>163.39999399999999</v>
      </c>
      <c r="L200" s="6">
        <f t="shared" si="46"/>
        <v>1.1840579275362317</v>
      </c>
      <c r="M200" s="7">
        <f t="shared" si="47"/>
        <v>118405.79275362317</v>
      </c>
      <c r="N200" s="7">
        <f t="shared" si="48"/>
        <v>587745.81034840911</v>
      </c>
      <c r="O200" s="8">
        <f t="shared" si="52"/>
        <v>2.4012762418086808E-2</v>
      </c>
      <c r="P200" s="6">
        <f t="shared" si="53"/>
        <v>1.1754916206968182</v>
      </c>
      <c r="Q200" s="1">
        <v>1224.579956</v>
      </c>
      <c r="R200" s="6">
        <f t="shared" si="49"/>
        <v>0.96281849624104077</v>
      </c>
      <c r="S200" s="7">
        <f t="shared" si="50"/>
        <v>481409.24812052038</v>
      </c>
      <c r="T200" s="8">
        <f t="shared" si="54"/>
        <v>1.7380258053828701E-2</v>
      </c>
      <c r="U200" s="6">
        <f t="shared" si="55"/>
        <v>0.96281849624104077</v>
      </c>
      <c r="V200" s="24">
        <f>(N200/MAX($N$2:N200)) - 1</f>
        <v>-3.7109926296197138E-4</v>
      </c>
      <c r="W200" s="24">
        <f>(S200/MAX($S$2:S200)) - 1</f>
        <v>-0.10195732689651726</v>
      </c>
    </row>
    <row r="201" spans="1:23" x14ac:dyDescent="0.3">
      <c r="A201" s="2">
        <v>40833</v>
      </c>
      <c r="B201" s="1">
        <v>52.204825999999997</v>
      </c>
      <c r="C201" s="6">
        <f t="shared" si="41"/>
        <v>1.2743579361518302</v>
      </c>
      <c r="D201" s="7">
        <f t="shared" si="51"/>
        <v>254871.58723036607</v>
      </c>
      <c r="E201" s="1">
        <v>58.605324000000003</v>
      </c>
      <c r="F201" s="6">
        <f t="shared" si="42"/>
        <v>1.0575072721831473</v>
      </c>
      <c r="G201" s="7">
        <f t="shared" si="43"/>
        <v>211501.45443662946</v>
      </c>
      <c r="H201" s="1">
        <v>290.11755399999998</v>
      </c>
      <c r="I201" s="6">
        <f t="shared" si="44"/>
        <v>0.96369649748577124</v>
      </c>
      <c r="J201" s="7">
        <f t="shared" si="45"/>
        <v>0</v>
      </c>
      <c r="K201" s="1">
        <v>162.61999499999999</v>
      </c>
      <c r="L201" s="6">
        <f t="shared" si="46"/>
        <v>1.1784057608695651</v>
      </c>
      <c r="M201" s="7">
        <f t="shared" si="47"/>
        <v>117840.5760869565</v>
      </c>
      <c r="N201" s="7">
        <f t="shared" si="48"/>
        <v>584213.61775395204</v>
      </c>
      <c r="O201" s="8">
        <f t="shared" si="52"/>
        <v>-6.0097282401098129E-3</v>
      </c>
      <c r="P201" s="6">
        <f t="shared" si="53"/>
        <v>1.1684272355079042</v>
      </c>
      <c r="Q201" s="1">
        <v>1200.8599850000001</v>
      </c>
      <c r="R201" s="6">
        <f t="shared" si="49"/>
        <v>0.94416881420337306</v>
      </c>
      <c r="S201" s="7">
        <f t="shared" si="50"/>
        <v>472084.40710168652</v>
      </c>
      <c r="T201" s="8">
        <f t="shared" si="54"/>
        <v>-1.9369883431278434E-2</v>
      </c>
      <c r="U201" s="6">
        <f t="shared" si="55"/>
        <v>0.94416881420337306</v>
      </c>
      <c r="V201" s="24">
        <f>(N201/MAX($N$2:N201)) - 1</f>
        <v>-6.3785972973513516E-3</v>
      </c>
      <c r="W201" s="24">
        <f>(S201/MAX($S$2:S201)) - 1</f>
        <v>-0.11935230879084535</v>
      </c>
    </row>
    <row r="202" spans="1:23" x14ac:dyDescent="0.3">
      <c r="A202" s="2">
        <v>40834</v>
      </c>
      <c r="B202" s="1">
        <v>52.484485999999997</v>
      </c>
      <c r="C202" s="6">
        <f t="shared" si="41"/>
        <v>1.2811846410320309</v>
      </c>
      <c r="D202" s="7">
        <f t="shared" si="51"/>
        <v>256236.92820640618</v>
      </c>
      <c r="E202" s="1">
        <v>59.679543000000002</v>
      </c>
      <c r="F202" s="6">
        <f t="shared" si="42"/>
        <v>1.0768910811425056</v>
      </c>
      <c r="G202" s="7">
        <f t="shared" si="43"/>
        <v>215378.21622850114</v>
      </c>
      <c r="H202" s="1">
        <v>294.15243500000003</v>
      </c>
      <c r="I202" s="6">
        <f t="shared" si="44"/>
        <v>0.97709934275955956</v>
      </c>
      <c r="J202" s="7">
        <f t="shared" si="45"/>
        <v>0</v>
      </c>
      <c r="K202" s="1">
        <v>161.83999600000001</v>
      </c>
      <c r="L202" s="6">
        <f t="shared" si="46"/>
        <v>1.1727535942028986</v>
      </c>
      <c r="M202" s="7">
        <f t="shared" si="47"/>
        <v>117275.35942028987</v>
      </c>
      <c r="N202" s="7">
        <f t="shared" si="48"/>
        <v>588890.50385519722</v>
      </c>
      <c r="O202" s="8">
        <f t="shared" si="52"/>
        <v>8.005438351857963E-3</v>
      </c>
      <c r="P202" s="6">
        <f t="shared" si="53"/>
        <v>1.1777810077103945</v>
      </c>
      <c r="Q202" s="1">
        <v>1225.380005</v>
      </c>
      <c r="R202" s="6">
        <f t="shared" si="49"/>
        <v>0.96344752987116422</v>
      </c>
      <c r="S202" s="7">
        <f t="shared" si="50"/>
        <v>481723.76493558212</v>
      </c>
      <c r="T202" s="8">
        <f t="shared" si="54"/>
        <v>2.0418716841497542E-2</v>
      </c>
      <c r="U202" s="6">
        <f t="shared" si="55"/>
        <v>0.96344752987116422</v>
      </c>
      <c r="V202" s="24">
        <f>(N202/MAX($N$2:N202)) - 1</f>
        <v>0</v>
      </c>
      <c r="W202" s="24">
        <f>(S202/MAX($S$2:S202)) - 1</f>
        <v>-0.10137061294692706</v>
      </c>
    </row>
    <row r="203" spans="1:23" x14ac:dyDescent="0.3">
      <c r="A203" s="2">
        <v>40835</v>
      </c>
      <c r="B203" s="1">
        <v>49.548523000000003</v>
      </c>
      <c r="C203" s="6">
        <f t="shared" si="41"/>
        <v>1.2095156396010496</v>
      </c>
      <c r="D203" s="7">
        <f t="shared" si="51"/>
        <v>241903.1279202099</v>
      </c>
      <c r="E203" s="1">
        <v>59.331561999999998</v>
      </c>
      <c r="F203" s="6">
        <f t="shared" si="42"/>
        <v>1.0706119171866582</v>
      </c>
      <c r="G203" s="7">
        <f t="shared" si="43"/>
        <v>214122.38343733165</v>
      </c>
      <c r="H203" s="1">
        <v>289.26574699999998</v>
      </c>
      <c r="I203" s="6">
        <f t="shared" si="44"/>
        <v>0.96086701195097357</v>
      </c>
      <c r="J203" s="7">
        <f t="shared" si="45"/>
        <v>0</v>
      </c>
      <c r="K203" s="1">
        <v>159.86999499999999</v>
      </c>
      <c r="L203" s="6">
        <f t="shared" si="46"/>
        <v>1.158478224637681</v>
      </c>
      <c r="M203" s="7">
        <f t="shared" si="47"/>
        <v>115847.8224637681</v>
      </c>
      <c r="N203" s="7">
        <f t="shared" si="48"/>
        <v>571873.33382130961</v>
      </c>
      <c r="O203" s="8">
        <f t="shared" si="52"/>
        <v>-2.8897001942609024E-2</v>
      </c>
      <c r="P203" s="6">
        <f t="shared" si="53"/>
        <v>1.1437466676426191</v>
      </c>
      <c r="Q203" s="1">
        <v>1209.880005</v>
      </c>
      <c r="R203" s="6">
        <f t="shared" si="49"/>
        <v>0.95126074972780528</v>
      </c>
      <c r="S203" s="7">
        <f t="shared" si="50"/>
        <v>475630.37486390263</v>
      </c>
      <c r="T203" s="8">
        <f t="shared" si="54"/>
        <v>-1.2649137358822893E-2</v>
      </c>
      <c r="U203" s="6">
        <f t="shared" si="55"/>
        <v>0.95126074972780528</v>
      </c>
      <c r="V203" s="24">
        <f>(N203/MAX($N$2:N203)) - 1</f>
        <v>-2.8897001942609024E-2</v>
      </c>
      <c r="W203" s="24">
        <f>(S203/MAX($S$2:S203)) - 1</f>
        <v>-0.11273749949843614</v>
      </c>
    </row>
    <row r="204" spans="1:23" x14ac:dyDescent="0.3">
      <c r="A204" s="2">
        <v>40836</v>
      </c>
      <c r="B204" s="1">
        <v>49.137073999999998</v>
      </c>
      <c r="C204" s="6">
        <f t="shared" si="41"/>
        <v>1.1994718689643704</v>
      </c>
      <c r="D204" s="7">
        <f t="shared" si="51"/>
        <v>239894.37379287407</v>
      </c>
      <c r="E204" s="1">
        <v>59.543385000000001</v>
      </c>
      <c r="F204" s="6">
        <f t="shared" si="42"/>
        <v>1.0744341699723547</v>
      </c>
      <c r="G204" s="7">
        <f t="shared" si="43"/>
        <v>214886.83399447097</v>
      </c>
      <c r="H204" s="1">
        <v>290.74520899999999</v>
      </c>
      <c r="I204" s="6">
        <f t="shared" si="44"/>
        <v>0.96578140726385875</v>
      </c>
      <c r="J204" s="7">
        <f t="shared" si="45"/>
        <v>0</v>
      </c>
      <c r="K204" s="1">
        <v>157.770004</v>
      </c>
      <c r="L204" s="6">
        <f t="shared" si="46"/>
        <v>1.1432608985507247</v>
      </c>
      <c r="M204" s="7">
        <f t="shared" si="47"/>
        <v>114326.08985507247</v>
      </c>
      <c r="N204" s="7">
        <f t="shared" si="48"/>
        <v>569107.29764241748</v>
      </c>
      <c r="O204" s="8">
        <f t="shared" si="52"/>
        <v>-4.8367986673014673E-3</v>
      </c>
      <c r="P204" s="6">
        <f t="shared" si="53"/>
        <v>1.138214595284835</v>
      </c>
      <c r="Q204" s="1">
        <v>1215.3900149999999</v>
      </c>
      <c r="R204" s="6">
        <f t="shared" si="49"/>
        <v>0.95559296137023808</v>
      </c>
      <c r="S204" s="7">
        <f t="shared" si="50"/>
        <v>477796.48068511905</v>
      </c>
      <c r="T204" s="8">
        <f t="shared" si="54"/>
        <v>4.5541789080150163E-3</v>
      </c>
      <c r="U204" s="6">
        <f t="shared" si="55"/>
        <v>0.95559296137023808</v>
      </c>
      <c r="V204" s="24">
        <f>(N204/MAX($N$2:N204)) - 1</f>
        <v>-3.3594031629425425E-2</v>
      </c>
      <c r="W204" s="24">
        <f>(S204/MAX($S$2:S204)) - 1</f>
        <v>-0.10869674733277934</v>
      </c>
    </row>
    <row r="205" spans="1:23" x14ac:dyDescent="0.3">
      <c r="A205" s="2">
        <v>40837</v>
      </c>
      <c r="B205" s="1">
        <v>48.833796999999997</v>
      </c>
      <c r="C205" s="6">
        <f t="shared" si="41"/>
        <v>1.1920686558629165</v>
      </c>
      <c r="D205" s="7">
        <f t="shared" si="51"/>
        <v>238413.7311725833</v>
      </c>
      <c r="E205" s="1">
        <v>60.617610999999997</v>
      </c>
      <c r="F205" s="6">
        <f t="shared" si="42"/>
        <v>1.0938181052436318</v>
      </c>
      <c r="G205" s="7">
        <f t="shared" si="43"/>
        <v>218763.62104872637</v>
      </c>
      <c r="H205" s="1">
        <v>294.14248700000002</v>
      </c>
      <c r="I205" s="6">
        <f t="shared" si="44"/>
        <v>0.97706629804156564</v>
      </c>
      <c r="J205" s="7">
        <f t="shared" si="45"/>
        <v>0</v>
      </c>
      <c r="K205" s="1">
        <v>159.520004</v>
      </c>
      <c r="L205" s="6">
        <f t="shared" si="46"/>
        <v>1.1559420579710145</v>
      </c>
      <c r="M205" s="7">
        <f t="shared" si="47"/>
        <v>115594.20579710144</v>
      </c>
      <c r="N205" s="7">
        <f t="shared" si="48"/>
        <v>572771.55801841116</v>
      </c>
      <c r="O205" s="8">
        <f t="shared" si="52"/>
        <v>6.4386107701890349E-3</v>
      </c>
      <c r="P205" s="6">
        <f t="shared" si="53"/>
        <v>1.1455431160368224</v>
      </c>
      <c r="Q205" s="1">
        <v>1238.25</v>
      </c>
      <c r="R205" s="6">
        <f t="shared" si="49"/>
        <v>0.97356648467833384</v>
      </c>
      <c r="S205" s="7">
        <f t="shared" si="50"/>
        <v>486783.24233916693</v>
      </c>
      <c r="T205" s="8">
        <f t="shared" si="54"/>
        <v>1.8808764855617222E-2</v>
      </c>
      <c r="U205" s="6">
        <f t="shared" si="55"/>
        <v>0.97356648467833384</v>
      </c>
      <c r="V205" s="24">
        <f>(N205/MAX($N$2:N205)) - 1</f>
        <v>-2.7371719753099599E-2</v>
      </c>
      <c r="W205" s="24">
        <f>(S205/MAX($S$2:S205)) - 1</f>
        <v>-9.1932434038314748E-2</v>
      </c>
    </row>
    <row r="206" spans="1:23" x14ac:dyDescent="0.3">
      <c r="A206" s="2">
        <v>40840</v>
      </c>
      <c r="B206" s="1">
        <v>50.437266999999999</v>
      </c>
      <c r="C206" s="6">
        <f t="shared" si="41"/>
        <v>1.2312105298322193</v>
      </c>
      <c r="D206" s="7">
        <f t="shared" si="51"/>
        <v>246242.10596644387</v>
      </c>
      <c r="E206" s="1">
        <v>60.647846000000001</v>
      </c>
      <c r="F206" s="6">
        <f t="shared" si="42"/>
        <v>1.094363682508497</v>
      </c>
      <c r="G206" s="7">
        <f t="shared" si="43"/>
        <v>218872.73650169943</v>
      </c>
      <c r="H206" s="1">
        <v>297.096405</v>
      </c>
      <c r="I206" s="6">
        <f t="shared" si="44"/>
        <v>0.98687846001250301</v>
      </c>
      <c r="J206" s="7">
        <f t="shared" si="45"/>
        <v>0</v>
      </c>
      <c r="K206" s="1">
        <v>161.020004</v>
      </c>
      <c r="L206" s="6">
        <f t="shared" si="46"/>
        <v>1.1668116231884058</v>
      </c>
      <c r="M206" s="7">
        <f t="shared" si="47"/>
        <v>116681.16231884058</v>
      </c>
      <c r="N206" s="7">
        <f t="shared" si="48"/>
        <v>581796.00478698395</v>
      </c>
      <c r="O206" s="8">
        <f t="shared" si="52"/>
        <v>1.5755752258010514E-2</v>
      </c>
      <c r="P206" s="6">
        <f t="shared" si="53"/>
        <v>1.1635920095739678</v>
      </c>
      <c r="Q206" s="1">
        <v>1254.1899410000001</v>
      </c>
      <c r="R206" s="6">
        <f t="shared" si="49"/>
        <v>0.98609916574059919</v>
      </c>
      <c r="S206" s="7">
        <f t="shared" si="50"/>
        <v>493049.58287029958</v>
      </c>
      <c r="T206" s="8">
        <f t="shared" si="54"/>
        <v>1.2872958610942842E-2</v>
      </c>
      <c r="U206" s="6">
        <f t="shared" si="55"/>
        <v>0.98609916574059919</v>
      </c>
      <c r="V206" s="24">
        <f>(N206/MAX($N$2:N206)) - 1</f>
        <v>-1.204722953039461E-2</v>
      </c>
      <c r="W206" s="24">
        <f>(S206/MAX($S$2:S206)) - 1</f>
        <v>-8.0242917845750439E-2</v>
      </c>
    </row>
    <row r="207" spans="1:23" x14ac:dyDescent="0.3">
      <c r="A207" s="2">
        <v>40841</v>
      </c>
      <c r="B207" s="1">
        <v>49.442863000000003</v>
      </c>
      <c r="C207" s="6">
        <f t="shared" si="41"/>
        <v>1.2069364018207378</v>
      </c>
      <c r="D207" s="7">
        <f t="shared" si="51"/>
        <v>241387.28036414759</v>
      </c>
      <c r="E207" s="1">
        <v>60.095641999999998</v>
      </c>
      <c r="F207" s="6">
        <f t="shared" si="42"/>
        <v>1.0843994044212599</v>
      </c>
      <c r="G207" s="7">
        <f t="shared" si="43"/>
        <v>216879.88088425199</v>
      </c>
      <c r="H207" s="1">
        <v>290.49117999999999</v>
      </c>
      <c r="I207" s="6">
        <f t="shared" si="44"/>
        <v>0.96493758773558636</v>
      </c>
      <c r="J207" s="7">
        <f t="shared" si="45"/>
        <v>0</v>
      </c>
      <c r="K207" s="1">
        <v>165.58999600000001</v>
      </c>
      <c r="L207" s="6">
        <f t="shared" si="46"/>
        <v>1.1999275072463769</v>
      </c>
      <c r="M207" s="7">
        <f t="shared" si="47"/>
        <v>119992.75072463771</v>
      </c>
      <c r="N207" s="7">
        <f t="shared" si="48"/>
        <v>578259.91197303729</v>
      </c>
      <c r="O207" s="8">
        <f t="shared" si="52"/>
        <v>-6.077891193565943E-3</v>
      </c>
      <c r="P207" s="6">
        <f t="shared" si="53"/>
        <v>1.1565198239460746</v>
      </c>
      <c r="Q207" s="1">
        <v>1229.0500489999999</v>
      </c>
      <c r="R207" s="6">
        <f t="shared" si="49"/>
        <v>0.96633307950629022</v>
      </c>
      <c r="S207" s="7">
        <f t="shared" si="50"/>
        <v>483166.53975314513</v>
      </c>
      <c r="T207" s="8">
        <f t="shared" si="54"/>
        <v>-2.0044724629154076E-2</v>
      </c>
      <c r="U207" s="6">
        <f t="shared" si="55"/>
        <v>0.96633307950629022</v>
      </c>
      <c r="V207" s="24">
        <f>(N207/MAX($N$2:N207)) - 1</f>
        <v>-1.8051898973690861E-2</v>
      </c>
      <c r="W207" s="24">
        <f>(S207/MAX($S$2:S207)) - 1</f>
        <v>-9.8679195283246646E-2</v>
      </c>
    </row>
    <row r="208" spans="1:23" x14ac:dyDescent="0.3">
      <c r="A208" s="2">
        <v>40842</v>
      </c>
      <c r="B208" s="1">
        <v>49.794635999999997</v>
      </c>
      <c r="C208" s="6">
        <f t="shared" si="41"/>
        <v>1.2155234377065376</v>
      </c>
      <c r="D208" s="7">
        <f t="shared" si="51"/>
        <v>243104.68754130753</v>
      </c>
      <c r="E208" s="1">
        <v>61.328712000000003</v>
      </c>
      <c r="F208" s="6">
        <f t="shared" si="42"/>
        <v>1.1066496097457945</v>
      </c>
      <c r="G208" s="7">
        <f t="shared" si="43"/>
        <v>221329.92194915889</v>
      </c>
      <c r="H208" s="1">
        <v>292.060272</v>
      </c>
      <c r="I208" s="6">
        <f t="shared" si="44"/>
        <v>0.97014971104141345</v>
      </c>
      <c r="J208" s="7">
        <f t="shared" si="45"/>
        <v>0</v>
      </c>
      <c r="K208" s="1">
        <v>167.39999399999999</v>
      </c>
      <c r="L208" s="6">
        <f t="shared" si="46"/>
        <v>1.2130434347826087</v>
      </c>
      <c r="M208" s="7">
        <f t="shared" si="47"/>
        <v>121304.34347826087</v>
      </c>
      <c r="N208" s="7">
        <f t="shared" si="48"/>
        <v>585738.95296872733</v>
      </c>
      <c r="O208" s="8">
        <f t="shared" si="52"/>
        <v>1.2933701335393177E-2</v>
      </c>
      <c r="P208" s="6">
        <f t="shared" si="53"/>
        <v>1.1714779059374547</v>
      </c>
      <c r="Q208" s="1">
        <v>1242</v>
      </c>
      <c r="R208" s="6">
        <f t="shared" si="49"/>
        <v>0.97651489922914647</v>
      </c>
      <c r="S208" s="7">
        <f t="shared" si="50"/>
        <v>488257.44961457321</v>
      </c>
      <c r="T208" s="8">
        <f t="shared" si="54"/>
        <v>1.0536553015507044E-2</v>
      </c>
      <c r="U208" s="6">
        <f t="shared" si="55"/>
        <v>0.97651489922914647</v>
      </c>
      <c r="V208" s="24">
        <f>(N208/MAX($N$2:N208)) - 1</f>
        <v>-5.3516755081600698E-3</v>
      </c>
      <c r="W208" s="24">
        <f>(S208/MAX($S$2:S208)) - 1</f>
        <v>-8.9182380840369113E-2</v>
      </c>
    </row>
    <row r="209" spans="1:23" x14ac:dyDescent="0.3">
      <c r="A209" s="2">
        <v>40843</v>
      </c>
      <c r="B209" s="1">
        <v>50.303019999999997</v>
      </c>
      <c r="C209" s="6">
        <f t="shared" si="41"/>
        <v>1.2279334625002722</v>
      </c>
      <c r="D209" s="7">
        <f t="shared" si="51"/>
        <v>245586.69250005449</v>
      </c>
      <c r="E209" s="1">
        <v>61.941443999999997</v>
      </c>
      <c r="F209" s="6">
        <f t="shared" si="42"/>
        <v>1.1177060889472288</v>
      </c>
      <c r="G209" s="7">
        <f t="shared" si="43"/>
        <v>223541.21778944577</v>
      </c>
      <c r="H209" s="1">
        <v>298.21719400000001</v>
      </c>
      <c r="I209" s="6">
        <f t="shared" si="44"/>
        <v>0.99060143512665477</v>
      </c>
      <c r="J209" s="7">
        <f t="shared" si="45"/>
        <v>0</v>
      </c>
      <c r="K209" s="1">
        <v>169.550003</v>
      </c>
      <c r="L209" s="6">
        <f t="shared" si="46"/>
        <v>1.2286232101449275</v>
      </c>
      <c r="M209" s="7">
        <f t="shared" si="47"/>
        <v>122862.32101449276</v>
      </c>
      <c r="N209" s="7">
        <f t="shared" si="48"/>
        <v>591990.23130399303</v>
      </c>
      <c r="O209" s="8">
        <f t="shared" si="52"/>
        <v>1.0672464761959377E-2</v>
      </c>
      <c r="P209" s="6">
        <f t="shared" si="53"/>
        <v>1.183980462607986</v>
      </c>
      <c r="Q209" s="1">
        <v>1284.589966</v>
      </c>
      <c r="R209" s="6">
        <f t="shared" si="49"/>
        <v>1.0100009993552839</v>
      </c>
      <c r="S209" s="7">
        <f t="shared" si="50"/>
        <v>505000.49967764196</v>
      </c>
      <c r="T209" s="8">
        <f t="shared" si="54"/>
        <v>3.4291438003220653E-2</v>
      </c>
      <c r="U209" s="6">
        <f t="shared" si="55"/>
        <v>1.0100009993552839</v>
      </c>
      <c r="V209" s="24">
        <f>(N209/MAX($N$2:N209)) - 1</f>
        <v>0</v>
      </c>
      <c r="W209" s="24">
        <f>(S209/MAX($S$2:S209)) - 1</f>
        <v>-5.7949134920715628E-2</v>
      </c>
    </row>
    <row r="210" spans="1:23" x14ac:dyDescent="0.3">
      <c r="A210" s="2">
        <v>40844</v>
      </c>
      <c r="B210" s="1">
        <v>50.335346000000001</v>
      </c>
      <c r="C210" s="6">
        <f t="shared" si="41"/>
        <v>1.2287225637730943</v>
      </c>
      <c r="D210" s="7">
        <f t="shared" si="51"/>
        <v>245744.51275461886</v>
      </c>
      <c r="E210" s="1">
        <v>61.638882000000002</v>
      </c>
      <c r="F210" s="6">
        <f t="shared" si="42"/>
        <v>1.1122464908519045</v>
      </c>
      <c r="G210" s="7">
        <f t="shared" si="43"/>
        <v>222449.29817038091</v>
      </c>
      <c r="H210" s="1">
        <v>298.94946299999998</v>
      </c>
      <c r="I210" s="6">
        <f t="shared" si="44"/>
        <v>0.99303384592285704</v>
      </c>
      <c r="J210" s="7">
        <f t="shared" si="45"/>
        <v>0</v>
      </c>
      <c r="K210" s="1">
        <v>169.61999499999999</v>
      </c>
      <c r="L210" s="6">
        <f t="shared" si="46"/>
        <v>1.2291303985507245</v>
      </c>
      <c r="M210" s="7">
        <f t="shared" si="47"/>
        <v>122913.03985507245</v>
      </c>
      <c r="N210" s="7">
        <f t="shared" si="48"/>
        <v>591106.85078007216</v>
      </c>
      <c r="O210" s="8">
        <f t="shared" si="52"/>
        <v>-1.492221454355791E-3</v>
      </c>
      <c r="P210" s="6">
        <f t="shared" si="53"/>
        <v>1.1822137015601444</v>
      </c>
      <c r="Q210" s="1">
        <v>1285.089966</v>
      </c>
      <c r="R210" s="6">
        <f t="shared" si="49"/>
        <v>1.0103941212953922</v>
      </c>
      <c r="S210" s="7">
        <f t="shared" si="50"/>
        <v>505197.06064769608</v>
      </c>
      <c r="T210" s="8">
        <f t="shared" si="54"/>
        <v>3.8922925854456558E-4</v>
      </c>
      <c r="U210" s="6">
        <f t="shared" si="55"/>
        <v>1.0103941212953922</v>
      </c>
      <c r="V210" s="24">
        <f>(N210/MAX($N$2:N210)) - 1</f>
        <v>-1.492221454355791E-3</v>
      </c>
      <c r="W210" s="24">
        <f>(S210/MAX($S$2:S210)) - 1</f>
        <v>-5.758246116098964E-2</v>
      </c>
    </row>
    <row r="211" spans="1:23" x14ac:dyDescent="0.3">
      <c r="A211" s="2">
        <v>40847</v>
      </c>
      <c r="B211" s="1">
        <v>50.314208999999998</v>
      </c>
      <c r="C211" s="6">
        <f t="shared" si="41"/>
        <v>1.2282065941633795</v>
      </c>
      <c r="D211" s="7">
        <f t="shared" si="51"/>
        <v>245641.31883267593</v>
      </c>
      <c r="E211" s="1">
        <v>59.074364000000003</v>
      </c>
      <c r="F211" s="6">
        <f t="shared" si="42"/>
        <v>1.0659708925010689</v>
      </c>
      <c r="G211" s="7">
        <f t="shared" si="43"/>
        <v>213194.17850021381</v>
      </c>
      <c r="H211" s="1">
        <v>295.21346999999997</v>
      </c>
      <c r="I211" s="6">
        <f t="shared" si="44"/>
        <v>0.98062383033058653</v>
      </c>
      <c r="J211" s="7">
        <f t="shared" si="45"/>
        <v>0</v>
      </c>
      <c r="K211" s="1">
        <v>167.33999600000001</v>
      </c>
      <c r="L211" s="6">
        <f t="shared" si="46"/>
        <v>1.2126086666666667</v>
      </c>
      <c r="M211" s="7">
        <f t="shared" si="47"/>
        <v>121260.86666666668</v>
      </c>
      <c r="N211" s="7">
        <f t="shared" si="48"/>
        <v>580096.3639995564</v>
      </c>
      <c r="O211" s="8">
        <f t="shared" si="52"/>
        <v>-1.8626897600637515E-2</v>
      </c>
      <c r="P211" s="6">
        <f t="shared" si="53"/>
        <v>1.1601927279991129</v>
      </c>
      <c r="Q211" s="1">
        <v>1253.3000489999999</v>
      </c>
      <c r="R211" s="6">
        <f t="shared" si="49"/>
        <v>0.98539949360154533</v>
      </c>
      <c r="S211" s="7">
        <f t="shared" si="50"/>
        <v>492699.74680077267</v>
      </c>
      <c r="T211" s="8">
        <f t="shared" si="54"/>
        <v>-2.4737503086223467E-2</v>
      </c>
      <c r="U211" s="6">
        <f t="shared" si="55"/>
        <v>0.98539949360154533</v>
      </c>
      <c r="V211" s="24">
        <f>(N211/MAX($N$2:N211)) - 1</f>
        <v>-2.0091323598765642E-2</v>
      </c>
      <c r="W211" s="24">
        <f>(S211/MAX($S$2:S211)) - 1</f>
        <v>-8.0895517936530825E-2</v>
      </c>
    </row>
    <row r="212" spans="1:23" x14ac:dyDescent="0.3">
      <c r="A212" s="2">
        <v>40848</v>
      </c>
      <c r="B212" s="1">
        <v>49.286236000000002</v>
      </c>
      <c r="C212" s="6">
        <f t="shared" si="41"/>
        <v>1.2031130223411155</v>
      </c>
      <c r="D212" s="7">
        <f t="shared" si="51"/>
        <v>240622.60446822309</v>
      </c>
      <c r="E212" s="1">
        <v>57.447895000000003</v>
      </c>
      <c r="F212" s="6">
        <f t="shared" si="42"/>
        <v>1.0366219754047237</v>
      </c>
      <c r="G212" s="7">
        <f t="shared" si="43"/>
        <v>207324.39508094476</v>
      </c>
      <c r="H212" s="1">
        <v>288.244598</v>
      </c>
      <c r="I212" s="6">
        <f t="shared" si="44"/>
        <v>0.95747501549593983</v>
      </c>
      <c r="J212" s="7">
        <f t="shared" si="45"/>
        <v>0</v>
      </c>
      <c r="K212" s="1">
        <v>167.38000500000001</v>
      </c>
      <c r="L212" s="6">
        <f t="shared" si="46"/>
        <v>1.2128985869565219</v>
      </c>
      <c r="M212" s="7">
        <f t="shared" si="47"/>
        <v>121289.8586956522</v>
      </c>
      <c r="N212" s="7">
        <f t="shared" si="48"/>
        <v>569236.85824482003</v>
      </c>
      <c r="O212" s="8">
        <f t="shared" si="52"/>
        <v>-1.8720175523707749E-2</v>
      </c>
      <c r="P212" s="6">
        <f t="shared" si="53"/>
        <v>1.1384737164896401</v>
      </c>
      <c r="Q212" s="1">
        <v>1218.280029</v>
      </c>
      <c r="R212" s="6">
        <f t="shared" si="49"/>
        <v>0.95786521719147877</v>
      </c>
      <c r="S212" s="7">
        <f t="shared" si="50"/>
        <v>478932.60859573941</v>
      </c>
      <c r="T212" s="8">
        <f t="shared" si="54"/>
        <v>-2.794224737160278E-2</v>
      </c>
      <c r="U212" s="6">
        <f t="shared" si="55"/>
        <v>0.95786521719147877</v>
      </c>
      <c r="V212" s="24">
        <f>(N212/MAX($N$2:N212)) - 1</f>
        <v>-3.8435386018200846E-2</v>
      </c>
      <c r="W212" s="24">
        <f>(S212/MAX($S$2:S212)) - 1</f>
        <v>-0.10657736273469709</v>
      </c>
    </row>
    <row r="213" spans="1:23" x14ac:dyDescent="0.3">
      <c r="A213" s="2">
        <v>40849</v>
      </c>
      <c r="B213" s="1">
        <v>49.398116999999999</v>
      </c>
      <c r="C213" s="6">
        <f t="shared" si="41"/>
        <v>1.2058441192756133</v>
      </c>
      <c r="D213" s="7">
        <f t="shared" si="51"/>
        <v>241168.82385512267</v>
      </c>
      <c r="E213" s="1">
        <v>58.529674999999997</v>
      </c>
      <c r="F213" s="6">
        <f t="shared" si="42"/>
        <v>1.0561422192805578</v>
      </c>
      <c r="G213" s="7">
        <f t="shared" si="43"/>
        <v>211228.44385611161</v>
      </c>
      <c r="H213" s="1">
        <v>291.31805400000002</v>
      </c>
      <c r="I213" s="6">
        <f t="shared" si="44"/>
        <v>0.96768425220547249</v>
      </c>
      <c r="J213" s="7">
        <f t="shared" si="45"/>
        <v>0</v>
      </c>
      <c r="K213" s="1">
        <v>169.05999800000001</v>
      </c>
      <c r="L213" s="6">
        <f t="shared" si="46"/>
        <v>1.2250724492753624</v>
      </c>
      <c r="M213" s="7">
        <f t="shared" si="47"/>
        <v>122507.24492753623</v>
      </c>
      <c r="N213" s="7">
        <f t="shared" si="48"/>
        <v>574904.51263877051</v>
      </c>
      <c r="O213" s="8">
        <f t="shared" si="52"/>
        <v>9.9565836467898627E-3</v>
      </c>
      <c r="P213" s="6">
        <f t="shared" si="53"/>
        <v>1.149809025277541</v>
      </c>
      <c r="Q213" s="1">
        <v>1237.900024</v>
      </c>
      <c r="R213" s="6">
        <f t="shared" si="49"/>
        <v>0.97329131819011105</v>
      </c>
      <c r="S213" s="7">
        <f t="shared" si="50"/>
        <v>486645.65909505554</v>
      </c>
      <c r="T213" s="8">
        <f t="shared" si="54"/>
        <v>1.6104667673247919E-2</v>
      </c>
      <c r="U213" s="6">
        <f t="shared" si="55"/>
        <v>0.97329131819011105</v>
      </c>
      <c r="V213" s="24">
        <f>(N213/MAX($N$2:N213)) - 1</f>
        <v>-2.8861487507297778E-2</v>
      </c>
      <c r="W213" s="24">
        <f>(S213/MAX($S$2:S213)) - 1</f>
        <v>-9.2189088069782654E-2</v>
      </c>
    </row>
    <row r="214" spans="1:23" x14ac:dyDescent="0.3">
      <c r="A214" s="2">
        <v>40850</v>
      </c>
      <c r="B214" s="1">
        <v>50.101658</v>
      </c>
      <c r="C214" s="6">
        <f t="shared" si="41"/>
        <v>1.2230180689935608</v>
      </c>
      <c r="D214" s="7">
        <f t="shared" si="51"/>
        <v>244603.61379871215</v>
      </c>
      <c r="E214" s="1">
        <v>59.656875999999997</v>
      </c>
      <c r="F214" s="6">
        <f t="shared" si="42"/>
        <v>1.0764820651060347</v>
      </c>
      <c r="G214" s="7">
        <f t="shared" si="43"/>
        <v>215296.41302120697</v>
      </c>
      <c r="H214" s="1">
        <v>297.63439899999997</v>
      </c>
      <c r="I214" s="6">
        <f t="shared" si="44"/>
        <v>0.98866553882355745</v>
      </c>
      <c r="J214" s="7">
        <f t="shared" si="45"/>
        <v>0</v>
      </c>
      <c r="K214" s="1">
        <v>171.720001</v>
      </c>
      <c r="L214" s="6">
        <f t="shared" si="46"/>
        <v>1.2443478333333333</v>
      </c>
      <c r="M214" s="7">
        <f t="shared" si="47"/>
        <v>124434.78333333333</v>
      </c>
      <c r="N214" s="7">
        <f t="shared" si="48"/>
        <v>584334.81015325245</v>
      </c>
      <c r="O214" s="8">
        <f t="shared" si="52"/>
        <v>1.6403241420383852E-2</v>
      </c>
      <c r="P214" s="6">
        <f t="shared" si="53"/>
        <v>1.1686696203065048</v>
      </c>
      <c r="Q214" s="1">
        <v>1261.150024</v>
      </c>
      <c r="R214" s="6">
        <f t="shared" si="49"/>
        <v>0.99157148840514941</v>
      </c>
      <c r="S214" s="7">
        <f t="shared" si="50"/>
        <v>495785.74420257472</v>
      </c>
      <c r="T214" s="8">
        <f t="shared" si="54"/>
        <v>1.8781807536341066E-2</v>
      </c>
      <c r="U214" s="6">
        <f t="shared" si="55"/>
        <v>0.99157148840514941</v>
      </c>
      <c r="V214" s="24">
        <f>(N214/MAX($N$2:N214)) - 1</f>
        <v>-1.293166803424739E-2</v>
      </c>
      <c r="W214" s="24">
        <f>(S214/MAX($S$2:S214)) - 1</f>
        <v>-7.5138758242519033E-2</v>
      </c>
    </row>
    <row r="215" spans="1:23" x14ac:dyDescent="0.3">
      <c r="A215" s="2">
        <v>40851</v>
      </c>
      <c r="B215" s="1">
        <v>49.749885999999996</v>
      </c>
      <c r="C215" s="6">
        <f t="shared" si="41"/>
        <v>1.2144310575184913</v>
      </c>
      <c r="D215" s="7">
        <f t="shared" si="51"/>
        <v>242886.21150369826</v>
      </c>
      <c r="E215" s="1">
        <v>59.399653999999998</v>
      </c>
      <c r="F215" s="6">
        <f t="shared" si="42"/>
        <v>1.0718406073510107</v>
      </c>
      <c r="G215" s="7">
        <f t="shared" si="43"/>
        <v>214368.12147020214</v>
      </c>
      <c r="H215" s="1">
        <v>296.95693999999997</v>
      </c>
      <c r="I215" s="6">
        <f t="shared" si="44"/>
        <v>0.98641519286382895</v>
      </c>
      <c r="J215" s="7">
        <f t="shared" si="45"/>
        <v>0</v>
      </c>
      <c r="K215" s="1">
        <v>170.85000600000001</v>
      </c>
      <c r="L215" s="6">
        <f t="shared" si="46"/>
        <v>1.2380435217391306</v>
      </c>
      <c r="M215" s="7">
        <f t="shared" si="47"/>
        <v>123804.35217391307</v>
      </c>
      <c r="N215" s="7">
        <f t="shared" si="48"/>
        <v>581058.6851478134</v>
      </c>
      <c r="O215" s="8">
        <f t="shared" si="52"/>
        <v>-5.6065888057906799E-3</v>
      </c>
      <c r="P215" s="6">
        <f t="shared" si="53"/>
        <v>1.1621173702956269</v>
      </c>
      <c r="Q215" s="1">
        <v>1253.2299800000001</v>
      </c>
      <c r="R215" s="6">
        <f t="shared" si="49"/>
        <v>0.98534440227910247</v>
      </c>
      <c r="S215" s="7">
        <f t="shared" si="50"/>
        <v>492672.20113955124</v>
      </c>
      <c r="T215" s="8">
        <f t="shared" si="54"/>
        <v>-6.2800173248855895E-3</v>
      </c>
      <c r="U215" s="6">
        <f t="shared" si="55"/>
        <v>0.98534440227910247</v>
      </c>
      <c r="V215" s="24">
        <f>(N215/MAX($N$2:N215)) - 1</f>
        <v>-1.8465754294797132E-2</v>
      </c>
      <c r="W215" s="24">
        <f>(S215/MAX($S$2:S215)) - 1</f>
        <v>-8.0946902863871184E-2</v>
      </c>
    </row>
    <row r="216" spans="1:23" x14ac:dyDescent="0.3">
      <c r="A216" s="2">
        <v>40854</v>
      </c>
      <c r="B216" s="1">
        <v>49.686492999999999</v>
      </c>
      <c r="C216" s="6">
        <f t="shared" si="41"/>
        <v>1.2128835880824957</v>
      </c>
      <c r="D216" s="7">
        <f t="shared" si="51"/>
        <v>242576.71761649917</v>
      </c>
      <c r="E216" s="1">
        <v>60.027546000000001</v>
      </c>
      <c r="F216" s="6">
        <f t="shared" si="42"/>
        <v>1.0831706420786684</v>
      </c>
      <c r="G216" s="7">
        <f t="shared" si="43"/>
        <v>216634.12841573369</v>
      </c>
      <c r="H216" s="1">
        <v>303.02917500000001</v>
      </c>
      <c r="I216" s="6">
        <f t="shared" si="44"/>
        <v>1.0065856083410343</v>
      </c>
      <c r="J216" s="7">
        <f t="shared" si="45"/>
        <v>0</v>
      </c>
      <c r="K216" s="1">
        <v>174.979996</v>
      </c>
      <c r="L216" s="6">
        <f t="shared" si="46"/>
        <v>1.2679709855072463</v>
      </c>
      <c r="M216" s="7">
        <f t="shared" si="47"/>
        <v>126797.09855072464</v>
      </c>
      <c r="N216" s="7">
        <f t="shared" si="48"/>
        <v>586007.94458295754</v>
      </c>
      <c r="O216" s="8">
        <f t="shared" si="52"/>
        <v>8.5176584769317554E-3</v>
      </c>
      <c r="P216" s="6">
        <f t="shared" si="53"/>
        <v>1.1720158891659151</v>
      </c>
      <c r="Q216" s="1">
        <v>1261.119995</v>
      </c>
      <c r="R216" s="6">
        <f t="shared" si="49"/>
        <v>0.99154787828767044</v>
      </c>
      <c r="S216" s="7">
        <f t="shared" si="50"/>
        <v>495773.93914383522</v>
      </c>
      <c r="T216" s="8">
        <f t="shared" si="54"/>
        <v>6.295743898498074E-3</v>
      </c>
      <c r="U216" s="6">
        <f t="shared" si="55"/>
        <v>0.99154787828767044</v>
      </c>
      <c r="V216" s="24">
        <f>(N216/MAX($N$2:N216)) - 1</f>
        <v>-1.0105380806467279E-2</v>
      </c>
      <c r="W216" s="24">
        <f>(S216/MAX($S$2:S216)) - 1</f>
        <v>-7.5160779935180666E-2</v>
      </c>
    </row>
    <row r="217" spans="1:23" x14ac:dyDescent="0.3">
      <c r="A217" s="2">
        <v>40855</v>
      </c>
      <c r="B217" s="1">
        <v>50.494438000000002</v>
      </c>
      <c r="C217" s="6">
        <f t="shared" si="41"/>
        <v>1.2326061157032984</v>
      </c>
      <c r="D217" s="7">
        <f t="shared" si="51"/>
        <v>246521.22314065971</v>
      </c>
      <c r="E217" s="1">
        <v>60.697212</v>
      </c>
      <c r="F217" s="6">
        <f t="shared" si="42"/>
        <v>1.0952544702464606</v>
      </c>
      <c r="G217" s="7">
        <f t="shared" si="43"/>
        <v>219050.89404929211</v>
      </c>
      <c r="H217" s="1">
        <v>305.02667200000002</v>
      </c>
      <c r="I217" s="6">
        <f t="shared" si="44"/>
        <v>1.0132207837590592</v>
      </c>
      <c r="J217" s="7">
        <f t="shared" si="45"/>
        <v>0</v>
      </c>
      <c r="K217" s="1">
        <v>173.529999</v>
      </c>
      <c r="L217" s="6">
        <f t="shared" si="46"/>
        <v>1.2574637608695654</v>
      </c>
      <c r="M217" s="7">
        <f t="shared" si="47"/>
        <v>125746.37608695654</v>
      </c>
      <c r="N217" s="7">
        <f t="shared" si="48"/>
        <v>591318.49327690841</v>
      </c>
      <c r="O217" s="8">
        <f t="shared" si="52"/>
        <v>9.0622469252190641E-3</v>
      </c>
      <c r="P217" s="6">
        <f t="shared" si="53"/>
        <v>1.1826369865538169</v>
      </c>
      <c r="Q217" s="1">
        <v>1275.920044</v>
      </c>
      <c r="R217" s="6">
        <f t="shared" si="49"/>
        <v>1.0031843262408278</v>
      </c>
      <c r="S217" s="7">
        <f t="shared" si="50"/>
        <v>501592.1631204139</v>
      </c>
      <c r="T217" s="8">
        <f t="shared" si="54"/>
        <v>1.1735639002377507E-2</v>
      </c>
      <c r="U217" s="6">
        <f t="shared" si="55"/>
        <v>1.0031843262408278</v>
      </c>
      <c r="V217" s="24">
        <f>(N217/MAX($N$2:N217)) - 1</f>
        <v>-1.1347113373897377E-3</v>
      </c>
      <c r="W217" s="24">
        <f>(S217/MAX($S$2:S217)) - 1</f>
        <v>-6.4307200713259682E-2</v>
      </c>
    </row>
    <row r="218" spans="1:23" x14ac:dyDescent="0.3">
      <c r="A218" s="2">
        <v>40856</v>
      </c>
      <c r="B218" s="1">
        <v>49.133353999999997</v>
      </c>
      <c r="C218" s="6">
        <f t="shared" si="41"/>
        <v>1.1993810610470625</v>
      </c>
      <c r="D218" s="7">
        <f t="shared" si="51"/>
        <v>239876.21220941251</v>
      </c>
      <c r="E218" s="1">
        <v>58.893653999999998</v>
      </c>
      <c r="F218" s="6">
        <f t="shared" si="42"/>
        <v>1.0627100601037218</v>
      </c>
      <c r="G218" s="7">
        <f t="shared" si="43"/>
        <v>212542.01202074438</v>
      </c>
      <c r="H218" s="1">
        <v>299.35296599999998</v>
      </c>
      <c r="I218" s="6">
        <f t="shared" si="44"/>
        <v>0.99437417994423449</v>
      </c>
      <c r="J218" s="7">
        <f t="shared" si="45"/>
        <v>0</v>
      </c>
      <c r="K218" s="1">
        <v>172.070007</v>
      </c>
      <c r="L218" s="6">
        <f t="shared" si="46"/>
        <v>1.2468841086956521</v>
      </c>
      <c r="M218" s="7">
        <f t="shared" si="47"/>
        <v>124688.41086956521</v>
      </c>
      <c r="N218" s="7">
        <f t="shared" si="48"/>
        <v>577106.63509972207</v>
      </c>
      <c r="O218" s="8">
        <f t="shared" si="52"/>
        <v>-2.4034185195914493E-2</v>
      </c>
      <c r="P218" s="6">
        <f t="shared" si="53"/>
        <v>1.1542132701994441</v>
      </c>
      <c r="Q218" s="1">
        <v>1229.099976</v>
      </c>
      <c r="R218" s="6">
        <f t="shared" si="49"/>
        <v>0.96637233430449776</v>
      </c>
      <c r="S218" s="7">
        <f t="shared" si="50"/>
        <v>483186.16715224891</v>
      </c>
      <c r="T218" s="8">
        <f t="shared" si="54"/>
        <v>-3.669514263074003E-2</v>
      </c>
      <c r="U218" s="6">
        <f t="shared" si="55"/>
        <v>0.96637233430449776</v>
      </c>
      <c r="V218" s="24">
        <f>(N218/MAX($N$2:N218)) - 1</f>
        <v>-2.5141624670877549E-2</v>
      </c>
      <c r="W218" s="24">
        <f>(S218/MAX($S$2:S218)) - 1</f>
        <v>-9.8642581441642951E-2</v>
      </c>
    </row>
    <row r="219" spans="1:23" x14ac:dyDescent="0.3">
      <c r="A219" s="2">
        <v>40857</v>
      </c>
      <c r="B219" s="1">
        <v>47.882896000000002</v>
      </c>
      <c r="C219" s="6">
        <f t="shared" si="41"/>
        <v>1.1688564678585986</v>
      </c>
      <c r="D219" s="7">
        <f t="shared" si="51"/>
        <v>233771.29357171973</v>
      </c>
      <c r="E219" s="1">
        <v>59.890552999999997</v>
      </c>
      <c r="F219" s="6">
        <f t="shared" si="42"/>
        <v>1.0806986637011033</v>
      </c>
      <c r="G219" s="7">
        <f t="shared" si="43"/>
        <v>216139.73274022067</v>
      </c>
      <c r="H219" s="1">
        <v>296.42892499999999</v>
      </c>
      <c r="I219" s="6">
        <f t="shared" si="44"/>
        <v>0.98466126174485935</v>
      </c>
      <c r="J219" s="7">
        <f t="shared" si="45"/>
        <v>0</v>
      </c>
      <c r="K219" s="1">
        <v>171.13999899999999</v>
      </c>
      <c r="L219" s="6">
        <f t="shared" si="46"/>
        <v>1.2401449202898549</v>
      </c>
      <c r="M219" s="7">
        <f t="shared" si="47"/>
        <v>124014.49202898551</v>
      </c>
      <c r="N219" s="7">
        <f t="shared" si="48"/>
        <v>573925.51834092592</v>
      </c>
      <c r="O219" s="8">
        <f t="shared" si="52"/>
        <v>-5.5121819180721232E-3</v>
      </c>
      <c r="P219" s="6">
        <f t="shared" si="53"/>
        <v>1.1478510366818517</v>
      </c>
      <c r="Q219" s="1">
        <v>1239.6999510000001</v>
      </c>
      <c r="R219" s="6">
        <f t="shared" si="49"/>
        <v>0.97470649977869794</v>
      </c>
      <c r="S219" s="7">
        <f t="shared" si="50"/>
        <v>487353.24988934898</v>
      </c>
      <c r="T219" s="8">
        <f t="shared" si="54"/>
        <v>8.6241763949070904E-3</v>
      </c>
      <c r="U219" s="6">
        <f t="shared" si="55"/>
        <v>0.97470649977869794</v>
      </c>
      <c r="V219" s="24">
        <f>(N219/MAX($N$2:N219)) - 1</f>
        <v>-3.0515221380047919E-2</v>
      </c>
      <c r="W219" s="24">
        <f>(S219/MAX($S$2:S219)) - 1</f>
        <v>-9.0869116069137501E-2</v>
      </c>
    </row>
    <row r="220" spans="1:23" x14ac:dyDescent="0.3">
      <c r="A220" s="2">
        <v>40858</v>
      </c>
      <c r="B220" s="1">
        <v>47.808315</v>
      </c>
      <c r="C220" s="6">
        <f t="shared" si="41"/>
        <v>1.1670358911702261</v>
      </c>
      <c r="D220" s="7">
        <f t="shared" si="51"/>
        <v>233407.17823404522</v>
      </c>
      <c r="E220" s="1">
        <v>60.666778999999998</v>
      </c>
      <c r="F220" s="6">
        <f t="shared" si="42"/>
        <v>1.0947053201587595</v>
      </c>
      <c r="G220" s="7">
        <f t="shared" si="43"/>
        <v>218941.06403175194</v>
      </c>
      <c r="H220" s="1">
        <v>303.03912400000002</v>
      </c>
      <c r="I220" s="6">
        <f t="shared" si="44"/>
        <v>1.0066186563807729</v>
      </c>
      <c r="J220" s="7">
        <f t="shared" si="45"/>
        <v>0</v>
      </c>
      <c r="K220" s="1">
        <v>173.96000699999999</v>
      </c>
      <c r="L220" s="6">
        <f t="shared" si="46"/>
        <v>1.2605797608695652</v>
      </c>
      <c r="M220" s="7">
        <f t="shared" si="47"/>
        <v>126057.97608695652</v>
      </c>
      <c r="N220" s="7">
        <f t="shared" si="48"/>
        <v>578406.21835275367</v>
      </c>
      <c r="O220" s="8">
        <f t="shared" si="52"/>
        <v>7.8071106243546851E-3</v>
      </c>
      <c r="P220" s="6">
        <f t="shared" si="53"/>
        <v>1.1568124367055073</v>
      </c>
      <c r="Q220" s="1">
        <v>1263.849976</v>
      </c>
      <c r="R220" s="6">
        <f t="shared" si="49"/>
        <v>0.99369430914202828</v>
      </c>
      <c r="S220" s="7">
        <f t="shared" si="50"/>
        <v>496847.15457101417</v>
      </c>
      <c r="T220" s="8">
        <f t="shared" si="54"/>
        <v>1.9480540416670467E-2</v>
      </c>
      <c r="U220" s="6">
        <f t="shared" si="55"/>
        <v>0.99369430914202828</v>
      </c>
      <c r="V220" s="24">
        <f>(N220/MAX($N$2:N220)) - 1</f>
        <v>-2.2946346464733813E-2</v>
      </c>
      <c r="W220" s="24">
        <f>(S220/MAX($S$2:S220)) - 1</f>
        <v>-7.3158755140678933E-2</v>
      </c>
    </row>
    <row r="221" spans="1:23" x14ac:dyDescent="0.3">
      <c r="A221" s="2">
        <v>40861</v>
      </c>
      <c r="B221" s="1">
        <v>47.142071000000001</v>
      </c>
      <c r="C221" s="6">
        <f t="shared" si="41"/>
        <v>1.1507723884662129</v>
      </c>
      <c r="D221" s="7">
        <f t="shared" si="51"/>
        <v>230154.4776932426</v>
      </c>
      <c r="E221" s="1">
        <v>60.088420999999997</v>
      </c>
      <c r="F221" s="6">
        <f t="shared" si="42"/>
        <v>1.0842691046551083</v>
      </c>
      <c r="G221" s="7">
        <f t="shared" si="43"/>
        <v>216853.82093102165</v>
      </c>
      <c r="H221" s="1">
        <v>305.35543799999999</v>
      </c>
      <c r="I221" s="6">
        <f t="shared" si="44"/>
        <v>1.014312860533884</v>
      </c>
      <c r="J221" s="7">
        <f t="shared" si="45"/>
        <v>0</v>
      </c>
      <c r="K221" s="1">
        <v>173.199997</v>
      </c>
      <c r="L221" s="6">
        <f t="shared" si="46"/>
        <v>1.2550724420289854</v>
      </c>
      <c r="M221" s="7">
        <f t="shared" si="47"/>
        <v>125507.24420289854</v>
      </c>
      <c r="N221" s="7">
        <f t="shared" si="48"/>
        <v>572515.54282716278</v>
      </c>
      <c r="O221" s="8">
        <f t="shared" si="52"/>
        <v>-1.018432260698543E-2</v>
      </c>
      <c r="P221" s="6">
        <f t="shared" si="53"/>
        <v>1.1450310856543255</v>
      </c>
      <c r="Q221" s="1">
        <v>1251.780029</v>
      </c>
      <c r="R221" s="6">
        <f t="shared" si="49"/>
        <v>0.98420438717873837</v>
      </c>
      <c r="S221" s="7">
        <f t="shared" si="50"/>
        <v>492102.19358936918</v>
      </c>
      <c r="T221" s="8">
        <f t="shared" si="54"/>
        <v>-9.5501422077013398E-3</v>
      </c>
      <c r="U221" s="6">
        <f t="shared" si="55"/>
        <v>0.98420438717873837</v>
      </c>
      <c r="V221" s="24">
        <f>(N221/MAX($N$2:N221)) - 1</f>
        <v>-3.2896976076670748E-2</v>
      </c>
      <c r="W221" s="24">
        <f>(S221/MAX($S$2:S221)) - 1</f>
        <v>-8.2010220833048542E-2</v>
      </c>
    </row>
    <row r="222" spans="1:23" x14ac:dyDescent="0.3">
      <c r="A222" s="2">
        <v>40862</v>
      </c>
      <c r="B222" s="1">
        <v>48.331619000000003</v>
      </c>
      <c r="C222" s="6">
        <f t="shared" si="41"/>
        <v>1.1798101240624113</v>
      </c>
      <c r="D222" s="7">
        <f t="shared" si="51"/>
        <v>235962.02481248227</v>
      </c>
      <c r="E222" s="1">
        <v>60.187344000000003</v>
      </c>
      <c r="F222" s="6">
        <f t="shared" si="42"/>
        <v>1.0860541266419534</v>
      </c>
      <c r="G222" s="7">
        <f t="shared" si="43"/>
        <v>217210.8253283907</v>
      </c>
      <c r="H222" s="1">
        <v>307.12881499999997</v>
      </c>
      <c r="I222" s="6">
        <f t="shared" si="44"/>
        <v>1.0202035664910347</v>
      </c>
      <c r="J222" s="7">
        <f t="shared" si="45"/>
        <v>0</v>
      </c>
      <c r="K222" s="1">
        <v>173.36000100000001</v>
      </c>
      <c r="L222" s="6">
        <f t="shared" si="46"/>
        <v>1.256231891304348</v>
      </c>
      <c r="M222" s="7">
        <f t="shared" si="47"/>
        <v>125623.1891304348</v>
      </c>
      <c r="N222" s="7">
        <f t="shared" si="48"/>
        <v>578796.03927130776</v>
      </c>
      <c r="O222" s="8">
        <f t="shared" si="52"/>
        <v>1.0970001640708382E-2</v>
      </c>
      <c r="P222" s="6">
        <f t="shared" si="53"/>
        <v>1.1575920785426155</v>
      </c>
      <c r="Q222" s="1">
        <v>1257.8100589999999</v>
      </c>
      <c r="R222" s="6">
        <f t="shared" si="49"/>
        <v>0.98894546136376138</v>
      </c>
      <c r="S222" s="7">
        <f t="shared" si="50"/>
        <v>494472.73068188067</v>
      </c>
      <c r="T222" s="8">
        <f t="shared" si="54"/>
        <v>4.8171642463548103E-3</v>
      </c>
      <c r="U222" s="6">
        <f t="shared" si="55"/>
        <v>0.98894546136376138</v>
      </c>
      <c r="V222" s="24">
        <f>(N222/MAX($N$2:N222)) - 1</f>
        <v>-2.2287854317497913E-2</v>
      </c>
      <c r="W222" s="24">
        <f>(S222/MAX($S$2:S222)) - 1</f>
        <v>-7.7588113290326333E-2</v>
      </c>
    </row>
    <row r="223" spans="1:23" x14ac:dyDescent="0.3">
      <c r="A223" s="2">
        <v>40863</v>
      </c>
      <c r="B223" s="1">
        <v>47.826946</v>
      </c>
      <c r="C223" s="6">
        <f t="shared" si="41"/>
        <v>1.1674906874894102</v>
      </c>
      <c r="D223" s="7">
        <f t="shared" si="51"/>
        <v>233498.13749788204</v>
      </c>
      <c r="E223" s="1">
        <v>59.548102999999998</v>
      </c>
      <c r="F223" s="6">
        <f t="shared" si="42"/>
        <v>1.0745193042053838</v>
      </c>
      <c r="G223" s="7">
        <f t="shared" si="43"/>
        <v>214903.86084107679</v>
      </c>
      <c r="H223" s="1">
        <v>304.593323</v>
      </c>
      <c r="I223" s="6">
        <f t="shared" si="44"/>
        <v>1.0117813089402106</v>
      </c>
      <c r="J223" s="7">
        <f t="shared" si="45"/>
        <v>0</v>
      </c>
      <c r="K223" s="1">
        <v>171.509995</v>
      </c>
      <c r="L223" s="6">
        <f t="shared" si="46"/>
        <v>1.2428260507246378</v>
      </c>
      <c r="M223" s="7">
        <f t="shared" si="47"/>
        <v>124282.60507246378</v>
      </c>
      <c r="N223" s="7">
        <f t="shared" si="48"/>
        <v>572684.60341142258</v>
      </c>
      <c r="O223" s="8">
        <f t="shared" si="52"/>
        <v>-1.0558876435262654E-2</v>
      </c>
      <c r="P223" s="6">
        <f t="shared" si="53"/>
        <v>1.1453692068228452</v>
      </c>
      <c r="Q223" s="1">
        <v>1236.910034</v>
      </c>
      <c r="R223" s="6">
        <f t="shared" si="49"/>
        <v>0.97251294461113535</v>
      </c>
      <c r="S223" s="7">
        <f t="shared" si="50"/>
        <v>486256.4723055677</v>
      </c>
      <c r="T223" s="8">
        <f t="shared" si="54"/>
        <v>-1.661620119067575E-2</v>
      </c>
      <c r="U223" s="6">
        <f t="shared" si="55"/>
        <v>0.97251294461113535</v>
      </c>
      <c r="V223" s="24">
        <f>(N223/MAX($N$2:N223)) - 1</f>
        <v>-3.2611396053014996E-2</v>
      </c>
      <c r="W223" s="24">
        <f>(S223/MAX($S$2:S223)) - 1</f>
        <v>-9.2915094780565033E-2</v>
      </c>
    </row>
    <row r="224" spans="1:23" x14ac:dyDescent="0.3">
      <c r="A224" s="2">
        <v>40864</v>
      </c>
      <c r="B224" s="1">
        <v>46.912112999999998</v>
      </c>
      <c r="C224" s="6">
        <f t="shared" si="41"/>
        <v>1.1451589457112921</v>
      </c>
      <c r="D224" s="7">
        <f t="shared" si="51"/>
        <v>229031.78914225844</v>
      </c>
      <c r="E224" s="1">
        <v>59.251323999999997</v>
      </c>
      <c r="F224" s="6">
        <f t="shared" si="42"/>
        <v>1.0691640577992512</v>
      </c>
      <c r="G224" s="7">
        <f t="shared" si="43"/>
        <v>213832.81155985023</v>
      </c>
      <c r="H224" s="1">
        <v>299.31310999999999</v>
      </c>
      <c r="I224" s="6">
        <f t="shared" si="44"/>
        <v>0.99424178848058731</v>
      </c>
      <c r="J224" s="7">
        <f t="shared" si="45"/>
        <v>0</v>
      </c>
      <c r="K224" s="1">
        <v>167.10000600000001</v>
      </c>
      <c r="L224" s="6">
        <f t="shared" si="46"/>
        <v>1.2108696086956523</v>
      </c>
      <c r="M224" s="7">
        <f t="shared" si="47"/>
        <v>121086.96086956524</v>
      </c>
      <c r="N224" s="7">
        <f t="shared" si="48"/>
        <v>563951.56157167396</v>
      </c>
      <c r="O224" s="8">
        <f t="shared" si="52"/>
        <v>-1.5249304394996499E-2</v>
      </c>
      <c r="P224" s="6">
        <f t="shared" si="53"/>
        <v>1.1279031231433478</v>
      </c>
      <c r="Q224" s="1">
        <v>1216.130005</v>
      </c>
      <c r="R224" s="6">
        <f t="shared" si="49"/>
        <v>0.95617477397915973</v>
      </c>
      <c r="S224" s="7">
        <f t="shared" si="50"/>
        <v>478087.38698957989</v>
      </c>
      <c r="T224" s="8">
        <f t="shared" si="54"/>
        <v>-1.6799951838696092E-2</v>
      </c>
      <c r="U224" s="6">
        <f t="shared" si="55"/>
        <v>0.95617477397915973</v>
      </c>
      <c r="V224" s="24">
        <f>(N224/MAX($N$2:N224)) - 1</f>
        <v>-4.7363399342853274E-2</v>
      </c>
      <c r="W224" s="24">
        <f>(S224/MAX($S$2:S224)) - 1</f>
        <v>-0.10815407750185979</v>
      </c>
    </row>
    <row r="225" spans="1:23" x14ac:dyDescent="0.3">
      <c r="A225" s="2">
        <v>40865</v>
      </c>
      <c r="B225" s="1">
        <v>46.605091000000002</v>
      </c>
      <c r="C225" s="6">
        <f t="shared" si="41"/>
        <v>1.1376643144242689</v>
      </c>
      <c r="D225" s="7">
        <f t="shared" si="51"/>
        <v>227532.86288485379</v>
      </c>
      <c r="E225" s="1">
        <v>59.281750000000002</v>
      </c>
      <c r="F225" s="6">
        <f t="shared" si="42"/>
        <v>1.0697130815750338</v>
      </c>
      <c r="G225" s="7">
        <f t="shared" si="43"/>
        <v>213942.61631500674</v>
      </c>
      <c r="H225" s="1">
        <v>296.32928500000003</v>
      </c>
      <c r="I225" s="6">
        <f t="shared" si="44"/>
        <v>0.98433028308574155</v>
      </c>
      <c r="J225" s="7">
        <f t="shared" si="45"/>
        <v>0</v>
      </c>
      <c r="K225" s="1">
        <v>167.61999499999999</v>
      </c>
      <c r="L225" s="6">
        <f t="shared" si="46"/>
        <v>1.2146376449275362</v>
      </c>
      <c r="M225" s="7">
        <f t="shared" si="47"/>
        <v>121463.76449275362</v>
      </c>
      <c r="N225" s="7">
        <f t="shared" si="48"/>
        <v>562939.24369261414</v>
      </c>
      <c r="O225" s="8">
        <f t="shared" si="52"/>
        <v>-1.7950440215798169E-3</v>
      </c>
      <c r="P225" s="6">
        <f t="shared" si="53"/>
        <v>1.1258784873852283</v>
      </c>
      <c r="Q225" s="1">
        <v>1215.650024</v>
      </c>
      <c r="R225" s="6">
        <f t="shared" si="49"/>
        <v>0.95579739185528945</v>
      </c>
      <c r="S225" s="7">
        <f t="shared" si="50"/>
        <v>477898.69592764473</v>
      </c>
      <c r="T225" s="8">
        <f t="shared" si="54"/>
        <v>-3.9467902117917841E-4</v>
      </c>
      <c r="U225" s="6">
        <f t="shared" si="55"/>
        <v>0.95579739185528945</v>
      </c>
      <c r="V225" s="24">
        <f>(N225/MAX($N$2:N225)) - 1</f>
        <v>-4.907342397760095E-2</v>
      </c>
      <c r="W225" s="24">
        <f>(S225/MAX($S$2:S225)) - 1</f>
        <v>-0.10850607037759397</v>
      </c>
    </row>
    <row r="226" spans="1:23" x14ac:dyDescent="0.3">
      <c r="A226" s="2">
        <v>40868</v>
      </c>
      <c r="B226" s="1">
        <v>45.867995999999998</v>
      </c>
      <c r="C226" s="6">
        <f t="shared" si="41"/>
        <v>1.1196712870564955</v>
      </c>
      <c r="D226" s="7">
        <f t="shared" si="51"/>
        <v>223934.2574112991</v>
      </c>
      <c r="E226" s="1">
        <v>58.528370000000002</v>
      </c>
      <c r="F226" s="6">
        <f t="shared" si="42"/>
        <v>1.0561186711300488</v>
      </c>
      <c r="G226" s="7">
        <f t="shared" si="43"/>
        <v>211223.73422600978</v>
      </c>
      <c r="H226" s="1">
        <v>289.38531499999999</v>
      </c>
      <c r="I226" s="6">
        <f t="shared" si="44"/>
        <v>0.96126418634191513</v>
      </c>
      <c r="J226" s="7">
        <f t="shared" si="45"/>
        <v>0</v>
      </c>
      <c r="K226" s="1">
        <v>163.5</v>
      </c>
      <c r="L226" s="6">
        <f t="shared" si="46"/>
        <v>1.1847826086956521</v>
      </c>
      <c r="M226" s="7">
        <f t="shared" si="47"/>
        <v>118478.26086956522</v>
      </c>
      <c r="N226" s="7">
        <f t="shared" si="48"/>
        <v>553636.25250687404</v>
      </c>
      <c r="O226" s="8">
        <f t="shared" si="52"/>
        <v>-1.6525746410424147E-2</v>
      </c>
      <c r="P226" s="6">
        <f t="shared" si="53"/>
        <v>1.107272505013748</v>
      </c>
      <c r="Q226" s="1">
        <v>1192.9799800000001</v>
      </c>
      <c r="R226" s="6">
        <f t="shared" si="49"/>
        <v>0.93797320849604604</v>
      </c>
      <c r="S226" s="7">
        <f t="shared" si="50"/>
        <v>468986.60424802301</v>
      </c>
      <c r="T226" s="8">
        <f t="shared" si="54"/>
        <v>-1.8648495498240547E-2</v>
      </c>
      <c r="U226" s="6">
        <f t="shared" si="55"/>
        <v>0.93797320849604604</v>
      </c>
      <c r="V226" s="24">
        <f>(N226/MAX($N$2:N226)) - 1</f>
        <v>-6.4788195427880058E-2</v>
      </c>
      <c r="W226" s="24">
        <f>(S226/MAX($S$2:S226)) - 1</f>
        <v>-0.12513109091086627</v>
      </c>
    </row>
    <row r="227" spans="1:23" x14ac:dyDescent="0.3">
      <c r="A227" s="2">
        <v>40869</v>
      </c>
      <c r="B227" s="1">
        <v>46.800246999999999</v>
      </c>
      <c r="C227" s="6">
        <f t="shared" si="41"/>
        <v>1.1424282149377509</v>
      </c>
      <c r="D227" s="7">
        <f t="shared" si="51"/>
        <v>228485.64298755021</v>
      </c>
      <c r="E227" s="1">
        <v>57.858699999999999</v>
      </c>
      <c r="F227" s="6">
        <f t="shared" si="42"/>
        <v>1.0440347707840172</v>
      </c>
      <c r="G227" s="7">
        <f t="shared" si="43"/>
        <v>208806.95415680343</v>
      </c>
      <c r="H227" s="1">
        <v>288.91705300000001</v>
      </c>
      <c r="I227" s="6">
        <f t="shared" si="44"/>
        <v>0.95970873944432522</v>
      </c>
      <c r="J227" s="7">
        <f t="shared" si="45"/>
        <v>0</v>
      </c>
      <c r="K227" s="1">
        <v>165.30999800000001</v>
      </c>
      <c r="L227" s="6">
        <f t="shared" si="46"/>
        <v>1.1978985362318841</v>
      </c>
      <c r="M227" s="7">
        <f t="shared" si="47"/>
        <v>119789.85362318841</v>
      </c>
      <c r="N227" s="7">
        <f t="shared" si="48"/>
        <v>557082.45076754212</v>
      </c>
      <c r="O227" s="8">
        <f t="shared" si="52"/>
        <v>6.2246614903984643E-3</v>
      </c>
      <c r="P227" s="6">
        <f t="shared" si="53"/>
        <v>1.1141649015350843</v>
      </c>
      <c r="Q227" s="1">
        <v>1188.040039</v>
      </c>
      <c r="R227" s="6">
        <f t="shared" si="49"/>
        <v>0.93408921011616441</v>
      </c>
      <c r="S227" s="7">
        <f t="shared" si="50"/>
        <v>467044.6050580822</v>
      </c>
      <c r="T227" s="8">
        <f t="shared" si="54"/>
        <v>-4.1408414917407654E-3</v>
      </c>
      <c r="U227" s="6">
        <f t="shared" si="55"/>
        <v>0.93408921011616441</v>
      </c>
      <c r="V227" s="24">
        <f>(N227/MAX($N$2:N227)) - 1</f>
        <v>-5.8966818522593889E-2</v>
      </c>
      <c r="W227" s="24">
        <f>(S227/MAX($S$2:S227)) - 1</f>
        <v>-0.1287537843894565</v>
      </c>
    </row>
    <row r="228" spans="1:23" x14ac:dyDescent="0.3">
      <c r="A228" s="2">
        <v>40870</v>
      </c>
      <c r="B228" s="1">
        <v>45.616905000000003</v>
      </c>
      <c r="C228" s="6">
        <f t="shared" si="41"/>
        <v>1.1135419723347821</v>
      </c>
      <c r="D228" s="7">
        <f t="shared" si="51"/>
        <v>222708.39446695644</v>
      </c>
      <c r="E228" s="1">
        <v>56.755245000000002</v>
      </c>
      <c r="F228" s="6">
        <f t="shared" si="42"/>
        <v>1.024123411075011</v>
      </c>
      <c r="G228" s="7">
        <f t="shared" si="43"/>
        <v>204824.68221500222</v>
      </c>
      <c r="H228" s="1">
        <v>283.99054000000001</v>
      </c>
      <c r="I228" s="6">
        <f t="shared" si="44"/>
        <v>0.9433441201461833</v>
      </c>
      <c r="J228" s="7">
        <f t="shared" si="45"/>
        <v>0</v>
      </c>
      <c r="K228" s="1">
        <v>164.83000200000001</v>
      </c>
      <c r="L228" s="6">
        <f t="shared" si="46"/>
        <v>1.1944203043478261</v>
      </c>
      <c r="M228" s="7">
        <f t="shared" si="47"/>
        <v>119442.03043478262</v>
      </c>
      <c r="N228" s="7">
        <f t="shared" si="48"/>
        <v>546975.10711674124</v>
      </c>
      <c r="O228" s="8">
        <f t="shared" si="52"/>
        <v>-1.814335317308069E-2</v>
      </c>
      <c r="P228" s="6">
        <f t="shared" si="53"/>
        <v>1.0939502142334825</v>
      </c>
      <c r="Q228" s="1">
        <v>1161.790039</v>
      </c>
      <c r="R228" s="6">
        <f t="shared" si="49"/>
        <v>0.91345030826047591</v>
      </c>
      <c r="S228" s="7">
        <f t="shared" si="50"/>
        <v>456725.15413023793</v>
      </c>
      <c r="T228" s="8">
        <f t="shared" si="54"/>
        <v>-2.2095214923981255E-2</v>
      </c>
      <c r="U228" s="6">
        <f t="shared" si="55"/>
        <v>0.91345030826047591</v>
      </c>
      <c r="V228" s="24">
        <f>(N228/MAX($N$2:N228)) - 1</f>
        <v>-7.6040315881726217E-2</v>
      </c>
      <c r="W228" s="24">
        <f>(S228/MAX($S$2:S228)) - 1</f>
        <v>-0.14800415677507672</v>
      </c>
    </row>
    <row r="229" spans="1:23" x14ac:dyDescent="0.3">
      <c r="A229" s="2">
        <v>40872</v>
      </c>
      <c r="B229" s="1">
        <v>45.191799000000003</v>
      </c>
      <c r="C229" s="6">
        <f t="shared" si="41"/>
        <v>1.1031648243522227</v>
      </c>
      <c r="D229" s="7">
        <f t="shared" si="51"/>
        <v>220632.96487044456</v>
      </c>
      <c r="E229" s="1">
        <v>56.237769999999998</v>
      </c>
      <c r="F229" s="6">
        <f t="shared" si="42"/>
        <v>1.014785802504278</v>
      </c>
      <c r="G229" s="7">
        <f t="shared" si="43"/>
        <v>202957.16050085562</v>
      </c>
      <c r="H229" s="1">
        <v>280.44882200000001</v>
      </c>
      <c r="I229" s="6">
        <f t="shared" si="44"/>
        <v>0.93157943653906072</v>
      </c>
      <c r="J229" s="7">
        <f t="shared" si="45"/>
        <v>0</v>
      </c>
      <c r="K229" s="1">
        <v>163.39999399999999</v>
      </c>
      <c r="L229" s="6">
        <f t="shared" si="46"/>
        <v>1.1840579275362317</v>
      </c>
      <c r="M229" s="7">
        <f t="shared" si="47"/>
        <v>118405.79275362317</v>
      </c>
      <c r="N229" s="7">
        <f t="shared" si="48"/>
        <v>541995.91812492337</v>
      </c>
      <c r="O229" s="8">
        <f t="shared" si="52"/>
        <v>-9.1031363713507396E-3</v>
      </c>
      <c r="P229" s="6">
        <f t="shared" si="53"/>
        <v>1.0839918362498466</v>
      </c>
      <c r="Q229" s="1">
        <v>1158.670044</v>
      </c>
      <c r="R229" s="6">
        <f t="shared" si="49"/>
        <v>0.91099723128541921</v>
      </c>
      <c r="S229" s="7">
        <f t="shared" si="50"/>
        <v>455498.6156427096</v>
      </c>
      <c r="T229" s="8">
        <f t="shared" si="54"/>
        <v>-2.6855067570431546E-3</v>
      </c>
      <c r="U229" s="6">
        <f t="shared" si="55"/>
        <v>0.91099723128541921</v>
      </c>
      <c r="V229" s="24">
        <f>(N229/MAX($N$2:N229)) - 1</f>
        <v>-8.4451246887884968E-2</v>
      </c>
      <c r="W229" s="24">
        <f>(S229/MAX($S$2:S229)) - 1</f>
        <v>-0.15029219736902999</v>
      </c>
    </row>
    <row r="230" spans="1:23" x14ac:dyDescent="0.3">
      <c r="A230" s="2">
        <v>40875</v>
      </c>
      <c r="B230" s="1">
        <v>46.75177</v>
      </c>
      <c r="C230" s="6">
        <f t="shared" si="41"/>
        <v>1.1412448559572836</v>
      </c>
      <c r="D230" s="7">
        <f t="shared" si="51"/>
        <v>228248.97119145675</v>
      </c>
      <c r="E230" s="1">
        <v>57.714087999999997</v>
      </c>
      <c r="F230" s="6">
        <f t="shared" si="42"/>
        <v>1.0414253109055094</v>
      </c>
      <c r="G230" s="7">
        <f t="shared" si="43"/>
        <v>208285.06218110188</v>
      </c>
      <c r="H230" s="1">
        <v>292.99676499999998</v>
      </c>
      <c r="I230" s="6">
        <f t="shared" si="44"/>
        <v>0.97326050186250224</v>
      </c>
      <c r="J230" s="7">
        <f t="shared" si="45"/>
        <v>0</v>
      </c>
      <c r="K230" s="1">
        <v>166.63000500000001</v>
      </c>
      <c r="L230" s="6">
        <f t="shared" si="46"/>
        <v>1.2074638043478261</v>
      </c>
      <c r="M230" s="7">
        <f t="shared" si="47"/>
        <v>120746.38043478262</v>
      </c>
      <c r="N230" s="7">
        <f t="shared" si="48"/>
        <v>557280.41380734125</v>
      </c>
      <c r="O230" s="8">
        <f t="shared" si="52"/>
        <v>2.8200388916757468E-2</v>
      </c>
      <c r="P230" s="6">
        <f t="shared" si="53"/>
        <v>1.1145608276146826</v>
      </c>
      <c r="Q230" s="1">
        <v>1192.5500489999999</v>
      </c>
      <c r="R230" s="6">
        <f t="shared" si="49"/>
        <v>0.93763517787838047</v>
      </c>
      <c r="S230" s="7">
        <f t="shared" si="50"/>
        <v>468817.58893919026</v>
      </c>
      <c r="T230" s="8">
        <f t="shared" si="54"/>
        <v>2.9240425413121329E-2</v>
      </c>
      <c r="U230" s="6">
        <f t="shared" si="55"/>
        <v>0.93763517787838047</v>
      </c>
      <c r="V230" s="24">
        <f>(N230/MAX($N$2:N230)) - 1</f>
        <v>-5.8632415977870944E-2</v>
      </c>
      <c r="W230" s="24">
        <f>(S230/MAX($S$2:S230)) - 1</f>
        <v>-0.1254463797432519</v>
      </c>
    </row>
    <row r="231" spans="1:23" x14ac:dyDescent="0.3">
      <c r="A231" s="2">
        <v>40876</v>
      </c>
      <c r="B231" s="1">
        <v>46.388817000000003</v>
      </c>
      <c r="C231" s="6">
        <f t="shared" si="41"/>
        <v>1.1323849081049508</v>
      </c>
      <c r="D231" s="7">
        <f t="shared" si="51"/>
        <v>226476.98162099018</v>
      </c>
      <c r="E231" s="1">
        <v>58.543579000000001</v>
      </c>
      <c r="F231" s="6">
        <f t="shared" si="42"/>
        <v>1.0563931108397009</v>
      </c>
      <c r="G231" s="7">
        <f t="shared" si="43"/>
        <v>211278.62216794016</v>
      </c>
      <c r="H231" s="1">
        <v>290.37658699999997</v>
      </c>
      <c r="I231" s="6">
        <f t="shared" si="44"/>
        <v>0.96455693902538664</v>
      </c>
      <c r="J231" s="7">
        <f t="shared" si="45"/>
        <v>0</v>
      </c>
      <c r="K231" s="1">
        <v>166.88000500000001</v>
      </c>
      <c r="L231" s="6">
        <f t="shared" si="46"/>
        <v>1.2092753985507247</v>
      </c>
      <c r="M231" s="7">
        <f t="shared" si="47"/>
        <v>120927.53985507249</v>
      </c>
      <c r="N231" s="7">
        <f t="shared" si="48"/>
        <v>558683.14364400285</v>
      </c>
      <c r="O231" s="8">
        <f t="shared" si="52"/>
        <v>2.5170987565814595E-3</v>
      </c>
      <c r="P231" s="6">
        <f t="shared" si="53"/>
        <v>1.1173662872880057</v>
      </c>
      <c r="Q231" s="1">
        <v>1195.1899410000001</v>
      </c>
      <c r="R231" s="6">
        <f t="shared" si="49"/>
        <v>0.93971077680781367</v>
      </c>
      <c r="S231" s="7">
        <f t="shared" si="50"/>
        <v>469855.38840390684</v>
      </c>
      <c r="T231" s="8">
        <f t="shared" si="54"/>
        <v>2.213653005350924E-3</v>
      </c>
      <c r="U231" s="6">
        <f t="shared" si="55"/>
        <v>0.93971077680781367</v>
      </c>
      <c r="V231" s="24">
        <f>(N231/MAX($N$2:N231)) - 1</f>
        <v>-5.6262900802642846E-2</v>
      </c>
      <c r="W231" s="24">
        <f>(S231/MAX($S$2:S231)) - 1</f>
        <v>-0.12351042149343006</v>
      </c>
    </row>
    <row r="232" spans="1:23" x14ac:dyDescent="0.3">
      <c r="A232" s="2">
        <v>40877</v>
      </c>
      <c r="B232" s="1">
        <v>47.507519000000002</v>
      </c>
      <c r="C232" s="6">
        <f t="shared" si="41"/>
        <v>1.1596932410910414</v>
      </c>
      <c r="D232" s="7">
        <f t="shared" si="51"/>
        <v>231938.64821820828</v>
      </c>
      <c r="E232" s="1">
        <v>61.214706</v>
      </c>
      <c r="F232" s="6">
        <f t="shared" si="42"/>
        <v>1.1045924216638292</v>
      </c>
      <c r="G232" s="7">
        <f t="shared" si="43"/>
        <v>220918.48433276583</v>
      </c>
      <c r="H232" s="1">
        <v>298.57586700000002</v>
      </c>
      <c r="I232" s="6">
        <f t="shared" si="44"/>
        <v>0.99179285532538819</v>
      </c>
      <c r="J232" s="7">
        <f t="shared" si="45"/>
        <v>0</v>
      </c>
      <c r="K232" s="1">
        <v>170.13000500000001</v>
      </c>
      <c r="L232" s="6">
        <f t="shared" si="46"/>
        <v>1.2328261231884059</v>
      </c>
      <c r="M232" s="7">
        <f t="shared" si="47"/>
        <v>123282.61231884061</v>
      </c>
      <c r="N232" s="7">
        <f t="shared" si="48"/>
        <v>576139.74486981472</v>
      </c>
      <c r="O232" s="8">
        <f t="shared" si="52"/>
        <v>3.1245978018866749E-2</v>
      </c>
      <c r="P232" s="6">
        <f t="shared" si="53"/>
        <v>1.1522794897396293</v>
      </c>
      <c r="Q232" s="1">
        <v>1246.959961</v>
      </c>
      <c r="R232" s="6">
        <f t="shared" si="49"/>
        <v>0.98041463821150998</v>
      </c>
      <c r="S232" s="7">
        <f t="shared" si="50"/>
        <v>490207.31910575501</v>
      </c>
      <c r="T232" s="8">
        <f t="shared" si="54"/>
        <v>4.3315307654517854E-2</v>
      </c>
      <c r="U232" s="6">
        <f t="shared" si="55"/>
        <v>0.98041463821150998</v>
      </c>
      <c r="V232" s="24">
        <f>(N232/MAX($N$2:N232)) - 1</f>
        <v>-2.6774912145533181E-2</v>
      </c>
      <c r="W232" s="24">
        <f>(S232/MAX($S$2:S232)) - 1</f>
        <v>-8.5545005744439351E-2</v>
      </c>
    </row>
    <row r="233" spans="1:23" x14ac:dyDescent="0.3">
      <c r="A233" s="2">
        <v>40878</v>
      </c>
      <c r="B233" s="1">
        <v>48.219746000000001</v>
      </c>
      <c r="C233" s="6">
        <f t="shared" si="41"/>
        <v>1.177079222413757</v>
      </c>
      <c r="D233" s="7">
        <f t="shared" si="51"/>
        <v>235415.84448275139</v>
      </c>
      <c r="E233" s="1">
        <v>60.720050999999998</v>
      </c>
      <c r="F233" s="6">
        <f t="shared" si="42"/>
        <v>1.0956665899472133</v>
      </c>
      <c r="G233" s="7">
        <f t="shared" si="43"/>
        <v>219133.3179894427</v>
      </c>
      <c r="H233" s="1">
        <v>305.739014</v>
      </c>
      <c r="I233" s="6">
        <f t="shared" si="44"/>
        <v>1.0155870021451827</v>
      </c>
      <c r="J233" s="7">
        <f t="shared" si="45"/>
        <v>0</v>
      </c>
      <c r="K233" s="1">
        <v>169.63000500000001</v>
      </c>
      <c r="L233" s="6">
        <f t="shared" si="46"/>
        <v>1.2292029347826088</v>
      </c>
      <c r="M233" s="7">
        <f t="shared" si="47"/>
        <v>122920.29347826089</v>
      </c>
      <c r="N233" s="7">
        <f t="shared" si="48"/>
        <v>577469.45595045493</v>
      </c>
      <c r="O233" s="8">
        <f t="shared" si="52"/>
        <v>2.3079662399279055E-3</v>
      </c>
      <c r="P233" s="6">
        <f t="shared" si="53"/>
        <v>1.1549389119009099</v>
      </c>
      <c r="Q233" s="1">
        <v>1244.579956</v>
      </c>
      <c r="R233" s="6">
        <f t="shared" si="49"/>
        <v>0.97854337384537482</v>
      </c>
      <c r="S233" s="7">
        <f t="shared" si="50"/>
        <v>489271.6869226874</v>
      </c>
      <c r="T233" s="8">
        <f t="shared" si="54"/>
        <v>-1.9086458863454281E-3</v>
      </c>
      <c r="U233" s="6">
        <f t="shared" si="55"/>
        <v>0.97854337384537482</v>
      </c>
      <c r="V233" s="24">
        <f>(N233/MAX($N$2:N233)) - 1</f>
        <v>-2.4528741498914264E-2</v>
      </c>
      <c r="W233" s="24">
        <f>(S233/MAX($S$2:S233)) - 1</f>
        <v>-8.7290376507473288E-2</v>
      </c>
    </row>
    <row r="234" spans="1:23" x14ac:dyDescent="0.3">
      <c r="A234" s="2">
        <v>40879</v>
      </c>
      <c r="B234" s="1">
        <v>48.439774</v>
      </c>
      <c r="C234" s="6">
        <f t="shared" si="41"/>
        <v>1.1824502666152186</v>
      </c>
      <c r="D234" s="7">
        <f t="shared" si="51"/>
        <v>236490.05332304371</v>
      </c>
      <c r="E234" s="1">
        <v>60.720050999999998</v>
      </c>
      <c r="F234" s="6">
        <f t="shared" si="42"/>
        <v>1.0956665899472133</v>
      </c>
      <c r="G234" s="7">
        <f t="shared" si="43"/>
        <v>219133.3179894427</v>
      </c>
      <c r="H234" s="1">
        <v>309.02169800000001</v>
      </c>
      <c r="I234" s="6">
        <f t="shared" si="44"/>
        <v>1.0264912408909452</v>
      </c>
      <c r="J234" s="7">
        <f t="shared" si="45"/>
        <v>0</v>
      </c>
      <c r="K234" s="1">
        <v>169.820007</v>
      </c>
      <c r="L234" s="6">
        <f t="shared" si="46"/>
        <v>1.2305797608695652</v>
      </c>
      <c r="M234" s="7">
        <f t="shared" si="47"/>
        <v>123057.97608695652</v>
      </c>
      <c r="N234" s="7">
        <f t="shared" si="48"/>
        <v>578681.34739944292</v>
      </c>
      <c r="O234" s="8">
        <f t="shared" si="52"/>
        <v>2.098624328092491E-3</v>
      </c>
      <c r="P234" s="6">
        <f t="shared" si="53"/>
        <v>1.1573626947988858</v>
      </c>
      <c r="Q234" s="1">
        <v>1244.280029</v>
      </c>
      <c r="R234" s="6">
        <f t="shared" si="49"/>
        <v>0.978307558077113</v>
      </c>
      <c r="S234" s="7">
        <f t="shared" si="50"/>
        <v>489153.7790385565</v>
      </c>
      <c r="T234" s="8">
        <f t="shared" si="54"/>
        <v>-2.4098652605974991E-4</v>
      </c>
      <c r="U234" s="6">
        <f t="shared" si="55"/>
        <v>0.978307558077113</v>
      </c>
      <c r="V234" s="24">
        <f>(N234/MAX($N$2:N234)) - 1</f>
        <v>-2.248159378446879E-2</v>
      </c>
      <c r="W234" s="24">
        <f>(S234/MAX($S$2:S234)) - 1</f>
        <v>-8.7510327228940032E-2</v>
      </c>
    </row>
    <row r="235" spans="1:23" x14ac:dyDescent="0.3">
      <c r="A235" s="2">
        <v>40882</v>
      </c>
      <c r="B235" s="1">
        <v>48.851185000000001</v>
      </c>
      <c r="C235" s="6">
        <f t="shared" si="41"/>
        <v>1.19249310964414</v>
      </c>
      <c r="D235" s="7">
        <f t="shared" si="51"/>
        <v>238498.62192882804</v>
      </c>
      <c r="E235" s="1">
        <v>61.222298000000002</v>
      </c>
      <c r="F235" s="6">
        <f t="shared" si="42"/>
        <v>1.1047294159616583</v>
      </c>
      <c r="G235" s="7">
        <f t="shared" si="43"/>
        <v>220945.88319233168</v>
      </c>
      <c r="H235" s="1">
        <v>311.65683000000001</v>
      </c>
      <c r="I235" s="6">
        <f t="shared" si="44"/>
        <v>1.0352444771008873</v>
      </c>
      <c r="J235" s="7">
        <f t="shared" si="45"/>
        <v>0</v>
      </c>
      <c r="K235" s="1">
        <v>167.320007</v>
      </c>
      <c r="L235" s="6">
        <f t="shared" si="46"/>
        <v>1.2124638188405796</v>
      </c>
      <c r="M235" s="7">
        <f t="shared" si="47"/>
        <v>121246.38188405796</v>
      </c>
      <c r="N235" s="7">
        <f t="shared" si="48"/>
        <v>580690.88700521772</v>
      </c>
      <c r="O235" s="8">
        <f t="shared" si="52"/>
        <v>3.4726185919169428E-3</v>
      </c>
      <c r="P235" s="6">
        <f t="shared" si="53"/>
        <v>1.1613817740104355</v>
      </c>
      <c r="Q235" s="1">
        <v>1257.079956</v>
      </c>
      <c r="R235" s="6">
        <f t="shared" si="49"/>
        <v>0.98837142234808362</v>
      </c>
      <c r="S235" s="7">
        <f t="shared" si="50"/>
        <v>494185.71117404179</v>
      </c>
      <c r="T235" s="8">
        <f t="shared" si="54"/>
        <v>1.0287014740795186E-2</v>
      </c>
      <c r="U235" s="6">
        <f t="shared" si="55"/>
        <v>0.98837142234808362</v>
      </c>
      <c r="V235" s="24">
        <f>(N235/MAX($N$2:N235)) - 1</f>
        <v>-1.908704519310378E-2</v>
      </c>
      <c r="W235" s="24">
        <f>(S235/MAX($S$2:S235)) - 1</f>
        <v>-7.8123532514320804E-2</v>
      </c>
    </row>
    <row r="236" spans="1:23" x14ac:dyDescent="0.3">
      <c r="A236" s="2">
        <v>40883</v>
      </c>
      <c r="B236" s="1">
        <v>48.595142000000003</v>
      </c>
      <c r="C236" s="6">
        <f t="shared" si="41"/>
        <v>1.1862429129851928</v>
      </c>
      <c r="D236" s="7">
        <f t="shared" si="51"/>
        <v>237248.58259703859</v>
      </c>
      <c r="E236" s="1">
        <v>61.503875999999998</v>
      </c>
      <c r="F236" s="6">
        <f t="shared" si="42"/>
        <v>1.1098103670146169</v>
      </c>
      <c r="G236" s="7">
        <f t="shared" si="43"/>
        <v>221962.07340292342</v>
      </c>
      <c r="H236" s="1">
        <v>310.72033699999997</v>
      </c>
      <c r="I236" s="6">
        <f t="shared" si="44"/>
        <v>1.0321336862797985</v>
      </c>
      <c r="J236" s="7">
        <f t="shared" si="45"/>
        <v>0</v>
      </c>
      <c r="K236" s="1">
        <v>168.179993</v>
      </c>
      <c r="L236" s="6">
        <f t="shared" si="46"/>
        <v>1.2186956014492754</v>
      </c>
      <c r="M236" s="7">
        <f t="shared" si="47"/>
        <v>121869.56014492754</v>
      </c>
      <c r="N236" s="7">
        <f t="shared" si="48"/>
        <v>581080.21614488959</v>
      </c>
      <c r="O236" s="8">
        <f t="shared" si="52"/>
        <v>6.7045849760050125E-4</v>
      </c>
      <c r="P236" s="6">
        <f t="shared" si="53"/>
        <v>1.1621604322897792</v>
      </c>
      <c r="Q236" s="1">
        <v>1258.469971</v>
      </c>
      <c r="R236" s="6">
        <f t="shared" si="49"/>
        <v>0.98946431313524297</v>
      </c>
      <c r="S236" s="7">
        <f t="shared" si="50"/>
        <v>494732.15656762151</v>
      </c>
      <c r="T236" s="8">
        <f t="shared" si="54"/>
        <v>1.1057490761550159E-3</v>
      </c>
      <c r="U236" s="6">
        <f t="shared" si="55"/>
        <v>0.98946431313524297</v>
      </c>
      <c r="V236" s="24">
        <f>(N236/MAX($N$2:N236)) - 1</f>
        <v>-1.8429383767147089E-2</v>
      </c>
      <c r="W236" s="24">
        <f>(S236/MAX($S$2:S236)) - 1</f>
        <v>-7.7104168462069467E-2</v>
      </c>
    </row>
    <row r="237" spans="1:23" x14ac:dyDescent="0.3">
      <c r="A237" s="2">
        <v>40884</v>
      </c>
      <c r="B237" s="1">
        <v>48.363937</v>
      </c>
      <c r="C237" s="6">
        <f t="shared" si="41"/>
        <v>1.1805990300493894</v>
      </c>
      <c r="D237" s="7">
        <f t="shared" si="51"/>
        <v>236119.80600987791</v>
      </c>
      <c r="E237" s="1">
        <v>61.701735999999997</v>
      </c>
      <c r="F237" s="6">
        <f t="shared" si="42"/>
        <v>1.1133806636121437</v>
      </c>
      <c r="G237" s="7">
        <f t="shared" si="43"/>
        <v>222676.13272242874</v>
      </c>
      <c r="H237" s="1">
        <v>310.53106700000001</v>
      </c>
      <c r="I237" s="6">
        <f t="shared" si="44"/>
        <v>1.0315049796277387</v>
      </c>
      <c r="J237" s="7">
        <f t="shared" si="45"/>
        <v>0</v>
      </c>
      <c r="K237" s="1">
        <v>169.39999399999999</v>
      </c>
      <c r="L237" s="6">
        <f t="shared" si="46"/>
        <v>1.2275361884057971</v>
      </c>
      <c r="M237" s="7">
        <f t="shared" si="47"/>
        <v>122753.61884057971</v>
      </c>
      <c r="N237" s="7">
        <f t="shared" si="48"/>
        <v>581549.55757288635</v>
      </c>
      <c r="O237" s="8">
        <f t="shared" si="52"/>
        <v>8.0770505509653034E-4</v>
      </c>
      <c r="P237" s="6">
        <f t="shared" si="53"/>
        <v>1.1630991151457728</v>
      </c>
      <c r="Q237" s="1">
        <v>1261.01001</v>
      </c>
      <c r="R237" s="6">
        <f t="shared" si="49"/>
        <v>0.99146140325450471</v>
      </c>
      <c r="S237" s="7">
        <f t="shared" si="50"/>
        <v>495730.70162725233</v>
      </c>
      <c r="T237" s="8">
        <f t="shared" si="54"/>
        <v>2.0183548741981028E-3</v>
      </c>
      <c r="U237" s="6">
        <f t="shared" si="55"/>
        <v>0.99146140325450471</v>
      </c>
      <c r="V237" s="24">
        <f>(N237/MAX($N$2:N237)) - 1</f>
        <v>-1.7636564218481698E-2</v>
      </c>
      <c r="W237" s="24">
        <f>(S237/MAX($S$2:S237)) - 1</f>
        <v>-7.5241437162107738E-2</v>
      </c>
    </row>
    <row r="238" spans="1:23" x14ac:dyDescent="0.3">
      <c r="A238" s="2">
        <v>40885</v>
      </c>
      <c r="B238" s="1">
        <v>48.559092999999997</v>
      </c>
      <c r="C238" s="6">
        <f t="shared" si="41"/>
        <v>1.1853629305628715</v>
      </c>
      <c r="D238" s="7">
        <f t="shared" si="51"/>
        <v>237072.58611257432</v>
      </c>
      <c r="E238" s="1">
        <v>60.780937000000002</v>
      </c>
      <c r="F238" s="6">
        <f t="shared" si="42"/>
        <v>1.0967652510138111</v>
      </c>
      <c r="G238" s="7">
        <f t="shared" si="43"/>
        <v>219353.05020276221</v>
      </c>
      <c r="H238" s="1">
        <v>306.87475599999999</v>
      </c>
      <c r="I238" s="6">
        <f t="shared" si="44"/>
        <v>1.0193596473104163</v>
      </c>
      <c r="J238" s="7">
        <f t="shared" si="45"/>
        <v>0</v>
      </c>
      <c r="K238" s="1">
        <v>165.979996</v>
      </c>
      <c r="L238" s="6">
        <f t="shared" si="46"/>
        <v>1.2027535942028986</v>
      </c>
      <c r="M238" s="7">
        <f t="shared" si="47"/>
        <v>120275.35942028987</v>
      </c>
      <c r="N238" s="7">
        <f t="shared" si="48"/>
        <v>576700.99573562643</v>
      </c>
      <c r="O238" s="8">
        <f t="shared" si="52"/>
        <v>-8.3373149787878686E-3</v>
      </c>
      <c r="P238" s="6">
        <f t="shared" si="53"/>
        <v>1.1534019914712528</v>
      </c>
      <c r="Q238" s="1">
        <v>1234.349976</v>
      </c>
      <c r="R238" s="6">
        <f t="shared" si="49"/>
        <v>0.97050011467563546</v>
      </c>
      <c r="S238" s="7">
        <f t="shared" si="50"/>
        <v>485250.05733781774</v>
      </c>
      <c r="T238" s="8">
        <f t="shared" si="54"/>
        <v>-2.114180996866144E-2</v>
      </c>
      <c r="U238" s="6">
        <f t="shared" si="55"/>
        <v>0.97050011467563546</v>
      </c>
      <c r="V238" s="24">
        <f>(N238/MAX($N$2:N238)) - 1</f>
        <v>-2.5826837606236497E-2</v>
      </c>
      <c r="W238" s="24">
        <f>(S238/MAX($S$2:S238)) - 1</f>
        <v>-9.4792506964518908E-2</v>
      </c>
    </row>
    <row r="239" spans="1:23" x14ac:dyDescent="0.3">
      <c r="A239" s="2">
        <v>40886</v>
      </c>
      <c r="B239" s="1">
        <v>48.927028999999997</v>
      </c>
      <c r="C239" s="6">
        <f t="shared" si="41"/>
        <v>1.1943445170850824</v>
      </c>
      <c r="D239" s="7">
        <f t="shared" si="51"/>
        <v>238868.9034170165</v>
      </c>
      <c r="E239" s="1">
        <v>61.899577999999998</v>
      </c>
      <c r="F239" s="6">
        <f t="shared" si="42"/>
        <v>1.1169506354075944</v>
      </c>
      <c r="G239" s="7">
        <f t="shared" si="43"/>
        <v>223390.12708151891</v>
      </c>
      <c r="H239" s="1">
        <v>312.538544</v>
      </c>
      <c r="I239" s="6">
        <f t="shared" si="44"/>
        <v>1.0381733060595935</v>
      </c>
      <c r="J239" s="7">
        <f t="shared" si="45"/>
        <v>0</v>
      </c>
      <c r="K239" s="1">
        <v>166.39999399999999</v>
      </c>
      <c r="L239" s="6">
        <f t="shared" si="46"/>
        <v>1.2057970579710144</v>
      </c>
      <c r="M239" s="7">
        <f t="shared" si="47"/>
        <v>120579.70579710144</v>
      </c>
      <c r="N239" s="7">
        <f t="shared" si="48"/>
        <v>582838.73629563686</v>
      </c>
      <c r="O239" s="8">
        <f t="shared" si="52"/>
        <v>1.0642847169322511E-2</v>
      </c>
      <c r="P239" s="6">
        <f t="shared" si="53"/>
        <v>1.1656774725912737</v>
      </c>
      <c r="Q239" s="1">
        <v>1255.1899410000001</v>
      </c>
      <c r="R239" s="6">
        <f t="shared" si="49"/>
        <v>0.98688540962081595</v>
      </c>
      <c r="S239" s="7">
        <f t="shared" si="50"/>
        <v>493442.70481040794</v>
      </c>
      <c r="T239" s="8">
        <f t="shared" si="54"/>
        <v>1.6883351889821041E-2</v>
      </c>
      <c r="U239" s="6">
        <f t="shared" si="55"/>
        <v>0.98688540962081583</v>
      </c>
      <c r="V239" s="24">
        <f>(N239/MAX($N$2:N239)) - 1</f>
        <v>-1.5458861522423928E-2</v>
      </c>
      <c r="W239" s="24">
        <f>(S239/MAX($S$2:S239)) - 1</f>
        <v>-7.950957032629824E-2</v>
      </c>
    </row>
    <row r="240" spans="1:23" x14ac:dyDescent="0.3">
      <c r="A240" s="2">
        <v>40889</v>
      </c>
      <c r="B240" s="1">
        <v>48.705765</v>
      </c>
      <c r="C240" s="6">
        <f t="shared" si="41"/>
        <v>1.1889433012207733</v>
      </c>
      <c r="D240" s="7">
        <f t="shared" si="51"/>
        <v>237788.66024415466</v>
      </c>
      <c r="E240" s="1">
        <v>60.917900000000003</v>
      </c>
      <c r="F240" s="6">
        <f t="shared" si="42"/>
        <v>1.0992366880545827</v>
      </c>
      <c r="G240" s="7">
        <f t="shared" si="43"/>
        <v>219847.33761091658</v>
      </c>
      <c r="H240" s="1">
        <v>311.52731299999999</v>
      </c>
      <c r="I240" s="6">
        <f t="shared" si="44"/>
        <v>1.034814254670207</v>
      </c>
      <c r="J240" s="7">
        <f t="shared" si="45"/>
        <v>0</v>
      </c>
      <c r="K240" s="1">
        <v>161.990005</v>
      </c>
      <c r="L240" s="6">
        <f t="shared" si="46"/>
        <v>1.1738406159420289</v>
      </c>
      <c r="M240" s="7">
        <f t="shared" si="47"/>
        <v>117384.06159420288</v>
      </c>
      <c r="N240" s="7">
        <f t="shared" si="48"/>
        <v>575020.05944927409</v>
      </c>
      <c r="O240" s="8">
        <f t="shared" si="52"/>
        <v>-1.3414820188610177E-2</v>
      </c>
      <c r="P240" s="6">
        <f t="shared" si="53"/>
        <v>1.1500401188985483</v>
      </c>
      <c r="Q240" s="1">
        <v>1236.469971</v>
      </c>
      <c r="R240" s="6">
        <f t="shared" si="49"/>
        <v>0.97216694777047552</v>
      </c>
      <c r="S240" s="7">
        <f t="shared" si="50"/>
        <v>486083.47388523776</v>
      </c>
      <c r="T240" s="8">
        <f t="shared" si="54"/>
        <v>-1.491405355358888E-2</v>
      </c>
      <c r="U240" s="6">
        <f t="shared" si="55"/>
        <v>0.97216694777047552</v>
      </c>
      <c r="V240" s="24">
        <f>(N240/MAX($N$2:N240)) - 1</f>
        <v>-2.8666303863390197E-2</v>
      </c>
      <c r="W240" s="24">
        <f>(S240/MAX($S$2:S240)) - 1</f>
        <v>-9.323781389001784E-2</v>
      </c>
    </row>
    <row r="241" spans="1:23" x14ac:dyDescent="0.3">
      <c r="A241" s="2">
        <v>40890</v>
      </c>
      <c r="B241" s="1">
        <v>48.329143999999999</v>
      </c>
      <c r="C241" s="6">
        <f t="shared" si="41"/>
        <v>1.1797497075045249</v>
      </c>
      <c r="D241" s="7">
        <f t="shared" si="51"/>
        <v>235949.94150090497</v>
      </c>
      <c r="E241" s="1">
        <v>61.283192</v>
      </c>
      <c r="F241" s="6">
        <f t="shared" si="42"/>
        <v>1.1058282213847341</v>
      </c>
      <c r="G241" s="7">
        <f t="shared" si="43"/>
        <v>221165.64427694684</v>
      </c>
      <c r="H241" s="1">
        <v>311.64688100000001</v>
      </c>
      <c r="I241" s="6">
        <f t="shared" si="44"/>
        <v>1.0352114290611487</v>
      </c>
      <c r="J241" s="7">
        <f t="shared" si="45"/>
        <v>0</v>
      </c>
      <c r="K241" s="1">
        <v>158.449997</v>
      </c>
      <c r="L241" s="6">
        <f t="shared" si="46"/>
        <v>1.148188384057971</v>
      </c>
      <c r="M241" s="7">
        <f t="shared" si="47"/>
        <v>114818.8384057971</v>
      </c>
      <c r="N241" s="7">
        <f t="shared" si="48"/>
        <v>571934.42418364889</v>
      </c>
      <c r="O241" s="8">
        <f t="shared" si="52"/>
        <v>-5.3661349981085626E-3</v>
      </c>
      <c r="P241" s="6">
        <f t="shared" si="53"/>
        <v>1.1438688483672979</v>
      </c>
      <c r="Q241" s="1">
        <v>1225.7299800000001</v>
      </c>
      <c r="R241" s="6">
        <f t="shared" si="49"/>
        <v>0.96372269557314316</v>
      </c>
      <c r="S241" s="7">
        <f t="shared" si="50"/>
        <v>481861.3477865716</v>
      </c>
      <c r="T241" s="8">
        <f t="shared" si="54"/>
        <v>-8.6860103778451103E-3</v>
      </c>
      <c r="U241" s="6">
        <f t="shared" si="55"/>
        <v>0.96372269557314316</v>
      </c>
      <c r="V241" s="24">
        <f>(N241/MAX($N$2:N241)) - 1</f>
        <v>-3.3878611605070996E-2</v>
      </c>
      <c r="W241" s="24">
        <f>(S241/MAX($S$2:S241)) - 1</f>
        <v>-0.10111395964880665</v>
      </c>
    </row>
    <row r="242" spans="1:23" x14ac:dyDescent="0.3">
      <c r="A242" s="2">
        <v>40891</v>
      </c>
      <c r="B242" s="1">
        <v>47.257663999999998</v>
      </c>
      <c r="C242" s="6">
        <f t="shared" si="41"/>
        <v>1.1535940980321753</v>
      </c>
      <c r="D242" s="7">
        <f t="shared" si="51"/>
        <v>230718.81960643508</v>
      </c>
      <c r="E242" s="1">
        <v>60.453701000000002</v>
      </c>
      <c r="F242" s="6">
        <f t="shared" si="42"/>
        <v>1.0908604214505426</v>
      </c>
      <c r="G242" s="7">
        <f t="shared" si="43"/>
        <v>218172.08429010853</v>
      </c>
      <c r="H242" s="1">
        <v>307.88098100000002</v>
      </c>
      <c r="I242" s="6">
        <f t="shared" si="44"/>
        <v>1.0227020700449698</v>
      </c>
      <c r="J242" s="7">
        <f t="shared" si="45"/>
        <v>0</v>
      </c>
      <c r="K242" s="1">
        <v>152.88999899999999</v>
      </c>
      <c r="L242" s="6">
        <f t="shared" si="46"/>
        <v>1.1078985434782609</v>
      </c>
      <c r="M242" s="7">
        <f t="shared" si="47"/>
        <v>110789.8543478261</v>
      </c>
      <c r="N242" s="7">
        <f t="shared" si="48"/>
        <v>559680.75824436964</v>
      </c>
      <c r="O242" s="8">
        <f t="shared" si="52"/>
        <v>-2.1424949122042292E-2</v>
      </c>
      <c r="P242" s="6">
        <f t="shared" si="53"/>
        <v>1.1193615164887394</v>
      </c>
      <c r="Q242" s="1">
        <v>1211.8199460000001</v>
      </c>
      <c r="R242" s="6">
        <f t="shared" si="49"/>
        <v>0.95278601646703687</v>
      </c>
      <c r="S242" s="7">
        <f t="shared" si="50"/>
        <v>476393.00823351846</v>
      </c>
      <c r="T242" s="8">
        <f t="shared" si="54"/>
        <v>-1.1348367280695881E-2</v>
      </c>
      <c r="U242" s="6">
        <f t="shared" si="55"/>
        <v>0.95278601646703687</v>
      </c>
      <c r="V242" s="24">
        <f>(N242/MAX($N$2:N242)) - 1</f>
        <v>-5.4577713197149214E-2</v>
      </c>
      <c r="W242" s="24">
        <f>(S242/MAX($S$2:S242)) - 1</f>
        <v>-0.1113148485782024</v>
      </c>
    </row>
    <row r="243" spans="1:23" x14ac:dyDescent="0.3">
      <c r="A243" s="2">
        <v>40892</v>
      </c>
      <c r="B243" s="1">
        <v>47.102305999999999</v>
      </c>
      <c r="C243" s="6">
        <f t="shared" si="41"/>
        <v>1.1498016957695056</v>
      </c>
      <c r="D243" s="7">
        <f t="shared" si="51"/>
        <v>229960.33915390112</v>
      </c>
      <c r="E243" s="1">
        <v>60.902678999999999</v>
      </c>
      <c r="F243" s="6">
        <f t="shared" si="42"/>
        <v>1.0989620318102131</v>
      </c>
      <c r="G243" s="7">
        <f t="shared" si="43"/>
        <v>219792.40636204265</v>
      </c>
      <c r="H243" s="1">
        <v>308.61325099999999</v>
      </c>
      <c r="I243" s="6">
        <f t="shared" si="44"/>
        <v>1.0251344841629169</v>
      </c>
      <c r="J243" s="7">
        <f t="shared" si="45"/>
        <v>0</v>
      </c>
      <c r="K243" s="1">
        <v>152.33000200000001</v>
      </c>
      <c r="L243" s="6">
        <f t="shared" si="46"/>
        <v>1.1038405942028986</v>
      </c>
      <c r="M243" s="7">
        <f t="shared" si="47"/>
        <v>110384.05942028988</v>
      </c>
      <c r="N243" s="7">
        <f t="shared" si="48"/>
        <v>560136.80493623368</v>
      </c>
      <c r="O243" s="8">
        <f t="shared" si="52"/>
        <v>8.1483360852807607E-4</v>
      </c>
      <c r="P243" s="6">
        <f t="shared" si="53"/>
        <v>1.1202736098724673</v>
      </c>
      <c r="Q243" s="1">
        <v>1215.75</v>
      </c>
      <c r="R243" s="6">
        <f t="shared" si="49"/>
        <v>0.95587599737345796</v>
      </c>
      <c r="S243" s="7">
        <f t="shared" si="50"/>
        <v>477937.998686729</v>
      </c>
      <c r="T243" s="8">
        <f t="shared" si="54"/>
        <v>3.2431006049804534E-3</v>
      </c>
      <c r="U243" s="6">
        <f t="shared" si="55"/>
        <v>0.95587599737345796</v>
      </c>
      <c r="V243" s="24">
        <f>(N243/MAX($N$2:N243)) - 1</f>
        <v>-5.380735134361081E-2</v>
      </c>
      <c r="W243" s="24">
        <f>(S243/MAX($S$2:S243)) - 1</f>
        <v>-0.10843275322598922</v>
      </c>
    </row>
    <row r="244" spans="1:23" x14ac:dyDescent="0.3">
      <c r="A244" s="2">
        <v>40893</v>
      </c>
      <c r="B244" s="1">
        <v>47.360840000000003</v>
      </c>
      <c r="C244" s="6">
        <f t="shared" si="41"/>
        <v>1.1561126995580266</v>
      </c>
      <c r="D244" s="7">
        <f t="shared" si="51"/>
        <v>231222.53991160533</v>
      </c>
      <c r="E244" s="1">
        <v>61.001613999999996</v>
      </c>
      <c r="F244" s="6">
        <f t="shared" si="42"/>
        <v>1.1007472703317753</v>
      </c>
      <c r="G244" s="7">
        <f t="shared" si="43"/>
        <v>220149.45406635507</v>
      </c>
      <c r="H244" s="1">
        <v>311.81124899999998</v>
      </c>
      <c r="I244" s="6">
        <f t="shared" si="44"/>
        <v>1.0357574176223878</v>
      </c>
      <c r="J244" s="7">
        <f t="shared" si="45"/>
        <v>0</v>
      </c>
      <c r="K244" s="1">
        <v>155.229996</v>
      </c>
      <c r="L244" s="6">
        <f t="shared" si="46"/>
        <v>1.1248550434782609</v>
      </c>
      <c r="M244" s="7">
        <f t="shared" si="47"/>
        <v>112485.50434782611</v>
      </c>
      <c r="N244" s="7">
        <f t="shared" si="48"/>
        <v>563857.49832578655</v>
      </c>
      <c r="O244" s="8">
        <f t="shared" si="52"/>
        <v>6.6424726187674921E-3</v>
      </c>
      <c r="P244" s="6">
        <f t="shared" si="53"/>
        <v>1.1277149966515732</v>
      </c>
      <c r="Q244" s="1">
        <v>1219.660034</v>
      </c>
      <c r="R244" s="6">
        <f t="shared" si="49"/>
        <v>0.95895023767739718</v>
      </c>
      <c r="S244" s="7">
        <f t="shared" si="50"/>
        <v>479475.1188386986</v>
      </c>
      <c r="T244" s="8">
        <f t="shared" si="54"/>
        <v>3.216149701830151E-3</v>
      </c>
      <c r="U244" s="6">
        <f t="shared" si="55"/>
        <v>0.95895023767739718</v>
      </c>
      <c r="V244" s="24">
        <f>(N244/MAX($N$2:N244)) - 1</f>
        <v>-4.7522292582831582E-2</v>
      </c>
      <c r="W244" s="24">
        <f>(S244/MAX($S$2:S244)) - 1</f>
        <v>-0.10556533949111557</v>
      </c>
    </row>
    <row r="245" spans="1:23" x14ac:dyDescent="0.3">
      <c r="A245" s="2">
        <v>40896</v>
      </c>
      <c r="B245" s="1">
        <v>47.508758999999998</v>
      </c>
      <c r="C245" s="6">
        <f t="shared" si="41"/>
        <v>1.1597235103968107</v>
      </c>
      <c r="D245" s="7">
        <f t="shared" si="51"/>
        <v>231944.70207936215</v>
      </c>
      <c r="E245" s="1">
        <v>60.522182000000001</v>
      </c>
      <c r="F245" s="6">
        <f t="shared" si="42"/>
        <v>1.0920961309486485</v>
      </c>
      <c r="G245" s="7">
        <f t="shared" si="43"/>
        <v>218419.22618972973</v>
      </c>
      <c r="H245" s="1">
        <v>309.75396699999999</v>
      </c>
      <c r="I245" s="6">
        <f t="shared" si="44"/>
        <v>1.0289236516871474</v>
      </c>
      <c r="J245" s="7">
        <f t="shared" si="45"/>
        <v>0</v>
      </c>
      <c r="K245" s="1">
        <v>154.86999499999999</v>
      </c>
      <c r="L245" s="6">
        <f t="shared" si="46"/>
        <v>1.1222463405797101</v>
      </c>
      <c r="M245" s="7">
        <f t="shared" si="47"/>
        <v>112224.63405797101</v>
      </c>
      <c r="N245" s="7">
        <f t="shared" si="48"/>
        <v>562588.56232706294</v>
      </c>
      <c r="O245" s="8">
        <f t="shared" si="52"/>
        <v>-2.2504551282750418E-3</v>
      </c>
      <c r="P245" s="6">
        <f t="shared" si="53"/>
        <v>1.1251771246541258</v>
      </c>
      <c r="Q245" s="1">
        <v>1205.349976</v>
      </c>
      <c r="R245" s="6">
        <f t="shared" si="49"/>
        <v>0.94769904214935108</v>
      </c>
      <c r="S245" s="7">
        <f t="shared" si="50"/>
        <v>473849.52107467555</v>
      </c>
      <c r="T245" s="8">
        <f t="shared" si="54"/>
        <v>-1.1732825214472831E-2</v>
      </c>
      <c r="U245" s="6">
        <f t="shared" si="55"/>
        <v>0.94769904214935108</v>
      </c>
      <c r="V245" s="24">
        <f>(N245/MAX($N$2:N245)) - 1</f>
        <v>-4.9665800924056147E-2</v>
      </c>
      <c r="W245" s="24">
        <f>(S245/MAX($S$2:S245)) - 1</f>
        <v>-0.11605958502863267</v>
      </c>
    </row>
    <row r="246" spans="1:23" x14ac:dyDescent="0.3">
      <c r="A246" s="2">
        <v>40897</v>
      </c>
      <c r="B246" s="1">
        <v>49.216628999999998</v>
      </c>
      <c r="C246" s="6">
        <f t="shared" si="41"/>
        <v>1.2014138646260466</v>
      </c>
      <c r="D246" s="7">
        <f t="shared" si="51"/>
        <v>240282.77292520931</v>
      </c>
      <c r="E246" s="1">
        <v>62.401843999999997</v>
      </c>
      <c r="F246" s="6">
        <f t="shared" si="42"/>
        <v>1.1260138042686751</v>
      </c>
      <c r="G246" s="7">
        <f t="shared" si="43"/>
        <v>225202.76085373503</v>
      </c>
      <c r="H246" s="1">
        <v>314.00802599999997</v>
      </c>
      <c r="I246" s="6">
        <f t="shared" si="44"/>
        <v>1.0430545503586486</v>
      </c>
      <c r="J246" s="7">
        <f t="shared" si="45"/>
        <v>0</v>
      </c>
      <c r="K246" s="1">
        <v>156.979996</v>
      </c>
      <c r="L246" s="6">
        <f t="shared" si="46"/>
        <v>1.1375362028985507</v>
      </c>
      <c r="M246" s="7">
        <f t="shared" si="47"/>
        <v>113753.62028985508</v>
      </c>
      <c r="N246" s="7">
        <f t="shared" si="48"/>
        <v>579239.15406879946</v>
      </c>
      <c r="O246" s="8">
        <f t="shared" si="52"/>
        <v>2.959639220688004E-2</v>
      </c>
      <c r="P246" s="6">
        <f t="shared" si="53"/>
        <v>1.1584783081375989</v>
      </c>
      <c r="Q246" s="1">
        <v>1241.3000489999999</v>
      </c>
      <c r="R246" s="6">
        <f t="shared" si="49"/>
        <v>0.97596456703894485</v>
      </c>
      <c r="S246" s="7">
        <f t="shared" si="50"/>
        <v>487982.2835194724</v>
      </c>
      <c r="T246" s="8">
        <f t="shared" si="54"/>
        <v>2.9825423085253266E-2</v>
      </c>
      <c r="U246" s="6">
        <f t="shared" si="55"/>
        <v>0.97596456703894485</v>
      </c>
      <c r="V246" s="24">
        <f>(N246/MAX($N$2:N246)) - 1</f>
        <v>-2.1539337240593315E-2</v>
      </c>
      <c r="W246" s="24">
        <f>(S246/MAX($S$2:S246)) - 1</f>
        <v>-8.9695688169957211E-2</v>
      </c>
    </row>
    <row r="247" spans="1:23" x14ac:dyDescent="0.3">
      <c r="A247" s="2">
        <v>40898</v>
      </c>
      <c r="B247" s="1">
        <v>49.278793</v>
      </c>
      <c r="C247" s="6">
        <f t="shared" si="41"/>
        <v>1.2029313332743081</v>
      </c>
      <c r="D247" s="7">
        <f t="shared" si="51"/>
        <v>240586.26665486163</v>
      </c>
      <c r="E247" s="1">
        <v>63.254176999999999</v>
      </c>
      <c r="F247" s="6">
        <f t="shared" si="42"/>
        <v>1.1413937780372987</v>
      </c>
      <c r="G247" s="7">
        <f t="shared" si="43"/>
        <v>228278.75560745975</v>
      </c>
      <c r="H247" s="1">
        <v>311.74151599999999</v>
      </c>
      <c r="I247" s="6">
        <f t="shared" si="44"/>
        <v>1.0355257823871786</v>
      </c>
      <c r="J247" s="7">
        <f t="shared" si="45"/>
        <v>0</v>
      </c>
      <c r="K247" s="1">
        <v>157.16000399999999</v>
      </c>
      <c r="L247" s="6">
        <f t="shared" si="46"/>
        <v>1.1388406086956522</v>
      </c>
      <c r="M247" s="7">
        <f t="shared" si="47"/>
        <v>113884.06086956522</v>
      </c>
      <c r="N247" s="7">
        <f t="shared" si="48"/>
        <v>582749.08313188655</v>
      </c>
      <c r="O247" s="8">
        <f t="shared" si="52"/>
        <v>6.0595507717875474E-3</v>
      </c>
      <c r="P247" s="6">
        <f t="shared" si="53"/>
        <v>1.1654981662637731</v>
      </c>
      <c r="Q247" s="1">
        <v>1243.719971</v>
      </c>
      <c r="R247" s="6">
        <f t="shared" si="49"/>
        <v>0.97786721590204662</v>
      </c>
      <c r="S247" s="7">
        <f t="shared" si="50"/>
        <v>488933.60795102332</v>
      </c>
      <c r="T247" s="8">
        <f t="shared" si="54"/>
        <v>1.9495060859375801E-3</v>
      </c>
      <c r="U247" s="6">
        <f t="shared" si="55"/>
        <v>0.97786721590204662</v>
      </c>
      <c r="V247" s="24">
        <f>(N247/MAX($N$2:N247)) - 1</f>
        <v>-1.5610305176405936E-2</v>
      </c>
      <c r="W247" s="24">
        <f>(S247/MAX($S$2:S247)) - 1</f>
        <v>-8.7921044373989399E-2</v>
      </c>
    </row>
    <row r="248" spans="1:23" x14ac:dyDescent="0.3">
      <c r="A248" s="2">
        <v>40899</v>
      </c>
      <c r="B248" s="1">
        <v>49.539814</v>
      </c>
      <c r="C248" s="6">
        <f t="shared" si="41"/>
        <v>1.209303046549481</v>
      </c>
      <c r="D248" s="7">
        <f t="shared" si="51"/>
        <v>241860.60930989619</v>
      </c>
      <c r="E248" s="1">
        <v>64.144538999999995</v>
      </c>
      <c r="F248" s="6">
        <f t="shared" si="42"/>
        <v>1.1574599683696911</v>
      </c>
      <c r="G248" s="7">
        <f t="shared" si="43"/>
        <v>231491.99367393824</v>
      </c>
      <c r="H248" s="1">
        <v>313.674286</v>
      </c>
      <c r="I248" s="6">
        <f t="shared" si="44"/>
        <v>1.041945951224827</v>
      </c>
      <c r="J248" s="7">
        <f t="shared" si="45"/>
        <v>0</v>
      </c>
      <c r="K248" s="1">
        <v>156.03999300000001</v>
      </c>
      <c r="L248" s="6">
        <f t="shared" si="46"/>
        <v>1.1307245869565219</v>
      </c>
      <c r="M248" s="7">
        <f t="shared" si="47"/>
        <v>113072.4586956522</v>
      </c>
      <c r="N248" s="7">
        <f t="shared" si="48"/>
        <v>586425.06167948665</v>
      </c>
      <c r="O248" s="8">
        <f t="shared" si="52"/>
        <v>6.3079954203344446E-3</v>
      </c>
      <c r="P248" s="6">
        <f t="shared" si="53"/>
        <v>1.1728501233589732</v>
      </c>
      <c r="Q248" s="1">
        <v>1254</v>
      </c>
      <c r="R248" s="6">
        <f t="shared" si="49"/>
        <v>0.98594982579174684</v>
      </c>
      <c r="S248" s="7">
        <f t="shared" si="50"/>
        <v>492974.91289587342</v>
      </c>
      <c r="T248" s="8">
        <f t="shared" si="54"/>
        <v>8.2655495125114609E-3</v>
      </c>
      <c r="U248" s="6">
        <f t="shared" si="55"/>
        <v>0.98594982579174684</v>
      </c>
      <c r="V248" s="24">
        <f>(N248/MAX($N$2:N248)) - 1</f>
        <v>-9.4007794896342478E-3</v>
      </c>
      <c r="W248" s="24">
        <f>(S248/MAX($S$2:S248)) - 1</f>
        <v>-8.0382210606942728E-2</v>
      </c>
    </row>
    <row r="249" spans="1:23" x14ac:dyDescent="0.3">
      <c r="A249" s="2">
        <v>40900</v>
      </c>
      <c r="B249" s="1">
        <v>50.133960999999999</v>
      </c>
      <c r="C249" s="6">
        <f t="shared" si="41"/>
        <v>1.2238066088195823</v>
      </c>
      <c r="D249" s="7">
        <f t="shared" si="51"/>
        <v>244761.32176391646</v>
      </c>
      <c r="E249" s="1">
        <v>64.852264000000005</v>
      </c>
      <c r="F249" s="6">
        <f t="shared" si="42"/>
        <v>1.170230554438046</v>
      </c>
      <c r="G249" s="7">
        <f t="shared" si="43"/>
        <v>234046.11088760919</v>
      </c>
      <c r="H249" s="1">
        <v>315.38784800000002</v>
      </c>
      <c r="I249" s="6">
        <f t="shared" si="44"/>
        <v>1.0476379670124161</v>
      </c>
      <c r="J249" s="7">
        <f t="shared" si="45"/>
        <v>0</v>
      </c>
      <c r="K249" s="1">
        <v>156.30999800000001</v>
      </c>
      <c r="L249" s="6">
        <f t="shared" si="46"/>
        <v>1.1326811449275362</v>
      </c>
      <c r="M249" s="7">
        <f t="shared" si="47"/>
        <v>113268.11449275362</v>
      </c>
      <c r="N249" s="7">
        <f t="shared" si="48"/>
        <v>592075.54714427923</v>
      </c>
      <c r="O249" s="8">
        <f t="shared" si="52"/>
        <v>9.6354774617066763E-3</v>
      </c>
      <c r="P249" s="6">
        <f t="shared" si="53"/>
        <v>1.1841510942885585</v>
      </c>
      <c r="Q249" s="1">
        <v>1265.329956</v>
      </c>
      <c r="R249" s="6">
        <f t="shared" si="49"/>
        <v>0.99485793435987147</v>
      </c>
      <c r="S249" s="7">
        <f t="shared" si="50"/>
        <v>497428.96717993572</v>
      </c>
      <c r="T249" s="8">
        <f t="shared" si="54"/>
        <v>9.0350526315789992E-3</v>
      </c>
      <c r="U249" s="6">
        <f t="shared" si="55"/>
        <v>0.99485793435987147</v>
      </c>
      <c r="V249" s="24">
        <f>(N249/MAX($N$2:N249)) - 1</f>
        <v>0</v>
      </c>
      <c r="W249" s="24">
        <f>(S249/MAX($S$2:S249)) - 1</f>
        <v>-7.2073415478840164E-2</v>
      </c>
    </row>
    <row r="250" spans="1:23" x14ac:dyDescent="0.3">
      <c r="A250" s="2">
        <v>40904</v>
      </c>
      <c r="B250" s="1">
        <v>50.531731000000001</v>
      </c>
      <c r="C250" s="6">
        <f t="shared" si="41"/>
        <v>1.2335164650743107</v>
      </c>
      <c r="D250" s="7">
        <f t="shared" si="51"/>
        <v>246703.29301486217</v>
      </c>
      <c r="E250" s="1">
        <v>64.897934000000006</v>
      </c>
      <c r="F250" s="6">
        <f t="shared" si="42"/>
        <v>1.1710546494830731</v>
      </c>
      <c r="G250" s="7">
        <f t="shared" si="43"/>
        <v>234210.92989661463</v>
      </c>
      <c r="H250" s="1">
        <v>318.92956500000003</v>
      </c>
      <c r="I250" s="6">
        <f t="shared" si="44"/>
        <v>1.0594026472977938</v>
      </c>
      <c r="J250" s="7">
        <f t="shared" si="45"/>
        <v>0</v>
      </c>
      <c r="K250" s="1">
        <v>154.91000399999999</v>
      </c>
      <c r="L250" s="6">
        <f t="shared" si="46"/>
        <v>1.122536260869565</v>
      </c>
      <c r="M250" s="7">
        <f t="shared" si="47"/>
        <v>112253.6260869565</v>
      </c>
      <c r="N250" s="7">
        <f t="shared" si="48"/>
        <v>593167.84899843333</v>
      </c>
      <c r="O250" s="8">
        <f t="shared" si="52"/>
        <v>1.8448690533201528E-3</v>
      </c>
      <c r="P250" s="6">
        <f t="shared" si="53"/>
        <v>1.1863356979968667</v>
      </c>
      <c r="Q250" s="1">
        <v>1265.4300539999999</v>
      </c>
      <c r="R250" s="6">
        <f t="shared" si="49"/>
        <v>0.9949366357997933</v>
      </c>
      <c r="S250" s="7">
        <f t="shared" si="50"/>
        <v>497468.31789989665</v>
      </c>
      <c r="T250" s="8">
        <f t="shared" si="54"/>
        <v>7.9108219579682171E-5</v>
      </c>
      <c r="U250" s="6">
        <f t="shared" si="55"/>
        <v>0.9949366357997933</v>
      </c>
      <c r="V250" s="24">
        <f>(N250/MAX($N$2:N250)) - 1</f>
        <v>0</v>
      </c>
      <c r="W250" s="24">
        <f>(S250/MAX($S$2:S250)) - 1</f>
        <v>-7.200000885883806E-2</v>
      </c>
    </row>
    <row r="251" spans="1:23" x14ac:dyDescent="0.3">
      <c r="A251" s="2">
        <v>40905</v>
      </c>
      <c r="B251" s="1">
        <v>50.048209999999997</v>
      </c>
      <c r="C251" s="6">
        <f t="shared" si="41"/>
        <v>1.2217133642719811</v>
      </c>
      <c r="D251" s="7">
        <f t="shared" si="51"/>
        <v>244342.67285439625</v>
      </c>
      <c r="E251" s="1">
        <v>64.060828999999998</v>
      </c>
      <c r="F251" s="6">
        <f t="shared" si="42"/>
        <v>1.1559494582707375</v>
      </c>
      <c r="G251" s="7">
        <f t="shared" si="43"/>
        <v>231189.8916541475</v>
      </c>
      <c r="H251" s="1">
        <v>318.65560900000003</v>
      </c>
      <c r="I251" s="6">
        <f t="shared" si="44"/>
        <v>1.0584926353594428</v>
      </c>
      <c r="J251" s="7">
        <f t="shared" si="45"/>
        <v>0</v>
      </c>
      <c r="K251" s="1">
        <v>151.029999</v>
      </c>
      <c r="L251" s="6">
        <f t="shared" si="46"/>
        <v>1.0944202826086957</v>
      </c>
      <c r="M251" s="7">
        <f t="shared" si="47"/>
        <v>109442.02826086959</v>
      </c>
      <c r="N251" s="7">
        <f t="shared" si="48"/>
        <v>584974.59276941337</v>
      </c>
      <c r="O251" s="8">
        <f t="shared" si="52"/>
        <v>-1.3812711263522348E-2</v>
      </c>
      <c r="P251" s="6">
        <f t="shared" si="53"/>
        <v>1.1699491855388267</v>
      </c>
      <c r="Q251" s="1">
        <v>1249.6400149999999</v>
      </c>
      <c r="R251" s="6">
        <f t="shared" si="49"/>
        <v>0.98252181426766017</v>
      </c>
      <c r="S251" s="7">
        <f t="shared" si="50"/>
        <v>491260.90713383007</v>
      </c>
      <c r="T251" s="8">
        <f t="shared" si="54"/>
        <v>-1.2478002201771754E-2</v>
      </c>
      <c r="U251" s="6">
        <f t="shared" si="55"/>
        <v>0.98252181426766017</v>
      </c>
      <c r="V251" s="24">
        <f>(N251/MAX($N$2:N251)) - 1</f>
        <v>-1.3812711263522348E-2</v>
      </c>
      <c r="W251" s="24">
        <f>(S251/MAX($S$2:S251)) - 1</f>
        <v>-8.3579594791541645E-2</v>
      </c>
    </row>
    <row r="252" spans="1:23" x14ac:dyDescent="0.3">
      <c r="A252" s="2">
        <v>40906</v>
      </c>
      <c r="B252" s="1">
        <v>50.356479999999998</v>
      </c>
      <c r="C252" s="6">
        <f t="shared" si="41"/>
        <v>1.2292384601506174</v>
      </c>
      <c r="D252" s="7">
        <f t="shared" si="51"/>
        <v>245847.69203012349</v>
      </c>
      <c r="E252" s="1">
        <v>64.890304999999998</v>
      </c>
      <c r="F252" s="6">
        <f t="shared" si="42"/>
        <v>1.1709169875365322</v>
      </c>
      <c r="G252" s="7">
        <f t="shared" si="43"/>
        <v>234183.39750730642</v>
      </c>
      <c r="H252" s="1">
        <v>320.00054899999998</v>
      </c>
      <c r="I252" s="6">
        <f t="shared" si="44"/>
        <v>1.0629601829085595</v>
      </c>
      <c r="J252" s="7">
        <f t="shared" si="45"/>
        <v>0</v>
      </c>
      <c r="K252" s="1">
        <v>150.33999600000001</v>
      </c>
      <c r="L252" s="6">
        <f t="shared" si="46"/>
        <v>1.0894202608695653</v>
      </c>
      <c r="M252" s="7">
        <f t="shared" si="47"/>
        <v>108942.02608695655</v>
      </c>
      <c r="N252" s="7">
        <f t="shared" si="48"/>
        <v>588973.11562438647</v>
      </c>
      <c r="O252" s="8">
        <f t="shared" si="52"/>
        <v>6.8353786718207132E-3</v>
      </c>
      <c r="P252" s="6">
        <f t="shared" si="53"/>
        <v>1.177946231248773</v>
      </c>
      <c r="Q252" s="1">
        <v>1263.0200199999999</v>
      </c>
      <c r="R252" s="6">
        <f t="shared" si="49"/>
        <v>0.99304176131617916</v>
      </c>
      <c r="S252" s="7">
        <f t="shared" si="50"/>
        <v>496520.88065808959</v>
      </c>
      <c r="T252" s="8">
        <f t="shared" si="54"/>
        <v>1.0707087512718649E-2</v>
      </c>
      <c r="U252" s="6">
        <f t="shared" si="55"/>
        <v>0.99304176131617916</v>
      </c>
      <c r="V252" s="24">
        <f>(N252/MAX($N$2:N252)) - 1</f>
        <v>-7.0717477036722487E-3</v>
      </c>
      <c r="W252" s="24">
        <f>(S252/MAX($S$2:S252)) - 1</f>
        <v>-7.3767401314533521E-2</v>
      </c>
    </row>
    <row r="253" spans="1:23" x14ac:dyDescent="0.3">
      <c r="A253" s="2">
        <v>40907</v>
      </c>
      <c r="B253" s="1">
        <v>50.341557000000002</v>
      </c>
      <c r="C253" s="6">
        <f t="shared" si="41"/>
        <v>1.228874178819976</v>
      </c>
      <c r="D253" s="7">
        <f t="shared" si="51"/>
        <v>245774.83576399522</v>
      </c>
      <c r="E253" s="1">
        <v>64.502228000000002</v>
      </c>
      <c r="F253" s="6">
        <f t="shared" si="42"/>
        <v>1.1639143089118562</v>
      </c>
      <c r="G253" s="7">
        <f t="shared" si="43"/>
        <v>232782.86178237127</v>
      </c>
      <c r="H253" s="1">
        <v>321.74401899999998</v>
      </c>
      <c r="I253" s="6">
        <f t="shared" si="44"/>
        <v>1.068751545441802</v>
      </c>
      <c r="J253" s="7">
        <f t="shared" si="45"/>
        <v>0</v>
      </c>
      <c r="K253" s="1">
        <v>151.990005</v>
      </c>
      <c r="L253" s="6">
        <f t="shared" si="46"/>
        <v>1.101376847826087</v>
      </c>
      <c r="M253" s="7">
        <f t="shared" si="47"/>
        <v>110137.6847826087</v>
      </c>
      <c r="N253" s="7">
        <f t="shared" si="48"/>
        <v>588695.38232897525</v>
      </c>
      <c r="O253" s="8">
        <f t="shared" si="52"/>
        <v>-4.7155513221819323E-4</v>
      </c>
      <c r="P253" s="6">
        <f t="shared" si="53"/>
        <v>1.1773907646579505</v>
      </c>
      <c r="Q253" s="1">
        <v>1257.599976</v>
      </c>
      <c r="R253" s="6">
        <f t="shared" si="49"/>
        <v>0.98878028489067382</v>
      </c>
      <c r="S253" s="7">
        <f t="shared" si="50"/>
        <v>494390.14244533691</v>
      </c>
      <c r="T253" s="8">
        <f t="shared" si="54"/>
        <v>-4.2913365696294337E-3</v>
      </c>
      <c r="U253" s="6">
        <f t="shared" si="55"/>
        <v>0.98878028489067382</v>
      </c>
      <c r="V253" s="24">
        <f>(N253/MAX($N$2:N253)) - 1</f>
        <v>-7.5399681169669996E-3</v>
      </c>
      <c r="W253" s="24">
        <f>(S253/MAX($S$2:S253)) - 1</f>
        <v>-7.7742177137255286E-2</v>
      </c>
    </row>
  </sheetData>
  <autoFilter ref="A1:W253" xr:uid="{303D1153-4B90-467E-B3C0-E716BABA4B8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AA17-7557-4329-8389-C619F15706FF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>
        <v>10</v>
      </c>
    </row>
    <row r="2" spans="1:1" x14ac:dyDescent="0.3">
      <c r="A2">
        <v>20</v>
      </c>
    </row>
    <row r="3" spans="1:1" x14ac:dyDescent="0.3">
      <c r="A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2020-01-02T12:25:19Z</dcterms:created>
  <dcterms:modified xsi:type="dcterms:W3CDTF">2020-01-17T17:44:58Z</dcterms:modified>
</cp:coreProperties>
</file>