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Tài liệu\GG Files\Pavan\"/>
    </mc:Choice>
  </mc:AlternateContent>
  <xr:revisionPtr revIDLastSave="615" documentId="14_{6638959D-8220-4D03-93B7-62C4B1AB0665}" xr6:coauthVersionLast="36" xr6:coauthVersionMax="36" xr10:uidLastSave="{268FB72A-2882-438F-9190-97DDFA70A88A}"/>
  <bookViews>
    <workbookView xWindow="0" yWindow="0" windowWidth="20175" windowHeight="10920" tabRatio="794" activeTab="3" xr2:uid="{DD0E21DD-75A8-49F8-8F32-94E2E9236B85}"/>
  </bookViews>
  <sheets>
    <sheet name="GG Roomwise sheet" sheetId="4" r:id="rId1"/>
    <sheet name="Daywise sheet" sheetId="5" r:id="rId2"/>
    <sheet name="Mess Card" sheetId="6" r:id="rId3"/>
    <sheet name="Daily Expenditure" sheetId="1" r:id="rId4"/>
    <sheet name="Expenditure" sheetId="7" r:id="rId5"/>
    <sheet name="Monthly Expenditure" sheetId="2" r:id="rId6"/>
    <sheet name="Summary" sheetId="3" r:id="rId7"/>
  </sheets>
  <definedNames>
    <definedName name="_xlnm._FilterDatabase" localSheetId="0" hidden="1">'GG Roomwise sheet'!$A$2:$O$195</definedName>
    <definedName name="_xlnm.Print_Titles" localSheetId="0">'GG Roomwise sheet'!$1:$2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7" l="1"/>
  <c r="E32" i="7"/>
  <c r="E25" i="7"/>
  <c r="E26" i="7"/>
  <c r="E27" i="7" s="1"/>
  <c r="E28" i="7" s="1"/>
  <c r="E29" i="7" s="1"/>
  <c r="E30" i="7" s="1"/>
  <c r="D30" i="7"/>
  <c r="D29" i="7"/>
  <c r="D28" i="7"/>
  <c r="D27" i="7"/>
  <c r="D25" i="7"/>
  <c r="K22" i="7" l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7" i="7"/>
  <c r="E6" i="7"/>
  <c r="E5" i="7"/>
  <c r="E4" i="7"/>
  <c r="E3" i="7"/>
  <c r="O33" i="1" l="1"/>
  <c r="P33" i="1"/>
  <c r="Q33" i="1"/>
  <c r="G6" i="2" l="1"/>
  <c r="G7" i="2" s="1"/>
  <c r="J197" i="4" l="1"/>
  <c r="E26" i="6" l="1"/>
  <c r="G22" i="5"/>
  <c r="F19" i="2"/>
  <c r="D33" i="1"/>
  <c r="E33" i="1"/>
  <c r="F33" i="1"/>
  <c r="G33" i="1"/>
  <c r="H33" i="1"/>
  <c r="I33" i="1"/>
  <c r="J33" i="1"/>
  <c r="K33" i="1"/>
  <c r="L33" i="1"/>
  <c r="M33" i="1"/>
  <c r="N33" i="1"/>
  <c r="R33" i="1"/>
  <c r="C33" i="1"/>
  <c r="S30" i="1"/>
  <c r="S24" i="1"/>
  <c r="S23" i="1"/>
  <c r="S12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5" i="1"/>
  <c r="S26" i="1"/>
  <c r="S27" i="1"/>
  <c r="S28" i="1"/>
  <c r="S29" i="1"/>
  <c r="S31" i="1"/>
  <c r="S32" i="1"/>
  <c r="S3" i="1"/>
  <c r="C4" i="3" l="1"/>
  <c r="S33" i="1"/>
  <c r="D4" i="3" s="1"/>
  <c r="E4" i="3" l="1"/>
  <c r="E10" i="3" s="1"/>
  <c r="E12" i="3" l="1"/>
  <c r="E11" i="3"/>
  <c r="E9" i="3"/>
</calcChain>
</file>

<file path=xl/sharedStrings.xml><?xml version="1.0" encoding="utf-8"?>
<sst xmlns="http://schemas.openxmlformats.org/spreadsheetml/2006/main" count="385" uniqueCount="339">
  <si>
    <t>S. No</t>
  </si>
  <si>
    <t>Date </t>
  </si>
  <si>
    <t>Kirana</t>
  </si>
  <si>
    <t>Veggies</t>
  </si>
  <si>
    <t>Ration Rice</t>
  </si>
  <si>
    <t>Rice</t>
  </si>
  <si>
    <t>Gas</t>
  </si>
  <si>
    <t>Milk/Curd/ Paneer</t>
  </si>
  <si>
    <t>Chicken </t>
  </si>
  <si>
    <t>Egg</t>
  </si>
  <si>
    <t>Oil</t>
  </si>
  <si>
    <t>Cleaning Materials</t>
  </si>
  <si>
    <t>Repair</t>
  </si>
  <si>
    <t>Petrol</t>
  </si>
  <si>
    <t>Others</t>
  </si>
  <si>
    <t>Sr.No</t>
  </si>
  <si>
    <t>Name of Employee</t>
  </si>
  <si>
    <t>Salary</t>
  </si>
  <si>
    <t>Signature</t>
  </si>
  <si>
    <t>Bangaraih</t>
  </si>
  <si>
    <t>Deductions</t>
  </si>
  <si>
    <t>Employee Salary</t>
  </si>
  <si>
    <t xml:space="preserve">Others </t>
  </si>
  <si>
    <t>Description</t>
  </si>
  <si>
    <t>Amount</t>
  </si>
  <si>
    <t>Paid Date</t>
  </si>
  <si>
    <t>Power Bill</t>
  </si>
  <si>
    <t>GHMC</t>
  </si>
  <si>
    <t>Building Rent</t>
  </si>
  <si>
    <t>Total</t>
  </si>
  <si>
    <t>Amount given in advance on these dates</t>
  </si>
  <si>
    <t>Spent Amount</t>
  </si>
  <si>
    <t>Received Amount</t>
  </si>
  <si>
    <t>Total Balance</t>
  </si>
  <si>
    <t>Share of each person</t>
  </si>
  <si>
    <t>Sr. No</t>
  </si>
  <si>
    <t>Bhanu</t>
  </si>
  <si>
    <t>Ajay</t>
  </si>
  <si>
    <t>Sai</t>
  </si>
  <si>
    <t>Pavan</t>
  </si>
  <si>
    <t>Name</t>
  </si>
  <si>
    <t>Share amount</t>
  </si>
  <si>
    <t>S.No</t>
  </si>
  <si>
    <t>Room Number</t>
  </si>
  <si>
    <t>Type of Sharing &amp; Pricing</t>
  </si>
  <si>
    <t>Mobile Number</t>
  </si>
  <si>
    <t>Aadhaar number</t>
  </si>
  <si>
    <t>Bill No.</t>
  </si>
  <si>
    <t>Bill Date</t>
  </si>
  <si>
    <t>Advance</t>
  </si>
  <si>
    <t>Amount Paid</t>
  </si>
  <si>
    <t>Balance</t>
  </si>
  <si>
    <t>Joining Date</t>
  </si>
  <si>
    <t>Vacated Date</t>
  </si>
  <si>
    <t>Advance Return</t>
  </si>
  <si>
    <t>G1</t>
  </si>
  <si>
    <t>venkatesh</t>
  </si>
  <si>
    <t>vasanth</t>
  </si>
  <si>
    <t>G3</t>
  </si>
  <si>
    <t>Mahesh</t>
  </si>
  <si>
    <t>Umesh</t>
  </si>
  <si>
    <t>Bhanu Prakash</t>
  </si>
  <si>
    <t>G4</t>
  </si>
  <si>
    <t>Sai Gautham</t>
  </si>
  <si>
    <t>G5</t>
  </si>
  <si>
    <t>1-1</t>
  </si>
  <si>
    <t xml:space="preserve"> </t>
  </si>
  <si>
    <t>1-2</t>
  </si>
  <si>
    <t>Anil</t>
  </si>
  <si>
    <t>Srinivas</t>
  </si>
  <si>
    <t>Kishore V</t>
  </si>
  <si>
    <t>1-3</t>
  </si>
  <si>
    <t>1-4</t>
  </si>
  <si>
    <t>1-5</t>
  </si>
  <si>
    <t>1-6</t>
  </si>
  <si>
    <t>1-7</t>
  </si>
  <si>
    <t>Vamshi</t>
  </si>
  <si>
    <t>Sathish</t>
  </si>
  <si>
    <t>P. Vamshi</t>
  </si>
  <si>
    <t>1-8</t>
  </si>
  <si>
    <t>Vital</t>
  </si>
  <si>
    <t>1-9</t>
  </si>
  <si>
    <t>Harish</t>
  </si>
  <si>
    <t>Karthik</t>
  </si>
  <si>
    <t>1-10</t>
  </si>
  <si>
    <t>1-11</t>
  </si>
  <si>
    <t>Nikhil</t>
  </si>
  <si>
    <t>Somalingam</t>
  </si>
  <si>
    <t>Srikanth</t>
  </si>
  <si>
    <t>1-12</t>
  </si>
  <si>
    <t>K. Partha sarathi</t>
  </si>
  <si>
    <t>2-1</t>
  </si>
  <si>
    <t>Aditya</t>
  </si>
  <si>
    <t>Chandu</t>
  </si>
  <si>
    <t>2-2</t>
  </si>
  <si>
    <t>Ramesh</t>
  </si>
  <si>
    <t>2-3</t>
  </si>
  <si>
    <t>2-4</t>
  </si>
  <si>
    <t>D. Bharat</t>
  </si>
  <si>
    <t>2-5</t>
  </si>
  <si>
    <t>Lokesh</t>
  </si>
  <si>
    <t>Saikumar</t>
  </si>
  <si>
    <t>2-6</t>
  </si>
  <si>
    <t>2-7</t>
  </si>
  <si>
    <t>Praveen</t>
  </si>
  <si>
    <t>2-8</t>
  </si>
  <si>
    <t>Prudvi</t>
  </si>
  <si>
    <t>Bhanu Prasad</t>
  </si>
  <si>
    <t>2-9</t>
  </si>
  <si>
    <t>Akash</t>
  </si>
  <si>
    <t>K. Sridhar</t>
  </si>
  <si>
    <t>B. Rakesh</t>
  </si>
  <si>
    <t>Narendra</t>
  </si>
  <si>
    <t>2-10</t>
  </si>
  <si>
    <t>Varun</t>
  </si>
  <si>
    <t>2-11</t>
  </si>
  <si>
    <t>Shivakumar A</t>
  </si>
  <si>
    <t>2-12</t>
  </si>
  <si>
    <t>2-13</t>
  </si>
  <si>
    <t>Rudheer</t>
  </si>
  <si>
    <t>Shiva kumar</t>
  </si>
  <si>
    <t>2-14</t>
  </si>
  <si>
    <t>Anil kumar</t>
  </si>
  <si>
    <t>3-1</t>
  </si>
  <si>
    <t>3-2</t>
  </si>
  <si>
    <t>G. Vijay</t>
  </si>
  <si>
    <t>Ramireddy</t>
  </si>
  <si>
    <t>3-3</t>
  </si>
  <si>
    <t>Chakri</t>
  </si>
  <si>
    <t>3-4</t>
  </si>
  <si>
    <t>3-5</t>
  </si>
  <si>
    <t>3-6</t>
  </si>
  <si>
    <t>Premkumar</t>
  </si>
  <si>
    <t>Vijay kumar</t>
  </si>
  <si>
    <t>3-7</t>
  </si>
  <si>
    <t>3-8</t>
  </si>
  <si>
    <t>Jayanth</t>
  </si>
  <si>
    <t>3-9</t>
  </si>
  <si>
    <t>Vamsi</t>
  </si>
  <si>
    <t>R Ajay</t>
  </si>
  <si>
    <t>3-10</t>
  </si>
  <si>
    <t>3-11</t>
  </si>
  <si>
    <t>3-12</t>
  </si>
  <si>
    <t>3-13</t>
  </si>
  <si>
    <t>3-14</t>
  </si>
  <si>
    <t>3-15</t>
  </si>
  <si>
    <t>Sashi kumar</t>
  </si>
  <si>
    <t>Chethan kumar</t>
  </si>
  <si>
    <t>3-16</t>
  </si>
  <si>
    <t>Ahmed</t>
  </si>
  <si>
    <t>3-17</t>
  </si>
  <si>
    <t>4-2</t>
  </si>
  <si>
    <t>Chandrasekhar</t>
  </si>
  <si>
    <t>4-3</t>
  </si>
  <si>
    <t>B. Raju</t>
  </si>
  <si>
    <t>Anvesh</t>
  </si>
  <si>
    <t>Rakesh</t>
  </si>
  <si>
    <t>B. Prashanth</t>
  </si>
  <si>
    <t>K. Srinu</t>
  </si>
  <si>
    <t>4-1</t>
  </si>
  <si>
    <t>G2</t>
  </si>
  <si>
    <t>Total Income</t>
  </si>
  <si>
    <t>Anil N</t>
  </si>
  <si>
    <t>S Somesh</t>
  </si>
  <si>
    <t>Son Pal</t>
  </si>
  <si>
    <t xml:space="preserve">Date Upto </t>
  </si>
  <si>
    <t>Chaitanya Prasad</t>
  </si>
  <si>
    <t>S. No.</t>
  </si>
  <si>
    <t>Date</t>
  </si>
  <si>
    <t>Total Expenditure</t>
  </si>
  <si>
    <t>Fee/Bills</t>
  </si>
  <si>
    <t>Expenditure</t>
  </si>
  <si>
    <t>Manjunath Reddy</t>
  </si>
  <si>
    <t>J Jayanth</t>
  </si>
  <si>
    <t>N Vinod</t>
  </si>
  <si>
    <t xml:space="preserve">Kiran </t>
  </si>
  <si>
    <t>Niranjann</t>
  </si>
  <si>
    <t>Bhanu Murthy</t>
  </si>
  <si>
    <t>K Teja</t>
  </si>
  <si>
    <t>Salary Given</t>
  </si>
  <si>
    <t>Y Praveen Kumar</t>
  </si>
  <si>
    <t>P Ramu</t>
  </si>
  <si>
    <t>P Rajashekar</t>
  </si>
  <si>
    <t>Suryakanth</t>
  </si>
  <si>
    <t>Hardhik</t>
  </si>
  <si>
    <t>Bharat M</t>
  </si>
  <si>
    <t>srinu.u</t>
  </si>
  <si>
    <t>srinivas.p</t>
  </si>
  <si>
    <t>Water Bill</t>
  </si>
  <si>
    <t>Wifi</t>
  </si>
  <si>
    <t>9000 for 3 months</t>
  </si>
  <si>
    <t>Abhilash</t>
  </si>
  <si>
    <t>Bangari</t>
  </si>
  <si>
    <t>6067 for may water bill</t>
  </si>
  <si>
    <t>N. Shiva kumar</t>
  </si>
  <si>
    <t>akhil.E</t>
  </si>
  <si>
    <t>srikanth.p</t>
  </si>
  <si>
    <t>ranga</t>
  </si>
  <si>
    <t>sachin.p</t>
  </si>
  <si>
    <t>ajay.T</t>
  </si>
  <si>
    <t>arun.k</t>
  </si>
  <si>
    <t>Tharun.G</t>
  </si>
  <si>
    <t>Meganath</t>
  </si>
  <si>
    <t>lakshman .S</t>
  </si>
  <si>
    <t>tarun.N</t>
  </si>
  <si>
    <t>Naveen kumar.B</t>
  </si>
  <si>
    <t>varun kumar reddy</t>
  </si>
  <si>
    <t>devadas.S</t>
  </si>
  <si>
    <t>sai kumar .E</t>
  </si>
  <si>
    <t>BALAJI.P</t>
  </si>
  <si>
    <t>ANJANAYULU.P</t>
  </si>
  <si>
    <t>OM KUMAR</t>
  </si>
  <si>
    <t>VARA KUMAR.U</t>
  </si>
  <si>
    <t>AKHIL.G</t>
  </si>
  <si>
    <t>PARAMESHAWAR.B</t>
  </si>
  <si>
    <t>Curd</t>
  </si>
  <si>
    <t>approx (55 per ltr)</t>
  </si>
  <si>
    <t>Krishna naidu</t>
  </si>
  <si>
    <t>Naveen cc cam</t>
  </si>
  <si>
    <t>bhanu prassad.k</t>
  </si>
  <si>
    <t xml:space="preserve">pavan </t>
  </si>
  <si>
    <t>dinesh reddy .k</t>
  </si>
  <si>
    <t>shiva kumar.E</t>
  </si>
  <si>
    <t>venkataram reddy.M</t>
  </si>
  <si>
    <t>sathish.K</t>
  </si>
  <si>
    <t>yuvaraj.T</t>
  </si>
  <si>
    <t>Yaswanth.G</t>
  </si>
  <si>
    <t>ANR&amp;GANGA</t>
  </si>
  <si>
    <t>Ajay .D</t>
  </si>
  <si>
    <t>balakrishna.A</t>
  </si>
  <si>
    <t>vinay reddy.N</t>
  </si>
  <si>
    <t>megha raj.A</t>
  </si>
  <si>
    <t xml:space="preserve">VENGAL REDDY </t>
  </si>
  <si>
    <t>madhu.G</t>
  </si>
  <si>
    <t>nagraju.A</t>
  </si>
  <si>
    <t>CH.ashih kumar</t>
  </si>
  <si>
    <t xml:space="preserve">  </t>
  </si>
  <si>
    <t>SURENDRA.B</t>
  </si>
  <si>
    <t>naveen.B</t>
  </si>
  <si>
    <t>vishnu.s</t>
  </si>
  <si>
    <t>bhuvan kumar.p</t>
  </si>
  <si>
    <t>srikanth reddy</t>
  </si>
  <si>
    <t>Daily Expenditure - August</t>
  </si>
  <si>
    <t>2000 on 28th</t>
  </si>
  <si>
    <t>Ajay Aryan</t>
  </si>
  <si>
    <t>Mani Teja</t>
  </si>
  <si>
    <t>GG Roomwise Sheet - September</t>
  </si>
  <si>
    <t>Bhaskar reddy</t>
  </si>
  <si>
    <t>M Ansar</t>
  </si>
  <si>
    <t>G Dinesh Kumar</t>
  </si>
  <si>
    <t>and other</t>
  </si>
  <si>
    <t>3 days</t>
  </si>
  <si>
    <t>10 days</t>
  </si>
  <si>
    <t>2 days</t>
  </si>
  <si>
    <t>Ravi</t>
  </si>
  <si>
    <t>george.B</t>
  </si>
  <si>
    <t>Babu</t>
  </si>
  <si>
    <t>Day Wise Sheet-September</t>
  </si>
  <si>
    <t>Mess Card-September</t>
  </si>
  <si>
    <t>4 Days</t>
  </si>
  <si>
    <t>manideep.B</t>
  </si>
  <si>
    <t>ramu.E</t>
  </si>
  <si>
    <t>sattish.U</t>
  </si>
  <si>
    <t>AKHIL</t>
  </si>
  <si>
    <t>CHANDHAN</t>
  </si>
  <si>
    <t>2DAYS</t>
  </si>
  <si>
    <t>MD.ANSAR</t>
  </si>
  <si>
    <t>3 DAYS</t>
  </si>
  <si>
    <t>GANESH</t>
  </si>
  <si>
    <t>1 DAY</t>
  </si>
  <si>
    <t>HOLD</t>
  </si>
  <si>
    <t>AJAY</t>
  </si>
  <si>
    <t>1DAY</t>
  </si>
  <si>
    <t>AKASH.B</t>
  </si>
  <si>
    <t>SIVA SAI.R</t>
  </si>
  <si>
    <t>SIKENDAR.R</t>
  </si>
  <si>
    <t>DILL KUMAR.A</t>
  </si>
  <si>
    <t>vaCATED</t>
  </si>
  <si>
    <t>saahit.s</t>
  </si>
  <si>
    <t xml:space="preserve">S Vineel </t>
  </si>
  <si>
    <t>aravind.G</t>
  </si>
  <si>
    <t>madhu.P</t>
  </si>
  <si>
    <t>2500 PAY ONE WEEK</t>
  </si>
  <si>
    <t>Dinesh kumar.G</t>
  </si>
  <si>
    <t>Balance due pay ,salary vachaka pay cheystadu</t>
  </si>
  <si>
    <t>daywise pay cheysadu, he will come nxt mnth</t>
  </si>
  <si>
    <t>aug ,700 balance sep mnth lo esta du</t>
  </si>
  <si>
    <t>jalendar.B</t>
  </si>
  <si>
    <t>VINAY.B</t>
  </si>
  <si>
    <t>he went home</t>
  </si>
  <si>
    <t xml:space="preserve">he went home </t>
  </si>
  <si>
    <r>
      <rPr>
        <sz val="11"/>
        <color rgb="FFFF0000"/>
        <rFont val="Calibri"/>
        <family val="2"/>
        <scheme val="minor"/>
      </rPr>
      <t>he went home</t>
    </r>
    <r>
      <rPr>
        <sz val="11"/>
        <color theme="1"/>
        <rFont val="Calibri"/>
        <family val="2"/>
        <scheme val="minor"/>
      </rPr>
      <t xml:space="preserve"> </t>
    </r>
  </si>
  <si>
    <t>daywise pay cheysadu,  8 days ki</t>
  </si>
  <si>
    <t>balance due</t>
  </si>
  <si>
    <t>sridhar.k</t>
  </si>
  <si>
    <t>he will pay nxt mnth 5th</t>
  </si>
  <si>
    <t>vacated, he will come nxt mnth</t>
  </si>
  <si>
    <t>day wise  pay cheysadu ,2days ki</t>
  </si>
  <si>
    <t>daywise , 800 tdy evng pay cheystadu</t>
  </si>
  <si>
    <t>Nag</t>
  </si>
  <si>
    <t>bedbugs</t>
  </si>
  <si>
    <t>he will pay 25th, august &amp; september.</t>
  </si>
  <si>
    <t>2k balance will pay after dasara</t>
  </si>
  <si>
    <t>prashanth</t>
  </si>
  <si>
    <t>due balance</t>
  </si>
  <si>
    <t>he will pay in nxt mnth 6th</t>
  </si>
  <si>
    <t>he will pay in nxt mnth 5th</t>
  </si>
  <si>
    <t>balance will pay this evng</t>
  </si>
  <si>
    <t>vacated he will come after 15 days</t>
  </si>
  <si>
    <t>vacated,23rd</t>
  </si>
  <si>
    <t>2800,balance will pay 25th</t>
  </si>
  <si>
    <t>1800 balnce will pay 25th</t>
  </si>
  <si>
    <t>vecated 24</t>
  </si>
  <si>
    <t>daywise pay cheysadu,1100/-</t>
  </si>
  <si>
    <t>he will come  in nxt mnth</t>
  </si>
  <si>
    <t>he will pay 22nd,did'nt pick  the call</t>
  </si>
  <si>
    <t>he will  pay 1st</t>
  </si>
  <si>
    <t>he will pay day wise</t>
  </si>
  <si>
    <t>he will pay in oct 4th</t>
  </si>
  <si>
    <t>he will pay 28th</t>
  </si>
  <si>
    <t>2k balance twrw</t>
  </si>
  <si>
    <t>didn't pick the call</t>
  </si>
  <si>
    <t>discuess to pavan bro</t>
  </si>
  <si>
    <t>1500 balance will pay in oct 5</t>
  </si>
  <si>
    <t>vacated</t>
  </si>
  <si>
    <t>daywise pay cheysadu,2k</t>
  </si>
  <si>
    <t xml:space="preserve">day wise pay cheysadu </t>
  </si>
  <si>
    <t>udaykumar</t>
  </si>
  <si>
    <t>vacated 25</t>
  </si>
  <si>
    <t>he will pay  after dasara</t>
  </si>
  <si>
    <t>he will pay after dasara</t>
  </si>
  <si>
    <t>?</t>
  </si>
  <si>
    <t>he will pay in oct 5th</t>
  </si>
  <si>
    <t>he will pay in oct 6th</t>
  </si>
  <si>
    <t>800  balance will pay after dasara</t>
  </si>
  <si>
    <t>he will pay in  nxt mnth 5th</t>
  </si>
  <si>
    <t>vacated 28</t>
  </si>
  <si>
    <r>
      <t>d</t>
    </r>
    <r>
      <rPr>
        <sz val="11"/>
        <color rgb="FFFF0066"/>
        <rFont val="Calibri"/>
        <family val="2"/>
        <scheme val="minor"/>
      </rPr>
      <t>aywise pay cheysadu 3days</t>
    </r>
  </si>
  <si>
    <t>5200 pqid for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</si>
</sst>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2" xfId="0" applyBorder="1"/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4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1" fontId="0" fillId="2" borderId="2" xfId="0" applyNumberForma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1" fontId="7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0" fillId="2" borderId="2" xfId="0" quotePrefix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2" borderId="2" xfId="0" quotePrefix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164" fontId="0" fillId="2" borderId="2" xfId="0" applyNumberForma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16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vertical="center" wrapText="1"/>
    </xf>
    <xf numFmtId="16" fontId="0" fillId="0" borderId="2" xfId="0" applyNumberFormat="1" applyBorder="1"/>
    <xf numFmtId="14" fontId="7" fillId="2" borderId="2" xfId="0" applyNumberFormat="1" applyFont="1" applyFill="1" applyBorder="1" applyAlignment="1">
      <alignment vertical="center" wrapText="1"/>
    </xf>
    <xf numFmtId="0" fontId="0" fillId="2" borderId="0" xfId="0" applyFill="1"/>
    <xf numFmtId="1" fontId="0" fillId="2" borderId="12" xfId="0" applyNumberFormat="1" applyFill="1" applyBorder="1" applyAlignment="1">
      <alignment vertical="center" wrapText="1"/>
    </xf>
    <xf numFmtId="14" fontId="0" fillId="2" borderId="12" xfId="0" applyNumberFormat="1" applyFill="1" applyBorder="1" applyAlignment="1">
      <alignment horizontal="right" vertical="center" wrapText="1"/>
    </xf>
    <xf numFmtId="0" fontId="0" fillId="2" borderId="12" xfId="0" applyFill="1" applyBorder="1" applyAlignment="1">
      <alignment horizontal="right" vertical="center" wrapText="1"/>
    </xf>
    <xf numFmtId="1" fontId="0" fillId="2" borderId="11" xfId="0" applyNumberFormat="1" applyFill="1" applyBorder="1" applyAlignment="1">
      <alignment vertical="center" wrapText="1"/>
    </xf>
    <xf numFmtId="14" fontId="0" fillId="2" borderId="11" xfId="0" applyNumberFormat="1" applyFill="1" applyBorder="1" applyAlignment="1">
      <alignment vertical="center" wrapText="1"/>
    </xf>
    <xf numFmtId="0" fontId="0" fillId="2" borderId="11" xfId="0" applyFill="1" applyBorder="1" applyAlignment="1">
      <alignment horizontal="right" vertical="center" wrapText="1"/>
    </xf>
    <xf numFmtId="0" fontId="0" fillId="0" borderId="5" xfId="0" applyBorder="1"/>
    <xf numFmtId="12" fontId="0" fillId="0" borderId="0" xfId="0" applyNumberFormat="1"/>
    <xf numFmtId="0" fontId="0" fillId="2" borderId="13" xfId="0" applyFill="1" applyBorder="1" applyAlignment="1">
      <alignment vertical="center"/>
    </xf>
    <xf numFmtId="14" fontId="0" fillId="2" borderId="12" xfId="0" applyNumberFormat="1" applyFill="1" applyBorder="1" applyAlignment="1">
      <alignment vertical="center" wrapText="1"/>
    </xf>
    <xf numFmtId="0" fontId="0" fillId="2" borderId="2" xfId="0" applyFill="1" applyBorder="1"/>
    <xf numFmtId="15" fontId="0" fillId="2" borderId="2" xfId="0" applyNumberFormat="1" applyFill="1" applyBorder="1" applyAlignment="1">
      <alignment vertical="center" wrapText="1"/>
    </xf>
    <xf numFmtId="49" fontId="0" fillId="2" borderId="2" xfId="0" applyNumberFormat="1" applyFill="1" applyBorder="1" applyAlignment="1">
      <alignment horizontal="right" vertical="center" wrapText="1"/>
    </xf>
    <xf numFmtId="3" fontId="0" fillId="0" borderId="2" xfId="0" applyNumberFormat="1" applyBorder="1"/>
    <xf numFmtId="0" fontId="10" fillId="2" borderId="2" xfId="0" applyFont="1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1" fontId="10" fillId="2" borderId="2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14" fontId="0" fillId="0" borderId="0" xfId="0" applyNumberFormat="1"/>
    <xf numFmtId="0" fontId="0" fillId="2" borderId="2" xfId="0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7" fillId="2" borderId="13" xfId="0" applyFont="1" applyFill="1" applyBorder="1" applyAlignment="1">
      <alignment vertical="center" wrapText="1"/>
    </xf>
    <xf numFmtId="0" fontId="10" fillId="0" borderId="2" xfId="0" applyFont="1" applyBorder="1"/>
    <xf numFmtId="14" fontId="10" fillId="2" borderId="2" xfId="0" applyNumberFormat="1" applyFont="1" applyFill="1" applyBorder="1" applyAlignment="1">
      <alignment vertical="center" wrapText="1"/>
    </xf>
    <xf numFmtId="1" fontId="11" fillId="2" borderId="2" xfId="0" applyNumberFormat="1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11" xfId="0" applyFont="1" applyFill="1" applyBorder="1" applyAlignment="1">
      <alignment vertical="center" wrapText="1"/>
    </xf>
    <xf numFmtId="0" fontId="11" fillId="0" borderId="0" xfId="0" applyFont="1"/>
    <xf numFmtId="0" fontId="11" fillId="2" borderId="13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49" fontId="10" fillId="2" borderId="2" xfId="0" applyNumberFormat="1" applyFont="1" applyFill="1" applyBorder="1" applyAlignment="1">
      <alignment vertical="center" wrapText="1"/>
    </xf>
    <xf numFmtId="1" fontId="12" fillId="2" borderId="2" xfId="0" applyNumberFormat="1" applyFont="1" applyFill="1" applyBorder="1" applyAlignment="1">
      <alignment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12" xfId="0" quotePrefix="1" applyFill="1" applyBorder="1" applyAlignment="1">
      <alignment horizontal="center" vertical="center" wrapText="1"/>
    </xf>
    <xf numFmtId="0" fontId="0" fillId="2" borderId="13" xfId="0" quotePrefix="1" applyFill="1" applyBorder="1" applyAlignment="1">
      <alignment horizontal="center" vertical="center" wrapText="1"/>
    </xf>
    <xf numFmtId="0" fontId="0" fillId="2" borderId="11" xfId="0" quotePrefix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" fontId="0" fillId="2" borderId="2" xfId="0" quotePrefix="1" applyNumberFormat="1" applyFill="1" applyBorder="1" applyAlignment="1">
      <alignment horizontal="center" vertical="center" wrapText="1"/>
    </xf>
    <xf numFmtId="49" fontId="0" fillId="2" borderId="2" xfId="0" quotePrefix="1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0" fillId="0" borderId="2" xfId="0" applyNumberFormat="1" applyFont="1" applyBorder="1"/>
    <xf numFmtId="14" fontId="0" fillId="3" borderId="13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308-6DF8-46BF-847D-134BD9ABF15A}">
  <sheetPr filterMode="1"/>
  <dimension ref="A1:HK197"/>
  <sheetViews>
    <sheetView topLeftCell="A191" zoomScaleNormal="100" workbookViewId="0">
      <selection activeCell="N144" sqref="N144"/>
    </sheetView>
  </sheetViews>
  <sheetFormatPr defaultRowHeight="15" x14ac:dyDescent="0.25"/>
  <cols>
    <col min="1" max="1" width="6.42578125" customWidth="1"/>
    <col min="2" max="2" width="10.7109375" customWidth="1"/>
    <col min="3" max="3" width="11.140625" customWidth="1"/>
    <col min="4" max="4" width="19.28515625" customWidth="1"/>
    <col min="5" max="5" width="13.7109375" customWidth="1"/>
    <col min="6" max="6" width="16.140625" customWidth="1"/>
    <col min="7" max="7" width="8.28515625" customWidth="1"/>
    <col min="8" max="8" width="11.7109375" customWidth="1"/>
    <col min="9" max="9" width="10.7109375" customWidth="1"/>
    <col min="10" max="10" width="11.140625" customWidth="1"/>
    <col min="12" max="12" width="11.5703125" customWidth="1"/>
    <col min="13" max="13" width="11.28515625" customWidth="1"/>
    <col min="14" max="14" width="9.140625" customWidth="1"/>
    <col min="15" max="15" width="17.85546875" customWidth="1"/>
  </cols>
  <sheetData>
    <row r="1" spans="1:15" ht="26.25" x14ac:dyDescent="0.25">
      <c r="A1" s="93" t="s">
        <v>246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5" ht="45" x14ac:dyDescent="0.25">
      <c r="A2" s="15" t="s">
        <v>42</v>
      </c>
      <c r="B2" s="15" t="s">
        <v>43</v>
      </c>
      <c r="C2" s="15" t="s">
        <v>44</v>
      </c>
      <c r="D2" s="15" t="s">
        <v>40</v>
      </c>
      <c r="E2" s="15" t="s">
        <v>45</v>
      </c>
      <c r="F2" s="16" t="s">
        <v>46</v>
      </c>
      <c r="G2" s="15" t="s">
        <v>47</v>
      </c>
      <c r="H2" s="17" t="s">
        <v>48</v>
      </c>
      <c r="I2" s="15" t="s">
        <v>49</v>
      </c>
      <c r="J2" s="15" t="s">
        <v>50</v>
      </c>
      <c r="K2" s="15" t="s">
        <v>51</v>
      </c>
      <c r="L2" s="18" t="s">
        <v>52</v>
      </c>
      <c r="M2" s="18" t="s">
        <v>53</v>
      </c>
      <c r="N2" s="18" t="s">
        <v>54</v>
      </c>
      <c r="O2" s="15" t="s">
        <v>18</v>
      </c>
    </row>
    <row r="3" spans="1:15" x14ac:dyDescent="0.25">
      <c r="A3" s="19">
        <v>1</v>
      </c>
      <c r="B3" s="92" t="s">
        <v>55</v>
      </c>
      <c r="C3" s="92">
        <v>5</v>
      </c>
      <c r="D3" s="20" t="s">
        <v>56</v>
      </c>
      <c r="E3" s="20">
        <v>6281240415</v>
      </c>
      <c r="F3" s="21"/>
      <c r="G3" s="20"/>
      <c r="H3" s="22"/>
      <c r="I3" s="20"/>
      <c r="J3" s="23">
        <v>4800</v>
      </c>
      <c r="K3" s="20"/>
      <c r="L3" s="22">
        <v>45782</v>
      </c>
      <c r="M3" s="22"/>
      <c r="N3" s="24"/>
      <c r="O3" s="25"/>
    </row>
    <row r="4" spans="1:15" hidden="1" x14ac:dyDescent="0.25">
      <c r="A4" s="19">
        <v>2</v>
      </c>
      <c r="B4" s="92"/>
      <c r="C4" s="92"/>
      <c r="D4" s="20"/>
      <c r="E4" s="20"/>
      <c r="F4" s="75"/>
      <c r="G4" s="20"/>
      <c r="H4" s="22"/>
      <c r="I4" s="20"/>
      <c r="K4" s="20"/>
      <c r="L4" s="22"/>
      <c r="M4" s="22"/>
      <c r="N4" s="24"/>
      <c r="O4" s="20"/>
    </row>
    <row r="5" spans="1:15" ht="30" x14ac:dyDescent="0.25">
      <c r="A5" s="19">
        <v>3</v>
      </c>
      <c r="B5" s="92"/>
      <c r="C5" s="92"/>
      <c r="D5" s="20" t="s">
        <v>57</v>
      </c>
      <c r="E5" s="20">
        <v>6305608368</v>
      </c>
      <c r="F5" s="21">
        <v>981078059000</v>
      </c>
      <c r="G5" s="20"/>
      <c r="H5" s="22"/>
      <c r="I5" s="20"/>
      <c r="J5" s="23"/>
      <c r="K5" s="20"/>
      <c r="L5" s="22">
        <v>45797</v>
      </c>
      <c r="M5" s="22"/>
      <c r="N5" s="24"/>
      <c r="O5" s="88" t="s">
        <v>318</v>
      </c>
    </row>
    <row r="6" spans="1:15" x14ac:dyDescent="0.25">
      <c r="A6" s="19">
        <v>4</v>
      </c>
      <c r="B6" s="92"/>
      <c r="C6" s="92"/>
      <c r="D6" s="20" t="s">
        <v>229</v>
      </c>
      <c r="E6" s="20">
        <v>7095248242</v>
      </c>
      <c r="F6" s="21"/>
      <c r="G6" s="20"/>
      <c r="H6" s="22"/>
      <c r="I6" s="20"/>
      <c r="J6" s="23">
        <v>4800</v>
      </c>
      <c r="K6" s="20"/>
      <c r="L6" s="22">
        <v>45882</v>
      </c>
      <c r="M6" s="22"/>
      <c r="N6" s="24"/>
      <c r="O6" s="76"/>
    </row>
    <row r="7" spans="1:15" hidden="1" x14ac:dyDescent="0.25">
      <c r="A7" s="19">
        <v>5</v>
      </c>
      <c r="B7" s="92"/>
      <c r="C7" s="92"/>
      <c r="D7" s="20"/>
      <c r="E7" s="27"/>
      <c r="F7" s="28"/>
      <c r="G7" s="20"/>
      <c r="H7" s="22"/>
      <c r="I7" s="27"/>
      <c r="J7" s="29"/>
      <c r="K7" s="27"/>
      <c r="L7" s="22"/>
      <c r="M7" s="22"/>
      <c r="N7" s="30"/>
      <c r="O7" s="31"/>
    </row>
    <row r="8" spans="1:15" hidden="1" x14ac:dyDescent="0.25">
      <c r="A8" s="19">
        <v>6</v>
      </c>
      <c r="B8" s="92" t="s">
        <v>160</v>
      </c>
      <c r="C8" s="92">
        <v>5</v>
      </c>
      <c r="D8" s="20"/>
      <c r="E8" s="20"/>
      <c r="F8" s="21"/>
      <c r="G8" s="20"/>
      <c r="H8" s="22"/>
      <c r="I8" s="20"/>
      <c r="J8" s="23"/>
      <c r="K8" s="20"/>
      <c r="L8" s="22"/>
      <c r="M8" s="22"/>
      <c r="N8" s="24"/>
      <c r="O8" s="20"/>
    </row>
    <row r="9" spans="1:15" hidden="1" x14ac:dyDescent="0.25">
      <c r="A9" s="19">
        <v>7</v>
      </c>
      <c r="B9" s="92"/>
      <c r="C9" s="92"/>
      <c r="D9" s="20"/>
      <c r="E9" s="20"/>
      <c r="F9" s="21"/>
      <c r="G9" s="20"/>
      <c r="H9" s="22"/>
      <c r="I9" s="20"/>
      <c r="J9" s="69"/>
      <c r="K9" s="20"/>
      <c r="L9" s="22"/>
      <c r="M9" s="22"/>
      <c r="N9" s="24"/>
      <c r="O9" s="20"/>
    </row>
    <row r="10" spans="1:15" hidden="1" x14ac:dyDescent="0.25">
      <c r="A10" s="19">
        <v>8</v>
      </c>
      <c r="B10" s="92"/>
      <c r="C10" s="92"/>
      <c r="D10" s="20"/>
      <c r="E10" s="20"/>
      <c r="F10" s="21"/>
      <c r="G10" s="20"/>
      <c r="H10" s="22"/>
      <c r="I10" s="20"/>
      <c r="J10" s="23"/>
      <c r="K10" s="20"/>
      <c r="L10" s="22"/>
      <c r="M10" s="22"/>
      <c r="N10" s="24"/>
      <c r="O10" s="20"/>
    </row>
    <row r="11" spans="1:15" hidden="1" x14ac:dyDescent="0.25">
      <c r="A11" s="19">
        <v>9</v>
      </c>
      <c r="B11" s="92"/>
      <c r="C11" s="92"/>
      <c r="D11" s="20"/>
      <c r="E11" s="20"/>
      <c r="F11" s="21"/>
      <c r="G11" s="20"/>
      <c r="H11" s="22"/>
      <c r="I11" s="20"/>
      <c r="J11" s="23"/>
      <c r="K11" s="20"/>
      <c r="L11" s="22"/>
      <c r="M11" s="22"/>
      <c r="N11" s="24"/>
      <c r="O11" s="20"/>
    </row>
    <row r="12" spans="1:15" hidden="1" x14ac:dyDescent="0.25">
      <c r="A12" s="19">
        <v>10</v>
      </c>
      <c r="B12" s="92"/>
      <c r="C12" s="92"/>
      <c r="D12" s="20"/>
      <c r="E12" s="20"/>
      <c r="F12" s="21"/>
      <c r="G12" s="20"/>
      <c r="H12" s="22"/>
      <c r="I12" s="20"/>
      <c r="J12" s="23"/>
      <c r="K12" s="20"/>
      <c r="L12" s="22"/>
      <c r="M12" s="22"/>
      <c r="N12" s="24"/>
      <c r="O12" s="20"/>
    </row>
    <row r="13" spans="1:15" x14ac:dyDescent="0.25">
      <c r="A13" s="19">
        <v>11</v>
      </c>
      <c r="B13" s="92" t="s">
        <v>58</v>
      </c>
      <c r="C13" s="92">
        <v>4</v>
      </c>
      <c r="D13" s="20" t="s">
        <v>197</v>
      </c>
      <c r="E13" s="20">
        <v>897899195</v>
      </c>
      <c r="F13" s="21" t="s">
        <v>291</v>
      </c>
      <c r="G13" s="20"/>
      <c r="H13" s="22"/>
      <c r="I13" s="20"/>
      <c r="J13" s="23"/>
      <c r="K13" s="20"/>
      <c r="L13" s="22">
        <v>45841</v>
      </c>
      <c r="M13" s="22"/>
      <c r="N13" s="24"/>
      <c r="O13" s="68" t="s">
        <v>289</v>
      </c>
    </row>
    <row r="14" spans="1:15" x14ac:dyDescent="0.25">
      <c r="A14" s="19">
        <v>12</v>
      </c>
      <c r="B14" s="92"/>
      <c r="C14" s="92"/>
      <c r="D14" s="20" t="s">
        <v>59</v>
      </c>
      <c r="E14" s="26">
        <v>9492844474</v>
      </c>
      <c r="F14" s="21"/>
      <c r="G14" s="20"/>
      <c r="H14" s="22"/>
      <c r="I14" s="22"/>
      <c r="J14" s="23">
        <v>4700</v>
      </c>
      <c r="K14" s="32"/>
      <c r="L14" s="22">
        <v>45809</v>
      </c>
      <c r="M14" s="22"/>
      <c r="N14" s="24"/>
      <c r="O14" s="20"/>
    </row>
    <row r="15" spans="1:15" x14ac:dyDescent="0.25">
      <c r="A15" s="19">
        <v>13</v>
      </c>
      <c r="B15" s="92"/>
      <c r="C15" s="92"/>
      <c r="D15" s="20" t="s">
        <v>60</v>
      </c>
      <c r="E15" s="26">
        <v>9849910801</v>
      </c>
      <c r="F15" s="21"/>
      <c r="G15" s="20"/>
      <c r="H15" s="22"/>
      <c r="I15" s="22"/>
      <c r="J15" s="23">
        <v>4700</v>
      </c>
      <c r="K15" s="32"/>
      <c r="L15" s="22">
        <v>45809</v>
      </c>
      <c r="M15" s="22"/>
      <c r="N15" s="24"/>
      <c r="O15" s="26"/>
    </row>
    <row r="16" spans="1:15" x14ac:dyDescent="0.25">
      <c r="A16" s="19">
        <v>14</v>
      </c>
      <c r="B16" s="92"/>
      <c r="C16" s="92"/>
      <c r="D16" s="20" t="s">
        <v>61</v>
      </c>
      <c r="E16" s="26">
        <v>7396183785</v>
      </c>
      <c r="F16" s="21">
        <v>994026929568</v>
      </c>
      <c r="G16" s="20"/>
      <c r="H16" s="22"/>
      <c r="I16" s="20"/>
      <c r="J16" s="23"/>
      <c r="K16" s="20"/>
      <c r="L16" s="22">
        <v>45799</v>
      </c>
      <c r="M16" s="22"/>
      <c r="N16" s="24"/>
      <c r="O16" s="76" t="s">
        <v>321</v>
      </c>
    </row>
    <row r="17" spans="1:15" x14ac:dyDescent="0.25">
      <c r="A17" s="19">
        <v>15</v>
      </c>
      <c r="B17" s="92" t="s">
        <v>62</v>
      </c>
      <c r="C17" s="92">
        <v>2</v>
      </c>
      <c r="D17" s="24" t="s">
        <v>63</v>
      </c>
      <c r="E17" s="20">
        <v>6301604313</v>
      </c>
      <c r="F17" s="33">
        <v>876876337240</v>
      </c>
      <c r="G17" s="20"/>
      <c r="H17" s="22"/>
      <c r="I17" s="20"/>
      <c r="J17" s="23">
        <v>5500</v>
      </c>
      <c r="K17" s="68"/>
      <c r="L17" s="22">
        <v>45788</v>
      </c>
      <c r="M17" s="22"/>
      <c r="N17" s="24"/>
      <c r="O17" s="25"/>
    </row>
    <row r="18" spans="1:15" x14ac:dyDescent="0.25">
      <c r="A18" s="19">
        <v>16</v>
      </c>
      <c r="B18" s="92"/>
      <c r="C18" s="92"/>
      <c r="D18" s="20" t="s">
        <v>232</v>
      </c>
      <c r="E18" s="20">
        <v>7702459278</v>
      </c>
      <c r="F18" s="33">
        <v>8939835796</v>
      </c>
      <c r="G18" s="20"/>
      <c r="H18" s="22"/>
      <c r="I18" s="20"/>
      <c r="J18" s="23">
        <v>5000</v>
      </c>
      <c r="K18" s="70"/>
      <c r="L18" s="22">
        <v>45841</v>
      </c>
      <c r="M18" s="22"/>
      <c r="N18" s="24"/>
      <c r="O18" s="20"/>
    </row>
    <row r="19" spans="1:15" hidden="1" x14ac:dyDescent="0.25">
      <c r="A19" s="19">
        <v>17</v>
      </c>
      <c r="B19" s="98" t="s">
        <v>64</v>
      </c>
      <c r="C19" s="98">
        <v>2</v>
      </c>
      <c r="D19" s="24"/>
      <c r="E19" s="25"/>
      <c r="F19" s="33"/>
      <c r="G19" s="20"/>
      <c r="H19" s="22"/>
      <c r="I19" s="20"/>
      <c r="J19" s="23"/>
      <c r="K19" s="20"/>
      <c r="L19" s="22"/>
      <c r="M19" s="22"/>
      <c r="N19" s="24"/>
      <c r="O19" s="20"/>
    </row>
    <row r="20" spans="1:15" hidden="1" x14ac:dyDescent="0.25">
      <c r="A20" s="19">
        <v>18</v>
      </c>
      <c r="B20" s="100"/>
      <c r="C20" s="100"/>
      <c r="D20" s="20"/>
      <c r="E20" s="25"/>
      <c r="F20" s="21"/>
      <c r="G20" s="20"/>
      <c r="H20" s="22"/>
      <c r="I20" s="20"/>
      <c r="J20" s="23"/>
      <c r="K20" s="20"/>
      <c r="L20" s="22"/>
      <c r="M20" s="22"/>
      <c r="N20" s="24"/>
      <c r="O20" s="20"/>
    </row>
    <row r="21" spans="1:15" x14ac:dyDescent="0.25">
      <c r="A21" s="19">
        <v>19</v>
      </c>
      <c r="B21" s="102" t="s">
        <v>65</v>
      </c>
      <c r="C21" s="92">
        <v>5</v>
      </c>
      <c r="D21" s="20" t="s">
        <v>221</v>
      </c>
      <c r="E21" s="20">
        <v>9441854996</v>
      </c>
      <c r="F21" s="75" t="s">
        <v>277</v>
      </c>
      <c r="G21" s="20"/>
      <c r="H21" s="22"/>
      <c r="I21" s="20"/>
      <c r="J21" s="23">
        <v>2500</v>
      </c>
      <c r="K21" s="20"/>
      <c r="L21" s="22">
        <v>45870</v>
      </c>
      <c r="M21" s="22"/>
      <c r="N21" s="24"/>
      <c r="O21" s="76" t="s">
        <v>300</v>
      </c>
    </row>
    <row r="22" spans="1:15" hidden="1" x14ac:dyDescent="0.25">
      <c r="A22" s="19">
        <v>20</v>
      </c>
      <c r="B22" s="102"/>
      <c r="C22" s="92"/>
      <c r="D22" s="20"/>
      <c r="E22" s="20"/>
      <c r="F22" s="75"/>
      <c r="G22" s="20"/>
      <c r="H22" s="22"/>
      <c r="I22" s="20"/>
      <c r="J22" s="23"/>
      <c r="K22" s="20"/>
      <c r="L22" s="22"/>
      <c r="M22" s="22"/>
      <c r="N22" s="24"/>
      <c r="O22" s="20"/>
    </row>
    <row r="23" spans="1:15" ht="45" x14ac:dyDescent="0.25">
      <c r="A23" s="19">
        <v>21</v>
      </c>
      <c r="B23" s="102"/>
      <c r="C23" s="92"/>
      <c r="D23" s="20" t="s">
        <v>200</v>
      </c>
      <c r="E23" s="20">
        <v>6309702803</v>
      </c>
      <c r="F23" s="21"/>
      <c r="G23" s="20"/>
      <c r="H23" s="22"/>
      <c r="I23" s="20"/>
      <c r="J23" s="23"/>
      <c r="K23" s="20"/>
      <c r="L23" s="22">
        <v>45850</v>
      </c>
      <c r="M23" s="22"/>
      <c r="N23" s="24"/>
      <c r="O23" s="76" t="s">
        <v>315</v>
      </c>
    </row>
    <row r="24" spans="1:15" ht="30" x14ac:dyDescent="0.25">
      <c r="A24" s="19">
        <v>22</v>
      </c>
      <c r="B24" s="102"/>
      <c r="C24" s="92"/>
      <c r="D24" s="37" t="s">
        <v>280</v>
      </c>
      <c r="E24" s="37">
        <v>9347083422</v>
      </c>
      <c r="F24" s="75" t="s">
        <v>326</v>
      </c>
      <c r="G24" s="20"/>
      <c r="H24" s="22"/>
      <c r="I24" s="20"/>
      <c r="J24" s="23">
        <v>2400</v>
      </c>
      <c r="K24" s="20"/>
      <c r="L24" s="77">
        <v>45914</v>
      </c>
      <c r="M24" s="22"/>
      <c r="N24" s="24"/>
      <c r="O24" s="20"/>
    </row>
    <row r="25" spans="1:15" hidden="1" x14ac:dyDescent="0.25">
      <c r="A25" s="19">
        <v>23</v>
      </c>
      <c r="B25" s="102"/>
      <c r="C25" s="92"/>
      <c r="D25" s="20"/>
      <c r="E25" s="27"/>
      <c r="F25" s="28"/>
      <c r="G25" s="20"/>
      <c r="H25" s="22"/>
      <c r="I25" s="27"/>
      <c r="J25" s="29"/>
      <c r="K25" s="27"/>
      <c r="L25" s="22"/>
      <c r="M25" s="22"/>
      <c r="N25" s="24"/>
      <c r="O25" s="20"/>
    </row>
    <row r="26" spans="1:15" hidden="1" x14ac:dyDescent="0.25">
      <c r="A26" s="19">
        <v>24</v>
      </c>
      <c r="B26" s="102"/>
      <c r="C26" s="92"/>
      <c r="D26" s="20"/>
      <c r="E26" s="27"/>
      <c r="F26" s="28"/>
      <c r="G26" s="20"/>
      <c r="H26" s="22"/>
      <c r="I26" s="27"/>
      <c r="J26" s="29"/>
      <c r="K26" s="27"/>
      <c r="L26" s="22"/>
      <c r="M26" s="22"/>
      <c r="N26" s="24"/>
      <c r="O26" s="20"/>
    </row>
    <row r="27" spans="1:15" ht="45" x14ac:dyDescent="0.25">
      <c r="A27" s="19">
        <v>25</v>
      </c>
      <c r="B27" s="91" t="s">
        <v>67</v>
      </c>
      <c r="C27" s="92">
        <v>6</v>
      </c>
      <c r="D27" s="20" t="s">
        <v>68</v>
      </c>
      <c r="E27" s="20">
        <v>9398579986</v>
      </c>
      <c r="F27" s="75" t="s">
        <v>297</v>
      </c>
      <c r="G27" s="20"/>
      <c r="H27" s="22"/>
      <c r="I27" s="20"/>
      <c r="J27">
        <v>500</v>
      </c>
      <c r="K27" s="20"/>
      <c r="L27" s="22">
        <v>45794</v>
      </c>
      <c r="M27" s="22"/>
      <c r="N27" s="24"/>
      <c r="O27" s="88" t="s">
        <v>296</v>
      </c>
    </row>
    <row r="28" spans="1:15" ht="45" x14ac:dyDescent="0.25">
      <c r="A28" s="19">
        <v>26</v>
      </c>
      <c r="B28" s="91"/>
      <c r="C28" s="92"/>
      <c r="D28" s="20" t="s">
        <v>69</v>
      </c>
      <c r="E28" s="20">
        <v>6300291027</v>
      </c>
      <c r="F28" s="21"/>
      <c r="G28" s="20"/>
      <c r="H28" s="22"/>
      <c r="I28" s="20"/>
      <c r="J28" s="23"/>
      <c r="K28" s="20"/>
      <c r="L28" s="22">
        <v>45808</v>
      </c>
      <c r="M28" s="22"/>
      <c r="N28" s="24"/>
      <c r="O28" s="84" t="s">
        <v>286</v>
      </c>
    </row>
    <row r="29" spans="1:15" ht="30" x14ac:dyDescent="0.25">
      <c r="A29" s="19">
        <v>27</v>
      </c>
      <c r="B29" s="91"/>
      <c r="C29" s="92"/>
      <c r="D29" s="20" t="s">
        <v>39</v>
      </c>
      <c r="E29" s="20">
        <v>9441458943</v>
      </c>
      <c r="F29" s="21"/>
      <c r="G29" s="20"/>
      <c r="H29" s="22"/>
      <c r="I29" s="20"/>
      <c r="J29" s="23"/>
      <c r="K29" s="20"/>
      <c r="L29" s="22">
        <v>45803</v>
      </c>
      <c r="M29" s="22"/>
      <c r="N29" s="24"/>
      <c r="O29" s="76" t="s">
        <v>330</v>
      </c>
    </row>
    <row r="30" spans="1:15" ht="45" x14ac:dyDescent="0.25">
      <c r="A30" s="19">
        <v>28</v>
      </c>
      <c r="B30" s="91"/>
      <c r="C30" s="92"/>
      <c r="D30" s="26" t="s">
        <v>70</v>
      </c>
      <c r="E30" s="54">
        <v>8341078052</v>
      </c>
      <c r="F30" s="54"/>
      <c r="G30" s="26"/>
      <c r="H30" s="55"/>
      <c r="I30" s="26"/>
      <c r="J30" s="56">
        <v>2750</v>
      </c>
      <c r="K30" s="26"/>
      <c r="L30" s="55">
        <v>45780</v>
      </c>
      <c r="M30" s="63"/>
      <c r="N30" s="24"/>
      <c r="O30" s="76" t="s">
        <v>298</v>
      </c>
    </row>
    <row r="31" spans="1:15" hidden="1" x14ac:dyDescent="0.25">
      <c r="A31" s="19">
        <v>29</v>
      </c>
      <c r="B31" s="91"/>
      <c r="C31" s="101"/>
      <c r="D31" s="20"/>
      <c r="E31" s="32"/>
      <c r="F31" s="20"/>
      <c r="G31" s="64"/>
      <c r="H31" s="64"/>
      <c r="I31" s="64"/>
      <c r="J31" s="64"/>
      <c r="K31" s="20"/>
      <c r="L31" s="22"/>
      <c r="M31" s="23"/>
      <c r="N31" s="24"/>
      <c r="O31" s="25"/>
    </row>
    <row r="32" spans="1:15" hidden="1" x14ac:dyDescent="0.25">
      <c r="A32" s="19">
        <v>30</v>
      </c>
      <c r="B32" s="91"/>
      <c r="C32" s="92"/>
      <c r="D32" s="25"/>
      <c r="E32" s="25"/>
      <c r="F32" s="57"/>
      <c r="G32" s="25"/>
      <c r="H32" s="58"/>
      <c r="I32" s="25"/>
      <c r="J32" s="59"/>
      <c r="K32" s="25"/>
      <c r="L32" s="58"/>
      <c r="M32" s="58"/>
      <c r="N32" s="24"/>
      <c r="O32" s="20"/>
    </row>
    <row r="33" spans="1:15" x14ac:dyDescent="0.25">
      <c r="A33" s="19">
        <v>31</v>
      </c>
      <c r="B33" s="102" t="s">
        <v>71</v>
      </c>
      <c r="C33" s="92">
        <v>6</v>
      </c>
      <c r="D33" s="20" t="s">
        <v>287</v>
      </c>
      <c r="E33" s="20">
        <v>9390352923</v>
      </c>
      <c r="F33" s="75" t="s">
        <v>309</v>
      </c>
      <c r="G33" s="20"/>
      <c r="H33" s="22"/>
      <c r="I33" s="20"/>
      <c r="J33" s="23">
        <v>4500</v>
      </c>
      <c r="K33" s="20"/>
      <c r="L33" s="22">
        <v>45916</v>
      </c>
      <c r="M33" s="22"/>
      <c r="N33" s="24"/>
      <c r="O33" s="20"/>
    </row>
    <row r="34" spans="1:15" x14ac:dyDescent="0.25">
      <c r="A34" s="19">
        <v>32</v>
      </c>
      <c r="B34" s="102"/>
      <c r="C34" s="92"/>
      <c r="D34" s="20" t="s">
        <v>224</v>
      </c>
      <c r="E34" s="20">
        <v>9391762748</v>
      </c>
      <c r="F34" s="21"/>
      <c r="G34" s="20"/>
      <c r="H34" s="22"/>
      <c r="I34" s="20"/>
      <c r="J34" s="23">
        <v>4500</v>
      </c>
      <c r="K34" s="20"/>
      <c r="L34" s="22">
        <v>45871</v>
      </c>
      <c r="M34" s="22"/>
      <c r="N34" s="24"/>
      <c r="O34" s="76"/>
    </row>
    <row r="35" spans="1:15" x14ac:dyDescent="0.25">
      <c r="A35" s="19">
        <v>33</v>
      </c>
      <c r="B35" s="102"/>
      <c r="C35" s="92"/>
      <c r="D35" s="20" t="s">
        <v>201</v>
      </c>
      <c r="E35" s="1">
        <v>9390560472</v>
      </c>
      <c r="F35" s="1"/>
      <c r="G35" s="1"/>
      <c r="H35" s="1"/>
      <c r="I35" s="1"/>
      <c r="J35" s="1">
        <v>4600</v>
      </c>
      <c r="K35" s="1"/>
      <c r="L35" s="42">
        <v>45848</v>
      </c>
      <c r="M35" s="22"/>
      <c r="N35" s="24"/>
      <c r="O35" s="26"/>
    </row>
    <row r="36" spans="1:15" hidden="1" x14ac:dyDescent="0.25">
      <c r="A36" s="19">
        <v>34</v>
      </c>
      <c r="B36" s="102"/>
      <c r="C36" s="92"/>
      <c r="D36" s="20"/>
      <c r="E36" s="27"/>
      <c r="F36" s="28"/>
      <c r="G36" s="20"/>
      <c r="H36" s="22"/>
      <c r="I36" s="27"/>
      <c r="J36" s="29"/>
      <c r="K36" s="27"/>
      <c r="L36" s="22"/>
      <c r="M36" s="22"/>
      <c r="N36" s="24"/>
      <c r="O36" s="20"/>
    </row>
    <row r="37" spans="1:15" hidden="1" x14ac:dyDescent="0.25">
      <c r="A37" s="19">
        <v>35</v>
      </c>
      <c r="B37" s="102"/>
      <c r="C37" s="92"/>
      <c r="D37" s="20"/>
      <c r="E37" s="1"/>
      <c r="F37" s="1"/>
      <c r="G37" s="1"/>
      <c r="H37" s="1"/>
      <c r="I37" s="1"/>
      <c r="J37" s="1"/>
      <c r="K37" s="1"/>
      <c r="L37" s="1"/>
      <c r="M37" s="22"/>
      <c r="N37" s="24"/>
      <c r="O37" s="25"/>
    </row>
    <row r="38" spans="1:15" hidden="1" x14ac:dyDescent="0.25">
      <c r="A38" s="19">
        <v>36</v>
      </c>
      <c r="B38" s="102"/>
      <c r="C38" s="92"/>
      <c r="D38" s="20"/>
      <c r="E38" s="27"/>
      <c r="F38" s="28"/>
      <c r="G38" s="20"/>
      <c r="H38" s="22"/>
      <c r="I38" s="27"/>
      <c r="J38" s="29"/>
      <c r="K38" s="27"/>
      <c r="L38" s="22"/>
      <c r="M38" s="22"/>
      <c r="N38" s="24"/>
      <c r="O38" s="26"/>
    </row>
    <row r="39" spans="1:15" x14ac:dyDescent="0.25">
      <c r="A39" s="19">
        <v>37</v>
      </c>
      <c r="B39" s="103" t="s">
        <v>72</v>
      </c>
      <c r="C39" s="92">
        <v>5</v>
      </c>
      <c r="D39" s="36" t="s">
        <v>180</v>
      </c>
      <c r="E39" s="20">
        <v>8179198284</v>
      </c>
      <c r="F39" s="21"/>
      <c r="G39" s="20"/>
      <c r="H39" s="22"/>
      <c r="I39" s="22"/>
      <c r="J39" s="23">
        <v>4700</v>
      </c>
      <c r="K39" s="20"/>
      <c r="L39" s="22">
        <v>45818</v>
      </c>
      <c r="M39" s="22"/>
      <c r="N39" s="24"/>
      <c r="O39" s="20"/>
    </row>
    <row r="40" spans="1:15" x14ac:dyDescent="0.25">
      <c r="A40" s="19">
        <v>38</v>
      </c>
      <c r="B40" s="103"/>
      <c r="C40" s="92"/>
      <c r="D40" s="36" t="s">
        <v>181</v>
      </c>
      <c r="E40" s="32">
        <v>7013003203</v>
      </c>
      <c r="F40" s="21"/>
      <c r="G40" s="20"/>
      <c r="H40" s="22"/>
      <c r="I40" s="22"/>
      <c r="J40" s="23">
        <v>4700</v>
      </c>
      <c r="K40" s="20"/>
      <c r="L40" s="22">
        <v>45825</v>
      </c>
      <c r="M40" s="22"/>
      <c r="N40" s="24"/>
      <c r="O40" s="37"/>
    </row>
    <row r="41" spans="1:15" x14ac:dyDescent="0.25">
      <c r="A41" s="19">
        <v>39</v>
      </c>
      <c r="B41" s="103"/>
      <c r="C41" s="92"/>
      <c r="D41" s="36" t="s">
        <v>182</v>
      </c>
      <c r="E41" s="20">
        <v>7674889487</v>
      </c>
      <c r="F41" s="21"/>
      <c r="G41" s="20"/>
      <c r="H41" s="22"/>
      <c r="I41" s="22"/>
      <c r="J41" s="23">
        <v>4700</v>
      </c>
      <c r="K41" s="20"/>
      <c r="L41" s="22">
        <v>45825</v>
      </c>
      <c r="M41" s="22"/>
      <c r="N41" s="24"/>
      <c r="O41" s="20"/>
    </row>
    <row r="42" spans="1:15" ht="15.75" thickBot="1" x14ac:dyDescent="0.3">
      <c r="A42" s="19">
        <v>40</v>
      </c>
      <c r="B42" s="103"/>
      <c r="C42" s="104"/>
      <c r="D42" s="38" t="s">
        <v>228</v>
      </c>
      <c r="E42" s="27">
        <v>9666458107</v>
      </c>
      <c r="F42" s="28"/>
      <c r="G42" s="20"/>
      <c r="H42" s="22"/>
      <c r="I42" s="27"/>
      <c r="J42" s="29">
        <v>4800</v>
      </c>
      <c r="K42" s="27"/>
      <c r="L42" s="22">
        <v>45786</v>
      </c>
      <c r="M42" s="22"/>
      <c r="N42" s="24"/>
      <c r="O42" s="25"/>
    </row>
    <row r="43" spans="1:15" x14ac:dyDescent="0.25">
      <c r="A43" s="19">
        <v>41</v>
      </c>
      <c r="B43" s="103"/>
      <c r="C43" s="100"/>
      <c r="D43" s="20" t="s">
        <v>237</v>
      </c>
      <c r="E43" s="27"/>
      <c r="F43" s="28"/>
      <c r="G43" s="20"/>
      <c r="H43" s="22"/>
      <c r="I43" s="27"/>
      <c r="J43" s="29">
        <v>4800</v>
      </c>
      <c r="K43" s="27"/>
      <c r="L43" s="22">
        <v>45889</v>
      </c>
      <c r="M43" s="22"/>
      <c r="N43" s="24"/>
      <c r="O43" s="76"/>
    </row>
    <row r="44" spans="1:15" x14ac:dyDescent="0.25">
      <c r="A44" s="19">
        <v>42</v>
      </c>
      <c r="B44" s="34" t="s">
        <v>73</v>
      </c>
      <c r="C44" s="19">
        <v>1</v>
      </c>
      <c r="D44" s="20" t="s">
        <v>303</v>
      </c>
      <c r="E44" s="20">
        <v>8309685881</v>
      </c>
      <c r="F44" s="21"/>
      <c r="G44" s="20"/>
      <c r="H44" s="22"/>
      <c r="I44" s="20"/>
      <c r="J44" s="23">
        <v>2200</v>
      </c>
      <c r="K44" s="68">
        <v>2500</v>
      </c>
      <c r="L44" s="22">
        <v>45882</v>
      </c>
      <c r="M44" s="22"/>
      <c r="N44" s="24"/>
      <c r="O44" s="88" t="s">
        <v>304</v>
      </c>
    </row>
    <row r="45" spans="1:15" x14ac:dyDescent="0.25">
      <c r="A45" s="19">
        <v>43</v>
      </c>
      <c r="B45" s="91" t="s">
        <v>74</v>
      </c>
      <c r="C45" s="92">
        <v>2</v>
      </c>
      <c r="D45" s="20" t="s">
        <v>208</v>
      </c>
      <c r="E45" s="20">
        <v>9381753953</v>
      </c>
      <c r="F45" s="21"/>
      <c r="G45" s="20"/>
      <c r="H45" s="22"/>
      <c r="I45" s="20"/>
      <c r="J45" s="23">
        <v>5500</v>
      </c>
      <c r="K45" s="20"/>
      <c r="L45" s="22">
        <v>45846</v>
      </c>
      <c r="M45" s="22"/>
      <c r="N45" s="24"/>
      <c r="O45" s="20"/>
    </row>
    <row r="46" spans="1:15" x14ac:dyDescent="0.25">
      <c r="A46" s="19">
        <v>44</v>
      </c>
      <c r="B46" s="91"/>
      <c r="C46" s="92"/>
      <c r="D46" s="20" t="s">
        <v>233</v>
      </c>
      <c r="E46" s="20">
        <v>9391477425</v>
      </c>
      <c r="F46" s="21"/>
      <c r="G46" s="20"/>
      <c r="H46" s="22"/>
      <c r="I46" s="22"/>
      <c r="J46" s="23">
        <v>5500</v>
      </c>
      <c r="K46" s="20"/>
      <c r="L46" s="22">
        <v>45885</v>
      </c>
      <c r="M46" s="22"/>
      <c r="N46" s="24"/>
      <c r="O46" s="20"/>
    </row>
    <row r="47" spans="1:15" x14ac:dyDescent="0.25">
      <c r="A47" s="19">
        <v>45</v>
      </c>
      <c r="B47" s="91" t="s">
        <v>75</v>
      </c>
      <c r="C47" s="92">
        <v>4</v>
      </c>
      <c r="D47" s="20" t="s">
        <v>76</v>
      </c>
      <c r="E47" s="20">
        <v>9182068573</v>
      </c>
      <c r="F47" s="21"/>
      <c r="G47" s="20"/>
      <c r="H47" s="22"/>
      <c r="I47" s="20"/>
      <c r="J47" s="23">
        <v>5000</v>
      </c>
      <c r="K47" s="20"/>
      <c r="L47" s="22">
        <v>45793</v>
      </c>
      <c r="M47" s="22"/>
      <c r="N47" s="24"/>
      <c r="O47" s="87"/>
    </row>
    <row r="48" spans="1:15" x14ac:dyDescent="0.25">
      <c r="A48" s="19">
        <v>46</v>
      </c>
      <c r="B48" s="91"/>
      <c r="C48" s="92"/>
      <c r="D48" s="20" t="s">
        <v>183</v>
      </c>
      <c r="E48" s="32">
        <v>9848065910</v>
      </c>
      <c r="F48" s="21"/>
      <c r="G48" s="20"/>
      <c r="H48" s="22"/>
      <c r="I48" s="22"/>
      <c r="J48" s="23">
        <v>4800</v>
      </c>
      <c r="K48" s="20">
        <v>200</v>
      </c>
      <c r="L48" s="22">
        <v>45815</v>
      </c>
      <c r="M48" s="22"/>
      <c r="N48" s="24"/>
      <c r="O48" s="20"/>
    </row>
    <row r="49" spans="1:15" x14ac:dyDescent="0.25">
      <c r="A49" s="19">
        <v>47</v>
      </c>
      <c r="B49" s="91"/>
      <c r="C49" s="92"/>
      <c r="D49" s="20" t="s">
        <v>77</v>
      </c>
      <c r="E49" s="20">
        <v>8341151180</v>
      </c>
      <c r="F49" s="21"/>
      <c r="G49" s="20"/>
      <c r="H49" s="22"/>
      <c r="I49" s="20"/>
      <c r="J49" s="23"/>
      <c r="K49" s="20"/>
      <c r="L49" s="22">
        <v>45802</v>
      </c>
      <c r="M49" s="22"/>
      <c r="N49" s="24"/>
      <c r="O49" s="76" t="s">
        <v>316</v>
      </c>
    </row>
    <row r="50" spans="1:15" x14ac:dyDescent="0.25">
      <c r="A50" s="19">
        <v>48</v>
      </c>
      <c r="B50" s="91"/>
      <c r="C50" s="92"/>
      <c r="D50" s="20" t="s">
        <v>78</v>
      </c>
      <c r="E50" s="20"/>
      <c r="F50" s="21">
        <v>777734510533</v>
      </c>
      <c r="G50" s="20"/>
      <c r="H50" s="22"/>
      <c r="I50" s="20"/>
      <c r="J50" s="23">
        <v>5000</v>
      </c>
      <c r="K50" s="20"/>
      <c r="L50" s="22">
        <v>45795</v>
      </c>
      <c r="M50" s="22"/>
      <c r="N50" s="24"/>
      <c r="O50" s="85"/>
    </row>
    <row r="51" spans="1:15" ht="30" x14ac:dyDescent="0.25">
      <c r="A51" s="19">
        <v>49</v>
      </c>
      <c r="B51" s="91" t="s">
        <v>79</v>
      </c>
      <c r="C51" s="92">
        <v>7</v>
      </c>
      <c r="D51" s="20" t="s">
        <v>255</v>
      </c>
      <c r="E51" s="20">
        <v>7032680181</v>
      </c>
      <c r="F51" s="21"/>
      <c r="G51" s="20"/>
      <c r="H51" s="22"/>
      <c r="I51" s="20"/>
      <c r="J51" s="23">
        <v>3000</v>
      </c>
      <c r="K51" s="20">
        <v>1800</v>
      </c>
      <c r="L51" s="22">
        <v>45903</v>
      </c>
      <c r="M51" s="22"/>
      <c r="N51" s="24"/>
      <c r="O51" s="76" t="s">
        <v>311</v>
      </c>
    </row>
    <row r="52" spans="1:15" x14ac:dyDescent="0.25">
      <c r="A52" s="19">
        <v>50</v>
      </c>
      <c r="B52" s="91"/>
      <c r="C52" s="92"/>
      <c r="D52" s="20" t="s">
        <v>80</v>
      </c>
      <c r="E52" s="20">
        <v>9014532161</v>
      </c>
      <c r="F52" s="21"/>
      <c r="G52" s="20"/>
      <c r="H52" s="22"/>
      <c r="I52" s="20"/>
      <c r="J52" s="23">
        <v>4500</v>
      </c>
      <c r="K52" s="20"/>
      <c r="L52" s="22">
        <v>45781</v>
      </c>
      <c r="M52" s="22"/>
      <c r="N52" s="24"/>
      <c r="O52" s="76"/>
    </row>
    <row r="53" spans="1:15" x14ac:dyDescent="0.25">
      <c r="A53" s="19">
        <v>51</v>
      </c>
      <c r="B53" s="91"/>
      <c r="C53" s="92"/>
      <c r="D53" s="20" t="s">
        <v>174</v>
      </c>
      <c r="E53" s="20">
        <v>7815857665</v>
      </c>
      <c r="F53" s="21"/>
      <c r="G53" s="20"/>
      <c r="H53" s="22"/>
      <c r="I53" s="22"/>
      <c r="J53" s="23">
        <v>4500</v>
      </c>
      <c r="K53" s="20"/>
      <c r="L53" s="22">
        <v>45817</v>
      </c>
      <c r="M53" s="22"/>
      <c r="N53" s="24"/>
      <c r="O53" s="76"/>
    </row>
    <row r="54" spans="1:15" hidden="1" x14ac:dyDescent="0.25">
      <c r="A54" s="19">
        <v>52</v>
      </c>
      <c r="B54" s="91"/>
      <c r="C54" s="92"/>
      <c r="D54" s="20"/>
      <c r="E54" s="20"/>
      <c r="F54" s="75"/>
      <c r="G54" s="20"/>
      <c r="H54" s="22"/>
      <c r="I54" s="22"/>
      <c r="J54" s="23"/>
      <c r="K54" s="20"/>
      <c r="L54" s="22"/>
      <c r="M54" s="22"/>
      <c r="N54" s="24"/>
      <c r="O54" s="20"/>
    </row>
    <row r="55" spans="1:15" hidden="1" x14ac:dyDescent="0.25">
      <c r="A55" s="19">
        <v>53</v>
      </c>
      <c r="B55" s="91"/>
      <c r="C55" s="92"/>
      <c r="D55" s="27"/>
      <c r="E55" s="27"/>
      <c r="F55" s="28"/>
      <c r="G55" s="20"/>
      <c r="H55" s="22"/>
      <c r="I55" s="22"/>
      <c r="J55" s="29"/>
      <c r="K55" s="27"/>
      <c r="L55" s="22"/>
      <c r="M55" s="22"/>
      <c r="N55" s="24"/>
      <c r="O55" s="20"/>
    </row>
    <row r="56" spans="1:15" hidden="1" x14ac:dyDescent="0.25">
      <c r="A56" s="19">
        <v>54</v>
      </c>
      <c r="B56" s="91"/>
      <c r="C56" s="92"/>
      <c r="D56" s="20"/>
      <c r="E56" s="27"/>
      <c r="F56" s="28"/>
      <c r="G56" s="20"/>
      <c r="H56" s="22"/>
      <c r="J56" s="29"/>
      <c r="K56" s="27"/>
      <c r="L56" s="22"/>
      <c r="M56" s="22"/>
      <c r="N56" s="26"/>
      <c r="O56" s="20"/>
    </row>
    <row r="57" spans="1:15" hidden="1" x14ac:dyDescent="0.25">
      <c r="A57" s="19">
        <v>55</v>
      </c>
      <c r="B57" s="91"/>
      <c r="C57" s="92"/>
      <c r="D57" s="20"/>
      <c r="E57" s="27"/>
      <c r="F57" s="75"/>
      <c r="G57" s="20"/>
      <c r="H57" s="22"/>
      <c r="I57" s="27"/>
      <c r="J57" s="22"/>
      <c r="K57" s="27"/>
      <c r="L57" s="22"/>
      <c r="M57" s="22"/>
      <c r="N57" s="24"/>
      <c r="O57" s="37"/>
    </row>
    <row r="58" spans="1:15" ht="30" x14ac:dyDescent="0.25">
      <c r="A58" s="19">
        <v>56</v>
      </c>
      <c r="B58" s="91" t="s">
        <v>81</v>
      </c>
      <c r="C58" s="92">
        <v>5</v>
      </c>
      <c r="D58" s="37" t="s">
        <v>279</v>
      </c>
      <c r="E58" s="80">
        <v>8499051550</v>
      </c>
      <c r="F58" s="21">
        <v>903097901859</v>
      </c>
      <c r="G58" s="20"/>
      <c r="H58" s="22"/>
      <c r="I58" s="20"/>
      <c r="J58" s="23">
        <v>4000</v>
      </c>
      <c r="K58" s="20">
        <v>800</v>
      </c>
      <c r="L58" s="22">
        <v>45883</v>
      </c>
      <c r="M58" s="22"/>
      <c r="N58" s="24"/>
      <c r="O58" s="76" t="s">
        <v>334</v>
      </c>
    </row>
    <row r="59" spans="1:15" ht="30" x14ac:dyDescent="0.25">
      <c r="A59" s="19">
        <v>57</v>
      </c>
      <c r="B59" s="91"/>
      <c r="C59" s="92"/>
      <c r="D59" s="20" t="s">
        <v>82</v>
      </c>
      <c r="E59" s="20">
        <v>9177264250</v>
      </c>
      <c r="F59" s="21"/>
      <c r="G59" s="20"/>
      <c r="H59" s="22"/>
      <c r="I59" s="20"/>
      <c r="J59" s="23"/>
      <c r="K59" s="20"/>
      <c r="L59" s="22">
        <v>45798</v>
      </c>
      <c r="M59" s="22"/>
      <c r="N59" s="24"/>
      <c r="O59" s="76" t="s">
        <v>322</v>
      </c>
    </row>
    <row r="60" spans="1:15" x14ac:dyDescent="0.25">
      <c r="A60" s="19">
        <v>58</v>
      </c>
      <c r="B60" s="91"/>
      <c r="C60" s="92"/>
      <c r="D60" s="20" t="s">
        <v>184</v>
      </c>
      <c r="E60" s="20">
        <v>7093921784</v>
      </c>
      <c r="F60" s="21"/>
      <c r="G60" s="20"/>
      <c r="H60" s="22"/>
      <c r="I60" s="20"/>
      <c r="J60" s="23">
        <v>4800</v>
      </c>
      <c r="K60" s="20"/>
      <c r="L60" s="22">
        <v>45780</v>
      </c>
      <c r="M60" s="22"/>
      <c r="N60" s="24"/>
      <c r="O60" s="25"/>
    </row>
    <row r="61" spans="1:15" x14ac:dyDescent="0.25">
      <c r="A61" s="19">
        <v>59</v>
      </c>
      <c r="B61" s="91"/>
      <c r="C61" s="92"/>
      <c r="D61" s="20" t="s">
        <v>172</v>
      </c>
      <c r="E61" s="20">
        <v>6302786402</v>
      </c>
      <c r="F61" s="21"/>
      <c r="G61" s="20"/>
      <c r="H61" s="22"/>
      <c r="I61" s="22"/>
      <c r="J61" s="23">
        <v>4800</v>
      </c>
      <c r="K61" s="20"/>
      <c r="L61" s="22">
        <v>45811</v>
      </c>
      <c r="M61" s="22"/>
      <c r="N61" s="24"/>
      <c r="O61" s="20"/>
    </row>
    <row r="62" spans="1:15" x14ac:dyDescent="0.25">
      <c r="A62" s="19">
        <v>60</v>
      </c>
      <c r="B62" s="91"/>
      <c r="C62" s="92"/>
      <c r="D62" s="20" t="s">
        <v>230</v>
      </c>
      <c r="E62" s="20">
        <v>8341695741</v>
      </c>
      <c r="F62" s="28"/>
      <c r="G62" s="20"/>
      <c r="H62" s="22"/>
      <c r="I62" s="52"/>
      <c r="J62" s="29">
        <v>4700</v>
      </c>
      <c r="K62" s="27"/>
      <c r="L62" s="22">
        <v>45883</v>
      </c>
      <c r="M62" s="22"/>
      <c r="N62" s="24"/>
      <c r="O62" s="76"/>
    </row>
    <row r="63" spans="1:15" x14ac:dyDescent="0.25">
      <c r="A63" s="19">
        <v>61</v>
      </c>
      <c r="B63" s="34" t="s">
        <v>84</v>
      </c>
      <c r="C63" s="19">
        <v>1</v>
      </c>
      <c r="D63" s="20" t="s">
        <v>240</v>
      </c>
      <c r="E63" s="20">
        <v>9966663987</v>
      </c>
      <c r="F63" s="75" t="s">
        <v>309</v>
      </c>
      <c r="G63" s="20"/>
      <c r="H63" s="22"/>
      <c r="I63" s="20"/>
      <c r="J63" s="23"/>
      <c r="K63" s="20"/>
      <c r="L63" s="22">
        <v>45893</v>
      </c>
      <c r="M63" s="22"/>
      <c r="N63" s="24"/>
      <c r="O63" s="20"/>
    </row>
    <row r="64" spans="1:15" x14ac:dyDescent="0.25">
      <c r="A64" s="19">
        <v>62</v>
      </c>
      <c r="B64" s="91" t="s">
        <v>85</v>
      </c>
      <c r="C64" s="92">
        <v>4</v>
      </c>
      <c r="D64" s="20" t="s">
        <v>86</v>
      </c>
      <c r="E64" s="20">
        <v>9381691803</v>
      </c>
      <c r="F64" s="21"/>
      <c r="G64" s="20"/>
      <c r="H64" s="22"/>
      <c r="I64" s="20"/>
      <c r="J64" s="23">
        <v>5000</v>
      </c>
      <c r="K64" s="20"/>
      <c r="L64" s="22">
        <v>45792</v>
      </c>
      <c r="M64" s="22"/>
      <c r="N64" s="24"/>
      <c r="O64" s="76"/>
    </row>
    <row r="65" spans="1:219" ht="30" x14ac:dyDescent="0.25">
      <c r="A65" s="19">
        <v>63</v>
      </c>
      <c r="B65" s="91"/>
      <c r="C65" s="92"/>
      <c r="D65" s="20" t="s">
        <v>87</v>
      </c>
      <c r="E65" s="20">
        <v>9542430577</v>
      </c>
      <c r="F65" s="83" t="s">
        <v>317</v>
      </c>
      <c r="G65" s="20"/>
      <c r="H65" s="22"/>
      <c r="I65" s="22"/>
      <c r="J65" s="23">
        <v>3500</v>
      </c>
      <c r="K65" s="20">
        <v>200</v>
      </c>
      <c r="L65" s="22">
        <v>45778</v>
      </c>
      <c r="M65" s="22"/>
      <c r="N65" s="24"/>
      <c r="O65" s="76"/>
    </row>
    <row r="66" spans="1:219" ht="30" x14ac:dyDescent="0.25">
      <c r="A66" s="19">
        <v>64</v>
      </c>
      <c r="B66" s="91"/>
      <c r="C66" s="92"/>
      <c r="D66" s="20" t="s">
        <v>88</v>
      </c>
      <c r="E66" s="20">
        <v>6303715360</v>
      </c>
      <c r="F66" s="21"/>
      <c r="G66" s="20"/>
      <c r="H66" s="22"/>
      <c r="I66" s="20"/>
      <c r="J66" s="23">
        <v>3000</v>
      </c>
      <c r="K66" s="20">
        <v>2000</v>
      </c>
      <c r="L66" s="22">
        <v>45795</v>
      </c>
      <c r="M66" s="22"/>
      <c r="N66" s="24"/>
      <c r="O66" s="76" t="s">
        <v>302</v>
      </c>
    </row>
    <row r="67" spans="1:219" hidden="1" x14ac:dyDescent="0.25">
      <c r="A67" s="19">
        <v>65</v>
      </c>
      <c r="B67" s="91"/>
      <c r="C67" s="92"/>
      <c r="D67" s="20"/>
      <c r="E67" s="20"/>
      <c r="F67" s="75"/>
      <c r="G67" s="20"/>
      <c r="H67" s="22"/>
      <c r="I67" s="20"/>
      <c r="J67" s="23"/>
      <c r="K67" s="20"/>
      <c r="L67" s="22"/>
      <c r="M67" s="22"/>
      <c r="N67" s="24"/>
      <c r="O67" s="20"/>
    </row>
    <row r="68" spans="1:219" hidden="1" x14ac:dyDescent="0.25">
      <c r="A68" s="19">
        <v>66</v>
      </c>
      <c r="B68" s="91" t="s">
        <v>89</v>
      </c>
      <c r="C68" s="92">
        <v>4</v>
      </c>
      <c r="D68" s="20"/>
      <c r="E68" s="20"/>
      <c r="F68" s="21"/>
      <c r="G68" s="20"/>
      <c r="H68" s="22"/>
      <c r="I68" s="20"/>
      <c r="J68" s="23"/>
      <c r="K68" s="20"/>
      <c r="L68" s="22"/>
      <c r="M68" s="22"/>
      <c r="N68" s="24"/>
      <c r="O68" s="26"/>
    </row>
    <row r="69" spans="1:219" x14ac:dyDescent="0.25">
      <c r="A69" s="19">
        <v>67</v>
      </c>
      <c r="B69" s="91"/>
      <c r="C69" s="92"/>
      <c r="D69" s="20" t="s">
        <v>90</v>
      </c>
      <c r="E69" s="20">
        <v>9949961904</v>
      </c>
      <c r="F69" s="21"/>
      <c r="G69" s="20"/>
      <c r="H69" s="22"/>
      <c r="I69" s="20"/>
      <c r="J69" s="23"/>
      <c r="K69" s="20"/>
      <c r="L69" s="22">
        <v>45805</v>
      </c>
      <c r="M69" s="22"/>
      <c r="N69" s="24"/>
      <c r="O69" s="76" t="s">
        <v>331</v>
      </c>
    </row>
    <row r="70" spans="1:219" hidden="1" x14ac:dyDescent="0.25">
      <c r="A70" s="19">
        <v>68</v>
      </c>
      <c r="B70" s="91"/>
      <c r="C70" s="92"/>
      <c r="D70" s="20"/>
      <c r="E70" s="66"/>
      <c r="F70" s="21"/>
      <c r="G70" s="20"/>
      <c r="H70" s="22"/>
      <c r="I70" s="20"/>
      <c r="J70" s="23"/>
      <c r="K70" s="20"/>
      <c r="L70" s="22"/>
      <c r="M70" s="22"/>
      <c r="N70" s="24"/>
      <c r="O70" s="20"/>
    </row>
    <row r="71" spans="1:219" x14ac:dyDescent="0.25">
      <c r="A71" s="19">
        <v>69</v>
      </c>
      <c r="B71" s="91"/>
      <c r="C71" s="92"/>
      <c r="D71" s="20" t="s">
        <v>175</v>
      </c>
      <c r="E71" s="20">
        <v>9666437736</v>
      </c>
      <c r="F71" s="21"/>
      <c r="G71" s="20"/>
      <c r="H71" s="22"/>
      <c r="I71" s="22"/>
      <c r="J71" s="23">
        <v>5000</v>
      </c>
      <c r="K71" s="20"/>
      <c r="L71" s="22">
        <v>45809</v>
      </c>
      <c r="M71" s="22"/>
      <c r="N71" s="24"/>
      <c r="O71" s="25"/>
    </row>
    <row r="72" spans="1:219" x14ac:dyDescent="0.25">
      <c r="A72" s="19">
        <v>70</v>
      </c>
      <c r="B72" s="91" t="s">
        <v>91</v>
      </c>
      <c r="C72" s="92">
        <v>3</v>
      </c>
      <c r="D72" s="20" t="s">
        <v>92</v>
      </c>
      <c r="E72" s="20">
        <v>8186812506</v>
      </c>
      <c r="F72" s="21"/>
      <c r="G72" s="20"/>
      <c r="H72" s="22"/>
      <c r="I72" s="20"/>
      <c r="J72" s="23">
        <v>3000</v>
      </c>
      <c r="K72" s="20">
        <v>2000</v>
      </c>
      <c r="L72" s="22">
        <v>45794</v>
      </c>
      <c r="M72" s="22"/>
      <c r="N72" s="24"/>
      <c r="O72" s="76" t="s">
        <v>320</v>
      </c>
    </row>
    <row r="73" spans="1:219" ht="30" x14ac:dyDescent="0.25">
      <c r="A73" s="19">
        <v>71</v>
      </c>
      <c r="B73" s="91"/>
      <c r="C73" s="92"/>
      <c r="D73" s="20" t="s">
        <v>93</v>
      </c>
      <c r="E73" s="20">
        <v>9705609527</v>
      </c>
      <c r="F73" s="21"/>
      <c r="G73" s="20"/>
      <c r="H73" s="22"/>
      <c r="I73" s="20"/>
      <c r="J73" s="23">
        <v>3000</v>
      </c>
      <c r="K73" s="20">
        <v>2000</v>
      </c>
      <c r="L73" s="22">
        <v>45791</v>
      </c>
      <c r="M73" s="22"/>
      <c r="N73" s="24"/>
      <c r="O73" s="76" t="s">
        <v>302</v>
      </c>
    </row>
    <row r="74" spans="1:219" hidden="1" x14ac:dyDescent="0.25">
      <c r="A74" s="19">
        <v>72</v>
      </c>
      <c r="B74" s="91"/>
      <c r="C74" s="92"/>
      <c r="D74" s="20"/>
      <c r="E74" s="20"/>
      <c r="F74" s="75"/>
      <c r="G74" s="20"/>
      <c r="H74" s="22"/>
      <c r="I74" s="20"/>
      <c r="J74" s="23"/>
      <c r="K74" s="20"/>
      <c r="L74" s="22"/>
      <c r="M74" s="22"/>
      <c r="N74" s="24"/>
      <c r="O74" s="26"/>
    </row>
    <row r="75" spans="1:219" ht="30" x14ac:dyDescent="0.25">
      <c r="A75" s="19">
        <v>73</v>
      </c>
      <c r="B75" s="91" t="s">
        <v>94</v>
      </c>
      <c r="C75" s="92">
        <v>2</v>
      </c>
      <c r="D75" s="20" t="s">
        <v>95</v>
      </c>
      <c r="E75" s="20">
        <v>6303564856</v>
      </c>
      <c r="F75" s="21"/>
      <c r="G75" s="20"/>
      <c r="H75" s="22"/>
      <c r="I75" s="20"/>
      <c r="J75" s="23"/>
      <c r="K75" s="20"/>
      <c r="L75" s="22">
        <v>45805</v>
      </c>
      <c r="M75" s="22"/>
      <c r="N75" s="24"/>
      <c r="O75" s="76" t="s">
        <v>332</v>
      </c>
    </row>
    <row r="76" spans="1:219" x14ac:dyDescent="0.25">
      <c r="A76" s="19">
        <v>74</v>
      </c>
      <c r="B76" s="91"/>
      <c r="C76" s="92"/>
      <c r="D76" s="20" t="s">
        <v>187</v>
      </c>
      <c r="E76" s="20">
        <v>6305832803</v>
      </c>
      <c r="F76" s="21"/>
      <c r="G76" s="20"/>
      <c r="H76" s="22"/>
      <c r="I76" s="20"/>
      <c r="J76" s="23">
        <v>5200</v>
      </c>
      <c r="K76" s="20"/>
      <c r="L76" s="22">
        <v>45831</v>
      </c>
      <c r="M76" s="22"/>
      <c r="N76" s="24"/>
      <c r="O76" s="87"/>
    </row>
    <row r="77" spans="1:219" hidden="1" x14ac:dyDescent="0.25">
      <c r="A77" s="19">
        <v>75</v>
      </c>
      <c r="B77" s="91" t="s">
        <v>96</v>
      </c>
      <c r="C77" s="92">
        <v>6</v>
      </c>
      <c r="D77" s="20"/>
      <c r="E77" s="20"/>
      <c r="F77" s="21"/>
      <c r="G77" s="20"/>
      <c r="H77" s="22"/>
      <c r="I77" s="20"/>
      <c r="J77" s="23"/>
      <c r="K77" s="20"/>
      <c r="L77" s="22"/>
      <c r="M77" s="22"/>
      <c r="N77" s="20"/>
      <c r="O77" s="76"/>
    </row>
    <row r="78" spans="1:219" hidden="1" x14ac:dyDescent="0.25">
      <c r="A78" s="19">
        <v>76</v>
      </c>
      <c r="B78" s="91"/>
      <c r="C78" s="92"/>
      <c r="D78" s="20"/>
      <c r="E78" s="20"/>
      <c r="F78" s="21"/>
      <c r="G78" s="20"/>
      <c r="H78" s="22"/>
      <c r="I78" s="22"/>
      <c r="J78" s="23"/>
      <c r="K78" s="20"/>
      <c r="L78" s="22"/>
      <c r="M78" s="22"/>
      <c r="N78" s="20"/>
      <c r="O78" s="20"/>
    </row>
    <row r="79" spans="1:219" x14ac:dyDescent="0.25">
      <c r="A79" s="19">
        <v>77</v>
      </c>
      <c r="B79" s="91"/>
      <c r="C79" s="92"/>
      <c r="D79" s="20" t="s">
        <v>204</v>
      </c>
      <c r="E79" s="20">
        <v>9885988384</v>
      </c>
      <c r="F79" s="20"/>
      <c r="G79" s="20"/>
      <c r="H79" s="20"/>
      <c r="I79" s="22"/>
      <c r="J79" s="20">
        <v>4600</v>
      </c>
      <c r="K79" s="20"/>
      <c r="L79" s="22">
        <v>45851</v>
      </c>
      <c r="M79" s="20"/>
      <c r="N79" s="20"/>
      <c r="O79" s="2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</row>
    <row r="80" spans="1:219" x14ac:dyDescent="0.25">
      <c r="A80" s="19">
        <v>78</v>
      </c>
      <c r="B80" s="91"/>
      <c r="C80" s="92"/>
      <c r="D80" s="20" t="s">
        <v>220</v>
      </c>
      <c r="E80" s="20">
        <v>7997197427</v>
      </c>
      <c r="F80" s="75"/>
      <c r="G80" s="20"/>
      <c r="H80" s="22"/>
      <c r="I80" s="22"/>
      <c r="J80" s="23"/>
      <c r="K80" s="20"/>
      <c r="L80" s="22">
        <v>45866</v>
      </c>
      <c r="M80" s="22"/>
      <c r="N80" s="20"/>
      <c r="O80" s="20"/>
    </row>
    <row r="81" spans="1:16" x14ac:dyDescent="0.25">
      <c r="A81" s="19">
        <v>79</v>
      </c>
      <c r="B81" s="91"/>
      <c r="C81" s="92"/>
      <c r="D81" s="20" t="s">
        <v>178</v>
      </c>
      <c r="E81" s="20">
        <v>9390652144</v>
      </c>
      <c r="F81" s="21">
        <v>252319676496</v>
      </c>
      <c r="G81" s="20"/>
      <c r="H81" s="22"/>
      <c r="I81" s="22"/>
      <c r="J81" s="23">
        <v>4500</v>
      </c>
      <c r="K81" s="20"/>
      <c r="L81" s="22">
        <v>45823</v>
      </c>
      <c r="M81" s="22"/>
      <c r="N81" s="20"/>
      <c r="O81" s="76"/>
    </row>
    <row r="82" spans="1:16" ht="30" x14ac:dyDescent="0.25">
      <c r="A82" s="19">
        <v>80</v>
      </c>
      <c r="B82" s="91"/>
      <c r="C82" s="92"/>
      <c r="D82" s="20" t="s">
        <v>195</v>
      </c>
      <c r="E82" s="20">
        <v>7569425768</v>
      </c>
      <c r="F82" s="90" t="s">
        <v>325</v>
      </c>
      <c r="G82" s="20"/>
      <c r="H82" s="22"/>
      <c r="I82" s="22"/>
      <c r="J82" s="23">
        <v>2000</v>
      </c>
      <c r="K82" s="20"/>
      <c r="L82" s="22">
        <v>45852</v>
      </c>
      <c r="M82" s="22"/>
      <c r="N82" s="20"/>
      <c r="O82" s="20"/>
    </row>
    <row r="83" spans="1:16" ht="30" x14ac:dyDescent="0.25">
      <c r="A83" s="19">
        <v>81</v>
      </c>
      <c r="B83" s="91" t="s">
        <v>97</v>
      </c>
      <c r="C83" s="92">
        <v>5</v>
      </c>
      <c r="D83" s="20" t="s">
        <v>218</v>
      </c>
      <c r="E83" s="20">
        <v>7288819911</v>
      </c>
      <c r="F83" s="21"/>
      <c r="G83" s="20"/>
      <c r="H83" s="22"/>
      <c r="I83" s="20"/>
      <c r="J83" s="23"/>
      <c r="K83" s="20"/>
      <c r="L83" s="22">
        <v>45796</v>
      </c>
      <c r="M83" s="22"/>
      <c r="N83" s="24"/>
      <c r="O83" s="76" t="s">
        <v>305</v>
      </c>
    </row>
    <row r="84" spans="1:16" x14ac:dyDescent="0.25">
      <c r="A84" s="19">
        <v>82</v>
      </c>
      <c r="B84" s="91"/>
      <c r="C84" s="92"/>
      <c r="D84" s="20" t="s">
        <v>98</v>
      </c>
      <c r="E84" s="20">
        <v>9392964736</v>
      </c>
      <c r="F84" s="21"/>
      <c r="G84" s="20"/>
      <c r="H84" s="22"/>
      <c r="I84" s="20"/>
      <c r="J84" s="23">
        <v>4700</v>
      </c>
      <c r="K84" s="20"/>
      <c r="L84" s="22">
        <v>45783</v>
      </c>
      <c r="M84" s="22"/>
      <c r="N84" s="24"/>
      <c r="O84" s="76"/>
    </row>
    <row r="85" spans="1:16" x14ac:dyDescent="0.25">
      <c r="A85" s="19">
        <v>83</v>
      </c>
      <c r="B85" s="91"/>
      <c r="C85" s="92"/>
      <c r="D85" s="20" t="s">
        <v>185</v>
      </c>
      <c r="E85" s="20">
        <v>9390402351</v>
      </c>
      <c r="F85" s="21"/>
      <c r="G85" s="20"/>
      <c r="H85" s="35"/>
      <c r="I85" s="20"/>
      <c r="J85" s="23">
        <v>4900</v>
      </c>
      <c r="K85" s="20"/>
      <c r="L85" s="35">
        <v>45795</v>
      </c>
      <c r="M85" s="22"/>
      <c r="N85" s="24"/>
      <c r="O85" s="20"/>
    </row>
    <row r="86" spans="1:16" x14ac:dyDescent="0.25">
      <c r="A86" s="19">
        <v>84</v>
      </c>
      <c r="B86" s="91"/>
      <c r="C86" s="92"/>
      <c r="D86" s="20" t="s">
        <v>173</v>
      </c>
      <c r="E86" s="20">
        <v>9542369421</v>
      </c>
      <c r="F86" s="21"/>
      <c r="G86" s="20"/>
      <c r="H86" s="22"/>
      <c r="I86" s="22"/>
      <c r="J86" s="23">
        <v>4700</v>
      </c>
      <c r="K86" s="20"/>
      <c r="L86" s="22">
        <v>45812</v>
      </c>
      <c r="M86" s="22"/>
      <c r="N86" s="24"/>
      <c r="O86" s="76"/>
    </row>
    <row r="87" spans="1:16" hidden="1" x14ac:dyDescent="0.25">
      <c r="A87" s="19">
        <v>85</v>
      </c>
      <c r="B87" s="91"/>
      <c r="C87" s="92"/>
      <c r="F87" s="21"/>
      <c r="G87" s="20"/>
      <c r="H87" s="22"/>
      <c r="I87" s="22"/>
      <c r="J87" s="23"/>
      <c r="K87" s="20"/>
      <c r="M87" s="22"/>
      <c r="N87" s="24"/>
      <c r="O87" s="20"/>
    </row>
    <row r="88" spans="1:16" ht="30" x14ac:dyDescent="0.25">
      <c r="A88" s="19">
        <v>86</v>
      </c>
      <c r="B88" s="95" t="s">
        <v>99</v>
      </c>
      <c r="C88" s="98">
        <v>5</v>
      </c>
      <c r="D88" s="20" t="s">
        <v>273</v>
      </c>
      <c r="E88" s="20">
        <v>7995861641</v>
      </c>
      <c r="F88" s="21"/>
      <c r="G88" s="20"/>
      <c r="H88" s="22"/>
      <c r="I88" s="20"/>
      <c r="J88" s="23">
        <v>2000</v>
      </c>
      <c r="K88" s="20">
        <v>2800</v>
      </c>
      <c r="L88" s="22">
        <v>45911</v>
      </c>
      <c r="M88" s="22"/>
      <c r="N88" s="24"/>
      <c r="O88" s="76" t="s">
        <v>310</v>
      </c>
    </row>
    <row r="89" spans="1:16" x14ac:dyDescent="0.25">
      <c r="A89" s="19">
        <v>87</v>
      </c>
      <c r="B89" s="96"/>
      <c r="C89" s="99"/>
      <c r="D89" s="20" t="s">
        <v>101</v>
      </c>
      <c r="E89" s="20">
        <v>7893589725</v>
      </c>
      <c r="F89" s="21"/>
      <c r="G89" s="20"/>
      <c r="H89" s="22"/>
      <c r="I89" s="20"/>
      <c r="J89" s="23">
        <v>4800</v>
      </c>
      <c r="K89" s="20"/>
      <c r="L89" s="22">
        <v>45795</v>
      </c>
      <c r="M89" s="22"/>
      <c r="N89" s="24"/>
      <c r="O89" s="20"/>
    </row>
    <row r="90" spans="1:16" x14ac:dyDescent="0.25">
      <c r="A90" s="19">
        <v>88</v>
      </c>
      <c r="B90" s="96"/>
      <c r="C90" s="99"/>
      <c r="D90" s="20" t="s">
        <v>177</v>
      </c>
      <c r="E90" s="20">
        <v>7674983649</v>
      </c>
      <c r="F90" s="21"/>
      <c r="G90" s="20"/>
      <c r="H90" s="22"/>
      <c r="I90" s="20"/>
      <c r="J90" s="23">
        <v>2400</v>
      </c>
      <c r="K90" s="20">
        <v>2400</v>
      </c>
      <c r="L90" s="22">
        <v>45818</v>
      </c>
      <c r="M90" s="22"/>
      <c r="N90" s="24"/>
      <c r="O90" s="76" t="s">
        <v>293</v>
      </c>
    </row>
    <row r="91" spans="1:16" hidden="1" x14ac:dyDescent="0.25">
      <c r="A91" s="19">
        <v>89</v>
      </c>
      <c r="B91" s="96"/>
      <c r="C91" s="99"/>
      <c r="D91" s="1"/>
      <c r="E91" s="1"/>
      <c r="F91" s="1"/>
      <c r="G91" s="1"/>
      <c r="H91" s="1"/>
      <c r="I91" s="1"/>
      <c r="J91" s="1"/>
      <c r="K91" s="1"/>
      <c r="L91" s="42"/>
      <c r="M91" s="22"/>
      <c r="N91" s="24"/>
      <c r="O91" s="20"/>
    </row>
    <row r="92" spans="1:16" hidden="1" x14ac:dyDescent="0.25">
      <c r="A92" s="19">
        <v>90</v>
      </c>
      <c r="B92" s="97"/>
      <c r="C92" s="100"/>
      <c r="D92" s="20"/>
      <c r="E92" s="1"/>
      <c r="F92" s="81"/>
      <c r="G92" s="1"/>
      <c r="H92" s="1"/>
      <c r="I92" s="1"/>
      <c r="J92" s="1"/>
      <c r="K92" s="1"/>
      <c r="L92" s="42"/>
      <c r="M92" s="82"/>
      <c r="N92" s="24"/>
      <c r="O92" s="20"/>
    </row>
    <row r="93" spans="1:16" hidden="1" x14ac:dyDescent="0.25">
      <c r="A93" s="19">
        <v>91</v>
      </c>
      <c r="B93" s="34" t="s">
        <v>102</v>
      </c>
      <c r="C93" s="19">
        <v>1</v>
      </c>
      <c r="D93" s="20"/>
      <c r="E93" s="20"/>
      <c r="F93" s="21"/>
      <c r="G93" s="20"/>
      <c r="H93" s="22"/>
      <c r="I93" s="20"/>
      <c r="J93" s="23"/>
      <c r="K93" s="20"/>
      <c r="L93" s="22"/>
      <c r="M93" s="22"/>
      <c r="N93" s="24"/>
      <c r="O93" s="26"/>
      <c r="P93" s="53"/>
    </row>
    <row r="94" spans="1:16" hidden="1" x14ac:dyDescent="0.25">
      <c r="A94" s="19">
        <v>92</v>
      </c>
      <c r="B94" s="91" t="s">
        <v>103</v>
      </c>
      <c r="C94" s="92">
        <v>2</v>
      </c>
      <c r="D94" s="86"/>
      <c r="F94" s="21"/>
      <c r="G94" s="20"/>
      <c r="H94" s="22"/>
      <c r="I94" s="20"/>
      <c r="J94" s="23"/>
      <c r="K94" s="20"/>
      <c r="M94" s="22"/>
      <c r="N94" s="24"/>
      <c r="O94" s="20"/>
    </row>
    <row r="95" spans="1:16" x14ac:dyDescent="0.25">
      <c r="A95" s="19">
        <v>93</v>
      </c>
      <c r="B95" s="91"/>
      <c r="C95" s="92"/>
      <c r="D95" s="20" t="s">
        <v>222</v>
      </c>
      <c r="E95" s="20">
        <v>9502994524</v>
      </c>
      <c r="F95" s="21"/>
      <c r="G95" s="20"/>
      <c r="H95" s="22"/>
      <c r="I95" s="20"/>
      <c r="J95" s="23"/>
      <c r="K95" s="20"/>
      <c r="L95" s="22">
        <v>45865</v>
      </c>
      <c r="M95" s="22"/>
      <c r="N95" s="24"/>
      <c r="O95" s="20"/>
    </row>
    <row r="96" spans="1:16" ht="30" x14ac:dyDescent="0.25">
      <c r="A96" s="19">
        <v>94</v>
      </c>
      <c r="B96" s="91" t="s">
        <v>105</v>
      </c>
      <c r="C96" s="92">
        <v>3</v>
      </c>
      <c r="D96" s="20" t="s">
        <v>106</v>
      </c>
      <c r="E96" s="20">
        <v>7095353560</v>
      </c>
      <c r="F96" s="21"/>
      <c r="G96" s="20"/>
      <c r="H96" s="22"/>
      <c r="I96" s="20"/>
      <c r="J96" s="23"/>
      <c r="K96" s="20"/>
      <c r="L96" s="22">
        <v>45795</v>
      </c>
      <c r="M96" s="22"/>
      <c r="N96" s="24"/>
      <c r="O96" s="85" t="s">
        <v>306</v>
      </c>
    </row>
    <row r="97" spans="1:17" x14ac:dyDescent="0.25">
      <c r="A97" s="19">
        <v>95</v>
      </c>
      <c r="B97" s="91"/>
      <c r="C97" s="92"/>
      <c r="D97" s="20" t="s">
        <v>107</v>
      </c>
      <c r="E97" s="20">
        <v>9440084962</v>
      </c>
      <c r="F97" s="21"/>
      <c r="G97" s="20"/>
      <c r="H97" s="22"/>
      <c r="I97" s="20"/>
      <c r="J97" s="23">
        <v>500</v>
      </c>
      <c r="K97" s="20">
        <v>4500</v>
      </c>
      <c r="L97" s="22">
        <v>45790</v>
      </c>
      <c r="M97" s="22"/>
      <c r="N97" s="24"/>
      <c r="O97" s="20"/>
    </row>
    <row r="98" spans="1:17" ht="30" x14ac:dyDescent="0.25">
      <c r="A98" s="19">
        <v>96</v>
      </c>
      <c r="B98" s="91"/>
      <c r="C98" s="92"/>
      <c r="D98" s="20" t="s">
        <v>209</v>
      </c>
      <c r="E98" s="20">
        <v>9441343352</v>
      </c>
      <c r="F98" s="75" t="s">
        <v>326</v>
      </c>
      <c r="G98" s="20"/>
      <c r="H98" s="22"/>
      <c r="I98" s="20"/>
      <c r="J98" s="39">
        <v>2200</v>
      </c>
      <c r="K98" s="20"/>
      <c r="L98" s="22">
        <v>45850</v>
      </c>
      <c r="M98" s="22"/>
      <c r="N98" s="24"/>
      <c r="O98" s="20"/>
    </row>
    <row r="99" spans="1:17" x14ac:dyDescent="0.25">
      <c r="A99" s="19">
        <v>97</v>
      </c>
      <c r="B99" s="91" t="s">
        <v>108</v>
      </c>
      <c r="C99" s="92">
        <v>5</v>
      </c>
      <c r="D99" s="20" t="s">
        <v>109</v>
      </c>
      <c r="E99" s="20">
        <v>9618309785</v>
      </c>
      <c r="F99" s="21"/>
      <c r="G99" s="20"/>
      <c r="H99" s="22"/>
      <c r="I99" s="20"/>
      <c r="J99" s="23">
        <v>4700</v>
      </c>
      <c r="K99" s="20"/>
      <c r="L99" s="22">
        <v>45783</v>
      </c>
      <c r="M99" s="22"/>
      <c r="N99" s="24"/>
      <c r="O99" s="26"/>
    </row>
    <row r="100" spans="1:17" ht="30" x14ac:dyDescent="0.25">
      <c r="A100" s="19">
        <v>98</v>
      </c>
      <c r="B100" s="91"/>
      <c r="C100" s="92"/>
      <c r="D100" s="20" t="s">
        <v>110</v>
      </c>
      <c r="E100" s="20">
        <v>9390364161</v>
      </c>
      <c r="F100" s="21"/>
      <c r="G100" s="20"/>
      <c r="H100" s="22"/>
      <c r="I100" s="20"/>
      <c r="J100" s="23"/>
      <c r="K100" s="20"/>
      <c r="L100" s="22">
        <v>45802</v>
      </c>
      <c r="M100" s="22"/>
      <c r="N100" s="24"/>
      <c r="O100" s="76" t="s">
        <v>318</v>
      </c>
    </row>
    <row r="101" spans="1:17" ht="30" x14ac:dyDescent="0.25">
      <c r="A101" s="19">
        <v>99</v>
      </c>
      <c r="B101" s="91"/>
      <c r="C101" s="92"/>
      <c r="D101" s="20" t="s">
        <v>111</v>
      </c>
      <c r="E101" s="20">
        <v>8179519159</v>
      </c>
      <c r="F101" s="21"/>
      <c r="G101" s="20"/>
      <c r="H101" s="22"/>
      <c r="I101" s="20"/>
      <c r="J101" s="23"/>
      <c r="K101" s="20"/>
      <c r="L101" s="22">
        <v>45802</v>
      </c>
      <c r="M101" s="22"/>
      <c r="N101" s="24"/>
      <c r="O101" s="76" t="s">
        <v>318</v>
      </c>
    </row>
    <row r="102" spans="1:17" x14ac:dyDescent="0.25">
      <c r="A102" s="19">
        <v>100</v>
      </c>
      <c r="B102" s="91"/>
      <c r="C102" s="92"/>
      <c r="D102" s="20" t="s">
        <v>104</v>
      </c>
      <c r="E102" s="20">
        <v>9603992214</v>
      </c>
      <c r="F102" s="21"/>
      <c r="G102" s="20"/>
      <c r="H102" s="22"/>
      <c r="I102" s="20"/>
      <c r="J102" s="23">
        <v>4700</v>
      </c>
      <c r="K102" s="20"/>
      <c r="L102" s="22">
        <v>45802</v>
      </c>
      <c r="M102" s="22"/>
      <c r="N102" s="24"/>
      <c r="O102" s="20"/>
    </row>
    <row r="103" spans="1:17" x14ac:dyDescent="0.25">
      <c r="A103" s="19">
        <v>101</v>
      </c>
      <c r="B103" s="91"/>
      <c r="C103" s="92"/>
      <c r="D103" s="20" t="s">
        <v>112</v>
      </c>
      <c r="E103" s="20">
        <v>6281349309</v>
      </c>
      <c r="F103" s="21"/>
      <c r="G103" s="20"/>
      <c r="H103" s="22"/>
      <c r="I103" s="20"/>
      <c r="J103" s="23">
        <v>4700</v>
      </c>
      <c r="K103" s="20"/>
      <c r="L103" s="22">
        <v>45787</v>
      </c>
      <c r="M103" s="22"/>
      <c r="N103" s="24"/>
      <c r="O103" s="37"/>
    </row>
    <row r="104" spans="1:17" x14ac:dyDescent="0.25">
      <c r="A104" s="19">
        <v>102</v>
      </c>
      <c r="B104" s="34" t="s">
        <v>113</v>
      </c>
      <c r="C104" s="19">
        <v>1</v>
      </c>
      <c r="D104" s="20" t="s">
        <v>114</v>
      </c>
      <c r="E104" s="20">
        <v>8179624588</v>
      </c>
      <c r="F104" s="21">
        <v>557862878410</v>
      </c>
      <c r="G104" s="20"/>
      <c r="H104" s="22"/>
      <c r="I104" s="20"/>
      <c r="J104" s="23">
        <v>6000</v>
      </c>
      <c r="K104" s="20"/>
      <c r="L104" s="22">
        <v>45800</v>
      </c>
      <c r="M104" s="22"/>
      <c r="N104" s="24"/>
      <c r="O104" s="76"/>
    </row>
    <row r="105" spans="1:17" x14ac:dyDescent="0.25">
      <c r="A105" s="19">
        <v>103</v>
      </c>
      <c r="B105" s="91" t="s">
        <v>115</v>
      </c>
      <c r="C105" s="92">
        <v>5</v>
      </c>
      <c r="D105" s="20" t="s">
        <v>274</v>
      </c>
      <c r="E105" s="20">
        <v>9381937520</v>
      </c>
      <c r="F105" s="21"/>
      <c r="G105" s="20"/>
      <c r="H105" s="22"/>
      <c r="I105" s="20"/>
      <c r="J105" s="23">
        <v>4800</v>
      </c>
      <c r="K105" s="20"/>
      <c r="L105" s="22">
        <v>45911</v>
      </c>
      <c r="M105" s="22"/>
      <c r="N105" s="24"/>
      <c r="O105" s="62"/>
      <c r="P105" s="61"/>
    </row>
    <row r="106" spans="1:17" x14ac:dyDescent="0.25">
      <c r="A106" s="19">
        <v>104</v>
      </c>
      <c r="B106" s="91"/>
      <c r="C106" s="92"/>
      <c r="D106" s="37" t="s">
        <v>275</v>
      </c>
      <c r="E106" s="37">
        <v>7093626541</v>
      </c>
      <c r="F106" s="21"/>
      <c r="G106" s="20"/>
      <c r="H106" s="22"/>
      <c r="I106" s="20"/>
      <c r="J106" s="23">
        <v>4800</v>
      </c>
      <c r="K106" s="20"/>
      <c r="L106" s="77">
        <v>45911</v>
      </c>
      <c r="M106" s="22"/>
      <c r="N106" s="24"/>
      <c r="O106" s="20"/>
    </row>
    <row r="107" spans="1:17" x14ac:dyDescent="0.25">
      <c r="A107" s="19">
        <v>105</v>
      </c>
      <c r="B107" s="91"/>
      <c r="C107" s="92"/>
      <c r="D107" s="20" t="s">
        <v>276</v>
      </c>
      <c r="E107" s="20">
        <v>9398767411</v>
      </c>
      <c r="F107" s="21"/>
      <c r="G107" s="20"/>
      <c r="H107" s="22"/>
      <c r="I107" s="20"/>
      <c r="J107" s="23">
        <v>4700</v>
      </c>
      <c r="K107" s="20">
        <v>100</v>
      </c>
      <c r="L107" s="22">
        <v>45911</v>
      </c>
      <c r="M107" s="22"/>
      <c r="N107" s="24"/>
      <c r="O107" s="20"/>
    </row>
    <row r="108" spans="1:17" hidden="1" x14ac:dyDescent="0.25">
      <c r="A108" s="19">
        <v>106</v>
      </c>
      <c r="B108" s="91"/>
      <c r="C108" s="92"/>
      <c r="D108" s="20"/>
      <c r="E108" s="20"/>
      <c r="F108" s="21"/>
      <c r="G108" s="20"/>
      <c r="H108" s="22"/>
      <c r="I108" s="20"/>
      <c r="J108" s="23"/>
      <c r="K108" s="20"/>
      <c r="L108" s="22"/>
      <c r="M108" s="22"/>
      <c r="N108" s="24"/>
      <c r="O108" s="20"/>
    </row>
    <row r="109" spans="1:17" hidden="1" x14ac:dyDescent="0.25">
      <c r="A109" s="19">
        <v>107</v>
      </c>
      <c r="B109" s="91"/>
      <c r="C109" s="92"/>
      <c r="D109" s="20"/>
      <c r="E109" s="20"/>
      <c r="F109" s="21"/>
      <c r="G109" s="20"/>
      <c r="H109" s="22"/>
      <c r="I109" s="20"/>
      <c r="J109" s="23"/>
      <c r="K109" s="20"/>
      <c r="L109" s="22"/>
      <c r="M109" s="22"/>
      <c r="N109" s="24"/>
      <c r="O109" s="25"/>
      <c r="Q109" t="s">
        <v>66</v>
      </c>
    </row>
    <row r="110" spans="1:17" x14ac:dyDescent="0.25">
      <c r="A110" s="19">
        <v>108</v>
      </c>
      <c r="B110" s="34" t="s">
        <v>117</v>
      </c>
      <c r="C110" s="19">
        <v>1</v>
      </c>
      <c r="D110" s="20" t="s">
        <v>278</v>
      </c>
      <c r="E110" s="20">
        <v>9008027942</v>
      </c>
      <c r="F110" s="21"/>
      <c r="G110" s="20"/>
      <c r="H110" s="22"/>
      <c r="I110" s="20"/>
      <c r="J110" s="23">
        <v>6000</v>
      </c>
      <c r="K110" s="20"/>
      <c r="L110" s="22">
        <v>45912</v>
      </c>
      <c r="M110" s="22"/>
      <c r="N110" s="24"/>
      <c r="O110" s="76"/>
    </row>
    <row r="111" spans="1:17" x14ac:dyDescent="0.25">
      <c r="A111" s="19">
        <v>109</v>
      </c>
      <c r="B111" s="91" t="s">
        <v>118</v>
      </c>
      <c r="C111" s="92">
        <v>4</v>
      </c>
      <c r="D111" s="20" t="s">
        <v>101</v>
      </c>
      <c r="E111" s="20">
        <v>9052978594</v>
      </c>
      <c r="F111" s="75" t="s">
        <v>324</v>
      </c>
      <c r="G111" s="20"/>
      <c r="H111" s="22"/>
      <c r="I111" s="20"/>
      <c r="J111" s="23"/>
      <c r="K111" s="20"/>
      <c r="L111" s="22">
        <v>45796</v>
      </c>
      <c r="M111" s="22"/>
      <c r="N111" s="24"/>
      <c r="O111" s="20"/>
    </row>
    <row r="112" spans="1:17" x14ac:dyDescent="0.25">
      <c r="A112" s="19">
        <v>110</v>
      </c>
      <c r="B112" s="91"/>
      <c r="C112" s="92"/>
      <c r="D112" s="20" t="s">
        <v>205</v>
      </c>
      <c r="E112" s="20">
        <v>9912656704</v>
      </c>
      <c r="F112" s="21"/>
      <c r="G112" s="20"/>
      <c r="H112" s="22"/>
      <c r="I112" s="20"/>
      <c r="J112" s="23">
        <v>5000</v>
      </c>
      <c r="K112" s="20"/>
      <c r="L112" s="22">
        <v>45790</v>
      </c>
      <c r="M112" s="22"/>
      <c r="N112" s="24"/>
      <c r="O112" s="76"/>
    </row>
    <row r="113" spans="1:15" x14ac:dyDescent="0.25">
      <c r="A113" s="19">
        <v>111</v>
      </c>
      <c r="B113" s="91"/>
      <c r="C113" s="92"/>
      <c r="D113" s="20" t="s">
        <v>119</v>
      </c>
      <c r="E113" s="20">
        <v>6303194134</v>
      </c>
      <c r="F113" s="21"/>
      <c r="G113" s="20"/>
      <c r="H113" s="22"/>
      <c r="I113" s="20"/>
      <c r="J113" s="23">
        <v>5000</v>
      </c>
      <c r="K113" s="20"/>
      <c r="L113" s="22">
        <v>45787</v>
      </c>
      <c r="M113" s="22"/>
      <c r="N113" s="24"/>
      <c r="O113" s="20"/>
    </row>
    <row r="114" spans="1:15" x14ac:dyDescent="0.25">
      <c r="A114" s="19">
        <v>112</v>
      </c>
      <c r="B114" s="91"/>
      <c r="C114" s="92"/>
      <c r="D114" s="20" t="s">
        <v>120</v>
      </c>
      <c r="E114" s="20">
        <v>9381760277</v>
      </c>
      <c r="F114" s="21"/>
      <c r="G114" s="20"/>
      <c r="H114" s="22"/>
      <c r="I114" s="20"/>
      <c r="J114" s="23">
        <v>5000</v>
      </c>
      <c r="K114" s="20"/>
      <c r="L114" s="22">
        <v>45786</v>
      </c>
      <c r="M114" s="22"/>
      <c r="N114" s="24"/>
      <c r="O114" s="76"/>
    </row>
    <row r="115" spans="1:15" x14ac:dyDescent="0.25">
      <c r="A115" s="19">
        <v>113</v>
      </c>
      <c r="B115" s="91" t="s">
        <v>121</v>
      </c>
      <c r="C115" s="92">
        <v>4</v>
      </c>
      <c r="D115" s="20" t="s">
        <v>122</v>
      </c>
      <c r="E115" s="20">
        <v>6304152513</v>
      </c>
      <c r="F115" s="21"/>
      <c r="G115" s="20"/>
      <c r="H115" s="22"/>
      <c r="I115" s="20"/>
      <c r="J115" s="23">
        <v>5000</v>
      </c>
      <c r="K115" s="20"/>
      <c r="L115" s="22">
        <v>45778</v>
      </c>
      <c r="M115" s="22"/>
      <c r="N115" s="24"/>
      <c r="O115" s="65"/>
    </row>
    <row r="116" spans="1:15" x14ac:dyDescent="0.25">
      <c r="A116" s="19">
        <v>114</v>
      </c>
      <c r="B116" s="91"/>
      <c r="C116" s="92"/>
      <c r="D116" s="20" t="s">
        <v>116</v>
      </c>
      <c r="E116" s="20">
        <v>9390613588</v>
      </c>
      <c r="F116" s="21"/>
      <c r="G116" s="20"/>
      <c r="H116" s="22"/>
      <c r="I116" s="20"/>
      <c r="J116" s="23">
        <v>5000</v>
      </c>
      <c r="K116" s="20"/>
      <c r="L116" s="22">
        <v>45784</v>
      </c>
      <c r="M116" s="22"/>
      <c r="N116" s="24"/>
      <c r="O116" s="76"/>
    </row>
    <row r="117" spans="1:15" x14ac:dyDescent="0.25">
      <c r="A117" s="19">
        <v>115</v>
      </c>
      <c r="B117" s="91"/>
      <c r="C117" s="92"/>
      <c r="D117" s="20" t="s">
        <v>194</v>
      </c>
      <c r="E117" s="20">
        <v>6301994636</v>
      </c>
      <c r="F117" s="21"/>
      <c r="G117" s="20"/>
      <c r="H117" s="22"/>
      <c r="I117" s="20"/>
      <c r="J117" s="23">
        <v>5000</v>
      </c>
      <c r="K117" s="20"/>
      <c r="L117" s="22">
        <v>45780</v>
      </c>
      <c r="M117" s="22"/>
      <c r="N117" s="24"/>
      <c r="O117" s="20"/>
    </row>
    <row r="118" spans="1:15" x14ac:dyDescent="0.25">
      <c r="A118" s="19">
        <v>116</v>
      </c>
      <c r="B118" s="91"/>
      <c r="C118" s="92"/>
      <c r="D118" s="20" t="s">
        <v>37</v>
      </c>
      <c r="E118" s="20">
        <v>9133797186</v>
      </c>
      <c r="F118" s="21"/>
      <c r="G118" s="20"/>
      <c r="H118" s="22"/>
      <c r="I118" s="20"/>
      <c r="J118" s="23">
        <v>5000</v>
      </c>
      <c r="K118" s="20"/>
      <c r="L118" s="22">
        <v>45799</v>
      </c>
      <c r="M118" s="22"/>
      <c r="N118" s="24"/>
      <c r="O118" s="76"/>
    </row>
    <row r="119" spans="1:15" x14ac:dyDescent="0.25">
      <c r="A119" s="19">
        <v>117</v>
      </c>
      <c r="B119" s="34" t="s">
        <v>123</v>
      </c>
      <c r="C119" s="19">
        <v>1</v>
      </c>
      <c r="D119" s="20" t="s">
        <v>166</v>
      </c>
      <c r="E119" s="20">
        <v>8179894126</v>
      </c>
      <c r="F119" s="21"/>
      <c r="G119" s="20"/>
      <c r="H119" s="22"/>
      <c r="I119" s="22"/>
      <c r="J119" s="23">
        <v>5800</v>
      </c>
      <c r="K119" s="20"/>
      <c r="L119" s="22">
        <v>45809</v>
      </c>
      <c r="M119" s="22"/>
      <c r="N119" s="24"/>
      <c r="O119" s="22"/>
    </row>
    <row r="120" spans="1:15" x14ac:dyDescent="0.25">
      <c r="A120" s="19">
        <v>118</v>
      </c>
      <c r="B120" s="91" t="s">
        <v>124</v>
      </c>
      <c r="C120" s="92">
        <v>3</v>
      </c>
      <c r="D120" s="20" t="s">
        <v>125</v>
      </c>
      <c r="E120" s="20">
        <v>7995606512</v>
      </c>
      <c r="F120" s="21"/>
      <c r="G120" s="20"/>
      <c r="H120" s="22"/>
      <c r="I120" s="20"/>
      <c r="J120" s="23">
        <v>5000</v>
      </c>
      <c r="K120" s="20"/>
      <c r="L120" s="22">
        <v>45790</v>
      </c>
      <c r="M120" s="22"/>
      <c r="N120" s="24"/>
      <c r="O120" s="76"/>
    </row>
    <row r="121" spans="1:15" x14ac:dyDescent="0.25">
      <c r="A121" s="19">
        <v>119</v>
      </c>
      <c r="B121" s="91"/>
      <c r="C121" s="92"/>
      <c r="D121" s="20" t="s">
        <v>126</v>
      </c>
      <c r="E121" s="20">
        <v>9381165646</v>
      </c>
      <c r="F121" s="21"/>
      <c r="G121" s="20"/>
      <c r="H121" s="22"/>
      <c r="I121" s="20"/>
      <c r="J121" s="23">
        <v>5000</v>
      </c>
      <c r="K121" s="20"/>
      <c r="L121" s="22">
        <v>45789</v>
      </c>
      <c r="M121" s="22"/>
      <c r="N121" s="24"/>
      <c r="O121" s="26"/>
    </row>
    <row r="122" spans="1:15" ht="30" x14ac:dyDescent="0.25">
      <c r="A122" s="19">
        <v>120</v>
      </c>
      <c r="B122" s="91"/>
      <c r="C122" s="92"/>
      <c r="D122" s="20" t="s">
        <v>217</v>
      </c>
      <c r="E122" s="20">
        <v>9492329654</v>
      </c>
      <c r="F122" s="21"/>
      <c r="G122" s="20"/>
      <c r="H122" s="22"/>
      <c r="I122" s="20"/>
      <c r="J122" s="23"/>
      <c r="K122" s="20"/>
      <c r="L122" s="22">
        <v>45802</v>
      </c>
      <c r="M122" s="22"/>
      <c r="N122" s="24"/>
      <c r="O122" s="76" t="s">
        <v>332</v>
      </c>
    </row>
    <row r="123" spans="1:15" x14ac:dyDescent="0.25">
      <c r="A123" s="19">
        <v>121</v>
      </c>
      <c r="B123" s="91" t="s">
        <v>127</v>
      </c>
      <c r="C123" s="92">
        <v>5</v>
      </c>
      <c r="D123" s="20" t="s">
        <v>128</v>
      </c>
      <c r="E123" s="20">
        <v>7660090279</v>
      </c>
      <c r="F123" s="21"/>
      <c r="G123" s="20"/>
      <c r="H123" s="22"/>
      <c r="I123" s="20"/>
      <c r="J123" s="23">
        <v>4700</v>
      </c>
      <c r="K123" s="20"/>
      <c r="L123" s="22">
        <v>45783</v>
      </c>
      <c r="M123" s="22"/>
      <c r="N123" s="24"/>
      <c r="O123" s="85"/>
    </row>
    <row r="124" spans="1:15" x14ac:dyDescent="0.25">
      <c r="A124" s="19">
        <v>122</v>
      </c>
      <c r="B124" s="91"/>
      <c r="C124" s="92"/>
      <c r="D124" s="20" t="s">
        <v>202</v>
      </c>
      <c r="E124" s="20">
        <v>8498837447</v>
      </c>
      <c r="F124" s="21"/>
      <c r="G124" s="20"/>
      <c r="H124" s="22"/>
      <c r="I124" s="20"/>
      <c r="J124" s="23"/>
      <c r="K124" s="20"/>
      <c r="L124" s="22">
        <v>45798</v>
      </c>
      <c r="M124" s="22"/>
      <c r="N124" s="24"/>
      <c r="O124" s="20"/>
    </row>
    <row r="125" spans="1:15" x14ac:dyDescent="0.25">
      <c r="A125" s="19">
        <v>123</v>
      </c>
      <c r="B125" s="91"/>
      <c r="C125" s="92"/>
      <c r="D125" s="20" t="s">
        <v>163</v>
      </c>
      <c r="E125" s="20">
        <v>7075031900</v>
      </c>
      <c r="F125" s="75" t="s">
        <v>336</v>
      </c>
      <c r="G125" s="20"/>
      <c r="H125" s="22"/>
      <c r="I125" s="20"/>
      <c r="J125" s="23"/>
      <c r="K125" s="20"/>
      <c r="L125" s="22">
        <v>45807</v>
      </c>
      <c r="M125" s="22"/>
      <c r="N125" s="24"/>
      <c r="O125" s="20"/>
    </row>
    <row r="126" spans="1:15" x14ac:dyDescent="0.25">
      <c r="A126" s="19">
        <v>124</v>
      </c>
      <c r="B126" s="91"/>
      <c r="C126" s="92"/>
      <c r="D126" s="20" t="s">
        <v>244</v>
      </c>
      <c r="E126" s="1">
        <v>8341398597</v>
      </c>
      <c r="F126" s="130" t="s">
        <v>328</v>
      </c>
      <c r="G126" s="1"/>
      <c r="H126" s="1"/>
      <c r="I126" s="1"/>
      <c r="J126" s="1"/>
      <c r="K126" s="1"/>
      <c r="L126" s="42">
        <v>45900</v>
      </c>
      <c r="M126" s="22"/>
      <c r="N126" s="24"/>
      <c r="O126" s="20"/>
    </row>
    <row r="127" spans="1:15" x14ac:dyDescent="0.25">
      <c r="A127" s="19">
        <v>125</v>
      </c>
      <c r="B127" s="91"/>
      <c r="C127" s="92"/>
      <c r="D127" s="20" t="s">
        <v>245</v>
      </c>
      <c r="E127" s="20">
        <v>6303430399</v>
      </c>
      <c r="F127" s="89" t="s">
        <v>312</v>
      </c>
      <c r="G127" s="20"/>
      <c r="H127" s="22"/>
      <c r="I127" s="20"/>
      <c r="J127" s="23"/>
      <c r="K127" s="20"/>
      <c r="L127" s="22">
        <v>45900</v>
      </c>
      <c r="M127" s="22"/>
      <c r="N127" s="24"/>
      <c r="O127" s="20"/>
    </row>
    <row r="128" spans="1:15" ht="30" x14ac:dyDescent="0.25">
      <c r="A128" s="19">
        <v>126</v>
      </c>
      <c r="B128" s="91" t="s">
        <v>129</v>
      </c>
      <c r="C128" s="92">
        <v>3</v>
      </c>
      <c r="D128" s="20" t="s">
        <v>213</v>
      </c>
      <c r="E128" s="20">
        <v>9346144983</v>
      </c>
      <c r="F128" s="21"/>
      <c r="G128" s="20"/>
      <c r="H128" s="22"/>
      <c r="I128" s="20"/>
      <c r="J128" s="23"/>
      <c r="K128" s="20"/>
      <c r="L128" s="22">
        <v>45860</v>
      </c>
      <c r="M128" s="22"/>
      <c r="N128" s="24"/>
      <c r="O128" s="76" t="s">
        <v>332</v>
      </c>
    </row>
    <row r="129" spans="1:16" ht="30" x14ac:dyDescent="0.25">
      <c r="A129" s="19">
        <v>127</v>
      </c>
      <c r="B129" s="91"/>
      <c r="C129" s="92"/>
      <c r="D129" s="20" t="s">
        <v>223</v>
      </c>
      <c r="E129" s="20">
        <v>9182084889</v>
      </c>
      <c r="F129" s="21"/>
      <c r="G129" s="20"/>
      <c r="H129" s="22"/>
      <c r="I129" s="20"/>
      <c r="J129" s="23"/>
      <c r="K129" s="20"/>
      <c r="L129" s="22">
        <v>45866</v>
      </c>
      <c r="M129" s="22"/>
      <c r="N129" s="24"/>
      <c r="O129" s="20"/>
    </row>
    <row r="130" spans="1:16" x14ac:dyDescent="0.25">
      <c r="A130" s="19">
        <v>128</v>
      </c>
      <c r="B130" s="91"/>
      <c r="C130" s="92"/>
      <c r="D130" s="20" t="s">
        <v>206</v>
      </c>
      <c r="E130" s="20">
        <v>9676916808</v>
      </c>
      <c r="F130" s="21"/>
      <c r="G130" s="20"/>
      <c r="H130" s="22"/>
      <c r="I130" s="20"/>
      <c r="J130" s="23"/>
      <c r="K130" s="20"/>
      <c r="L130" s="22">
        <v>45828</v>
      </c>
      <c r="M130" s="22"/>
      <c r="N130" s="24"/>
      <c r="O130" s="76" t="s">
        <v>319</v>
      </c>
    </row>
    <row r="131" spans="1:16" x14ac:dyDescent="0.25">
      <c r="A131" s="19">
        <v>129</v>
      </c>
      <c r="B131" s="91" t="s">
        <v>130</v>
      </c>
      <c r="C131" s="92">
        <v>4</v>
      </c>
      <c r="D131" s="20" t="s">
        <v>219</v>
      </c>
      <c r="E131" s="20">
        <v>9701484615</v>
      </c>
      <c r="F131" s="21"/>
      <c r="G131" s="20"/>
      <c r="H131" s="22"/>
      <c r="I131" s="20"/>
      <c r="J131" s="23">
        <v>5000</v>
      </c>
      <c r="K131" s="20"/>
      <c r="L131" s="22">
        <v>45870</v>
      </c>
      <c r="M131" s="22"/>
      <c r="N131" s="24"/>
      <c r="O131" s="76"/>
    </row>
    <row r="132" spans="1:16" x14ac:dyDescent="0.25">
      <c r="A132" s="19">
        <v>130</v>
      </c>
      <c r="B132" s="91"/>
      <c r="C132" s="92"/>
      <c r="D132" s="20" t="s">
        <v>207</v>
      </c>
      <c r="E132" s="20">
        <v>9010046368</v>
      </c>
      <c r="F132" s="21"/>
      <c r="G132" s="20"/>
      <c r="H132" s="22"/>
      <c r="I132" s="20"/>
      <c r="J132" s="23">
        <v>4800</v>
      </c>
      <c r="K132" s="20"/>
      <c r="L132" s="22">
        <v>45855</v>
      </c>
      <c r="M132" s="22"/>
      <c r="N132" s="24"/>
      <c r="O132" s="20"/>
    </row>
    <row r="133" spans="1:16" x14ac:dyDescent="0.25">
      <c r="A133" s="19">
        <v>131</v>
      </c>
      <c r="B133" s="91"/>
      <c r="C133" s="92"/>
      <c r="D133" s="20" t="s">
        <v>214</v>
      </c>
      <c r="E133" s="20">
        <v>9347910284</v>
      </c>
      <c r="F133" s="21"/>
      <c r="G133" s="20"/>
      <c r="H133" s="22"/>
      <c r="I133" s="20"/>
      <c r="J133" s="23">
        <v>4800</v>
      </c>
      <c r="K133" s="20"/>
      <c r="L133" s="22">
        <v>45852</v>
      </c>
      <c r="M133" s="22"/>
      <c r="N133" s="24"/>
      <c r="O133" s="76"/>
    </row>
    <row r="134" spans="1:16" ht="30" x14ac:dyDescent="0.25">
      <c r="A134" s="19">
        <v>132</v>
      </c>
      <c r="B134" s="91"/>
      <c r="C134" s="92"/>
      <c r="D134" s="20" t="s">
        <v>239</v>
      </c>
      <c r="E134" s="20">
        <v>9381459052</v>
      </c>
      <c r="F134" s="21"/>
      <c r="G134" s="20"/>
      <c r="H134" s="22"/>
      <c r="I134" s="20"/>
      <c r="J134" s="23"/>
      <c r="K134" s="20"/>
      <c r="L134" s="22">
        <v>45881</v>
      </c>
      <c r="M134" s="22"/>
      <c r="N134" s="24"/>
      <c r="O134" s="88" t="s">
        <v>295</v>
      </c>
    </row>
    <row r="135" spans="1:16" ht="30" x14ac:dyDescent="0.25">
      <c r="A135" s="19">
        <v>133</v>
      </c>
      <c r="B135" s="91" t="s">
        <v>131</v>
      </c>
      <c r="C135" s="92">
        <v>2</v>
      </c>
      <c r="D135" s="20" t="s">
        <v>132</v>
      </c>
      <c r="E135" s="20">
        <v>9000029093</v>
      </c>
      <c r="F135" s="21"/>
      <c r="G135" s="20"/>
      <c r="H135" s="22"/>
      <c r="I135" s="20"/>
      <c r="J135" s="23"/>
      <c r="K135" s="20"/>
      <c r="L135" s="22">
        <v>45808</v>
      </c>
      <c r="M135" s="22"/>
      <c r="N135" s="24"/>
      <c r="O135" s="76" t="s">
        <v>335</v>
      </c>
    </row>
    <row r="136" spans="1:16" x14ac:dyDescent="0.25">
      <c r="A136" s="19">
        <v>134</v>
      </c>
      <c r="B136" s="91"/>
      <c r="C136" s="92"/>
      <c r="D136" s="20" t="s">
        <v>133</v>
      </c>
      <c r="E136" s="20">
        <v>954168456</v>
      </c>
      <c r="F136" s="21"/>
      <c r="G136" s="20"/>
      <c r="H136" s="22"/>
      <c r="I136" s="20"/>
      <c r="J136">
        <v>5200</v>
      </c>
      <c r="K136" s="20"/>
      <c r="L136" s="22">
        <v>45788</v>
      </c>
      <c r="M136" s="22"/>
      <c r="N136" s="24"/>
      <c r="O136" s="131" t="s">
        <v>338</v>
      </c>
    </row>
    <row r="137" spans="1:16" x14ac:dyDescent="0.25">
      <c r="A137" s="19">
        <v>135</v>
      </c>
      <c r="B137" s="91" t="s">
        <v>134</v>
      </c>
      <c r="C137" s="92">
        <v>2</v>
      </c>
      <c r="D137" s="20" t="s">
        <v>191</v>
      </c>
      <c r="E137" s="37">
        <v>939676429</v>
      </c>
      <c r="F137" s="21"/>
      <c r="G137" s="20"/>
      <c r="H137" s="22"/>
      <c r="I137" s="22"/>
      <c r="J137" s="23"/>
      <c r="K137" s="20"/>
      <c r="L137" s="22">
        <v>45838</v>
      </c>
      <c r="M137" s="22"/>
      <c r="N137" s="24"/>
      <c r="O137" s="20"/>
    </row>
    <row r="138" spans="1:16" x14ac:dyDescent="0.25">
      <c r="A138" s="19">
        <v>136</v>
      </c>
      <c r="B138" s="91"/>
      <c r="C138" s="92"/>
      <c r="D138" s="20" t="s">
        <v>104</v>
      </c>
      <c r="E138" s="20">
        <v>8125333425</v>
      </c>
      <c r="F138" s="21">
        <v>9226591056293</v>
      </c>
      <c r="G138" s="20"/>
      <c r="H138" s="22"/>
      <c r="I138" s="22"/>
      <c r="J138" s="23"/>
      <c r="K138" s="20"/>
      <c r="L138" s="22">
        <v>45838</v>
      </c>
      <c r="M138" s="22"/>
      <c r="N138" s="24"/>
      <c r="O138" s="20"/>
    </row>
    <row r="139" spans="1:16" x14ac:dyDescent="0.25">
      <c r="A139" s="19">
        <v>137</v>
      </c>
      <c r="B139" s="91" t="s">
        <v>135</v>
      </c>
      <c r="C139" s="92">
        <v>3</v>
      </c>
      <c r="D139" s="20" t="s">
        <v>136</v>
      </c>
      <c r="E139" s="20">
        <v>91103633731</v>
      </c>
      <c r="F139" s="21"/>
      <c r="G139" s="20"/>
      <c r="H139" s="22"/>
      <c r="I139" s="20"/>
      <c r="J139" s="23">
        <v>4800</v>
      </c>
      <c r="K139" s="68">
        <v>200</v>
      </c>
      <c r="L139" s="22">
        <v>45778</v>
      </c>
      <c r="M139" s="22"/>
      <c r="N139" s="24"/>
      <c r="O139" s="25"/>
    </row>
    <row r="140" spans="1:16" x14ac:dyDescent="0.25">
      <c r="A140" s="19">
        <v>138</v>
      </c>
      <c r="B140" s="91"/>
      <c r="C140" s="92"/>
      <c r="D140" s="20" t="s">
        <v>162</v>
      </c>
      <c r="E140" s="20">
        <v>9392208282</v>
      </c>
      <c r="F140" s="21"/>
      <c r="G140" s="20"/>
      <c r="H140" s="22"/>
      <c r="I140" s="20"/>
      <c r="J140" s="23">
        <v>5000</v>
      </c>
      <c r="K140" s="20"/>
      <c r="L140" s="22">
        <v>45784</v>
      </c>
      <c r="M140" s="22"/>
      <c r="N140" s="24"/>
      <c r="O140" s="76"/>
    </row>
    <row r="141" spans="1:16" hidden="1" x14ac:dyDescent="0.25">
      <c r="A141" s="19">
        <v>139</v>
      </c>
      <c r="B141" s="91"/>
      <c r="C141" s="92"/>
      <c r="D141" s="20" t="s">
        <v>236</v>
      </c>
      <c r="E141" s="20"/>
      <c r="F141" s="21"/>
      <c r="G141" s="20"/>
      <c r="H141" s="22"/>
      <c r="I141" s="20"/>
      <c r="J141" s="23"/>
      <c r="K141" s="20"/>
      <c r="L141" s="22"/>
      <c r="M141" s="22"/>
      <c r="N141" s="24"/>
      <c r="O141" s="20"/>
    </row>
    <row r="142" spans="1:16" ht="45" x14ac:dyDescent="0.25">
      <c r="A142" s="19">
        <v>140</v>
      </c>
      <c r="B142" s="91" t="s">
        <v>137</v>
      </c>
      <c r="C142" s="92">
        <v>4</v>
      </c>
      <c r="D142" s="20" t="s">
        <v>241</v>
      </c>
      <c r="E142" s="20">
        <v>9154660510</v>
      </c>
      <c r="F142" s="21"/>
      <c r="G142" s="20"/>
      <c r="H142" s="22"/>
      <c r="I142" s="20"/>
      <c r="J142" s="23"/>
      <c r="K142" s="20">
        <v>5000</v>
      </c>
      <c r="L142" s="22">
        <v>45873</v>
      </c>
      <c r="M142" s="22"/>
      <c r="N142" s="24"/>
      <c r="O142" s="76" t="s">
        <v>301</v>
      </c>
    </row>
    <row r="143" spans="1:16" ht="30" x14ac:dyDescent="0.25">
      <c r="A143" s="19">
        <v>141</v>
      </c>
      <c r="B143" s="91"/>
      <c r="C143" s="92"/>
      <c r="D143" s="20" t="s">
        <v>138</v>
      </c>
      <c r="E143" s="20">
        <v>9014839660</v>
      </c>
      <c r="F143" s="83" t="s">
        <v>313</v>
      </c>
      <c r="G143" s="20"/>
      <c r="H143" s="22"/>
      <c r="I143" s="20"/>
      <c r="J143" s="23">
        <v>1100</v>
      </c>
      <c r="K143" s="20"/>
      <c r="L143" s="22">
        <v>45797</v>
      </c>
      <c r="M143" s="22"/>
      <c r="N143" s="24"/>
      <c r="O143" s="76" t="s">
        <v>314</v>
      </c>
      <c r="P143" t="s">
        <v>243</v>
      </c>
    </row>
    <row r="144" spans="1:16" x14ac:dyDescent="0.25">
      <c r="A144" s="19">
        <v>142</v>
      </c>
      <c r="B144" s="91"/>
      <c r="C144" s="92"/>
      <c r="D144" s="20" t="s">
        <v>139</v>
      </c>
      <c r="E144" s="20">
        <v>9392745957</v>
      </c>
      <c r="F144" s="21"/>
      <c r="G144" s="20"/>
      <c r="H144" s="22"/>
      <c r="I144" s="20"/>
      <c r="J144" s="23"/>
      <c r="K144" s="20"/>
      <c r="L144" s="22">
        <v>45803</v>
      </c>
      <c r="M144" s="22"/>
      <c r="N144" s="24"/>
      <c r="O144" s="26"/>
    </row>
    <row r="145" spans="1:15" hidden="1" x14ac:dyDescent="0.25">
      <c r="A145" s="19">
        <v>143</v>
      </c>
      <c r="B145" s="91"/>
      <c r="C145" s="92"/>
      <c r="D145" s="20"/>
      <c r="E145" s="20"/>
      <c r="F145" s="21"/>
      <c r="G145" s="20"/>
      <c r="H145" s="22"/>
      <c r="I145" s="20"/>
      <c r="J145" s="23"/>
      <c r="K145" s="20"/>
      <c r="L145" s="22"/>
      <c r="M145" s="22"/>
      <c r="N145" s="24"/>
      <c r="O145" s="20"/>
    </row>
    <row r="146" spans="1:15" x14ac:dyDescent="0.25">
      <c r="A146" s="19">
        <v>144</v>
      </c>
      <c r="B146" s="34" t="s">
        <v>140</v>
      </c>
      <c r="C146" s="19">
        <v>1</v>
      </c>
      <c r="D146" s="20" t="s">
        <v>77</v>
      </c>
      <c r="E146" s="20">
        <v>7569642285</v>
      </c>
      <c r="F146" s="21"/>
      <c r="G146" s="20"/>
      <c r="H146" s="22"/>
      <c r="I146" s="20"/>
      <c r="J146" s="23">
        <v>5800</v>
      </c>
      <c r="K146" s="20"/>
      <c r="L146" s="22">
        <v>45782</v>
      </c>
      <c r="M146" s="22"/>
      <c r="N146" s="24"/>
      <c r="O146" s="25"/>
    </row>
    <row r="147" spans="1:15" x14ac:dyDescent="0.25">
      <c r="A147" s="19">
        <v>145</v>
      </c>
      <c r="B147" s="91" t="s">
        <v>141</v>
      </c>
      <c r="C147" s="92">
        <v>2</v>
      </c>
      <c r="D147" s="20" t="s">
        <v>100</v>
      </c>
      <c r="E147" s="20">
        <v>9494273309</v>
      </c>
      <c r="F147" s="21"/>
      <c r="G147" s="20"/>
      <c r="H147" s="22"/>
      <c r="I147" s="20"/>
      <c r="J147" s="23">
        <v>5500</v>
      </c>
      <c r="K147" s="20"/>
      <c r="L147" s="22">
        <v>45790</v>
      </c>
      <c r="M147" s="22"/>
      <c r="N147" s="24"/>
      <c r="O147" s="20"/>
    </row>
    <row r="148" spans="1:15" x14ac:dyDescent="0.25">
      <c r="A148" s="19">
        <v>146</v>
      </c>
      <c r="B148" s="91"/>
      <c r="C148" s="92"/>
      <c r="D148" s="37" t="s">
        <v>294</v>
      </c>
      <c r="E148" s="37">
        <v>7993971149</v>
      </c>
      <c r="F148" s="21"/>
      <c r="G148" s="20"/>
      <c r="H148" s="22"/>
      <c r="I148" s="20"/>
      <c r="J148">
        <v>5000</v>
      </c>
      <c r="K148" s="20"/>
      <c r="L148" s="77">
        <v>45916</v>
      </c>
      <c r="M148" s="22"/>
      <c r="N148" s="24"/>
      <c r="O148" s="20"/>
    </row>
    <row r="149" spans="1:15" ht="30" x14ac:dyDescent="0.25">
      <c r="A149" s="19">
        <v>147</v>
      </c>
      <c r="B149" s="91" t="s">
        <v>142</v>
      </c>
      <c r="C149" s="92">
        <v>2</v>
      </c>
      <c r="D149" s="20" t="s">
        <v>238</v>
      </c>
      <c r="E149" s="20">
        <v>9959836203</v>
      </c>
      <c r="F149" s="21"/>
      <c r="G149" s="20"/>
      <c r="H149" s="22"/>
      <c r="I149" s="22"/>
      <c r="J149" s="23"/>
      <c r="K149" s="20"/>
      <c r="L149" s="22">
        <v>45887</v>
      </c>
      <c r="M149" s="22"/>
      <c r="N149" s="24"/>
      <c r="O149" s="88" t="s">
        <v>318</v>
      </c>
    </row>
    <row r="150" spans="1:15" ht="30" x14ac:dyDescent="0.25">
      <c r="A150" s="19">
        <v>148</v>
      </c>
      <c r="B150" s="91"/>
      <c r="C150" s="92"/>
      <c r="D150" s="20" t="s">
        <v>261</v>
      </c>
      <c r="E150" s="20">
        <v>9391972752</v>
      </c>
      <c r="F150" s="21"/>
      <c r="G150" s="20"/>
      <c r="H150" s="22"/>
      <c r="I150" s="20"/>
      <c r="J150" s="23">
        <v>4000</v>
      </c>
      <c r="K150" s="20">
        <v>1300</v>
      </c>
      <c r="L150" s="22">
        <v>45908</v>
      </c>
      <c r="M150" s="22"/>
      <c r="N150" s="24"/>
      <c r="O150" s="76" t="s">
        <v>307</v>
      </c>
    </row>
    <row r="151" spans="1:15" ht="45" x14ac:dyDescent="0.25">
      <c r="A151" s="19">
        <v>149</v>
      </c>
      <c r="B151" s="34" t="s">
        <v>143</v>
      </c>
      <c r="C151" s="19">
        <v>1</v>
      </c>
      <c r="D151" s="20" t="s">
        <v>283</v>
      </c>
      <c r="E151" s="20">
        <v>9347776454</v>
      </c>
      <c r="F151" s="21"/>
      <c r="G151" s="20"/>
      <c r="H151" s="22"/>
      <c r="I151" s="20"/>
      <c r="J151" s="23">
        <v>2500</v>
      </c>
      <c r="K151" s="20">
        <v>3500</v>
      </c>
      <c r="L151" s="22">
        <v>45913</v>
      </c>
      <c r="M151" s="22"/>
      <c r="N151" s="24"/>
      <c r="O151" s="37" t="s">
        <v>284</v>
      </c>
    </row>
    <row r="152" spans="1:15" x14ac:dyDescent="0.25">
      <c r="A152" s="19">
        <v>150</v>
      </c>
      <c r="B152" s="91" t="s">
        <v>144</v>
      </c>
      <c r="C152" s="92">
        <v>3</v>
      </c>
      <c r="D152" s="20" t="s">
        <v>235</v>
      </c>
      <c r="E152" s="20">
        <v>7989426625</v>
      </c>
      <c r="F152" s="21"/>
      <c r="G152" s="20"/>
      <c r="H152" s="22"/>
      <c r="I152" s="20"/>
      <c r="J152" s="23">
        <v>4800</v>
      </c>
      <c r="K152" s="20"/>
      <c r="L152" s="22">
        <v>45812</v>
      </c>
      <c r="M152" s="22"/>
      <c r="N152" s="24"/>
      <c r="O152" s="20"/>
    </row>
    <row r="153" spans="1:15" x14ac:dyDescent="0.25">
      <c r="A153" s="19">
        <v>151</v>
      </c>
      <c r="B153" s="91"/>
      <c r="C153" s="92"/>
      <c r="D153" s="20" t="s">
        <v>176</v>
      </c>
      <c r="E153" s="20"/>
      <c r="F153" s="21"/>
      <c r="G153" s="20"/>
      <c r="H153" s="22"/>
      <c r="I153" s="20"/>
      <c r="J153" s="23">
        <v>5000</v>
      </c>
      <c r="K153" s="20"/>
      <c r="L153" s="22">
        <v>45809</v>
      </c>
      <c r="M153" s="22"/>
      <c r="N153" s="24"/>
      <c r="O153" s="20"/>
    </row>
    <row r="154" spans="1:15" ht="30" x14ac:dyDescent="0.25">
      <c r="A154" s="19">
        <v>152</v>
      </c>
      <c r="B154" s="91"/>
      <c r="C154" s="92"/>
      <c r="D154" s="20" t="s">
        <v>281</v>
      </c>
      <c r="E154" s="20">
        <v>9640909401</v>
      </c>
      <c r="F154" s="83"/>
      <c r="G154" s="20"/>
      <c r="H154" s="22"/>
      <c r="I154" s="20"/>
      <c r="J154" s="23">
        <v>2500</v>
      </c>
      <c r="K154" s="20">
        <v>2500</v>
      </c>
      <c r="L154" s="22">
        <v>45916</v>
      </c>
      <c r="M154" s="22"/>
      <c r="N154" s="24"/>
      <c r="O154" s="76" t="s">
        <v>282</v>
      </c>
    </row>
    <row r="155" spans="1:15" ht="30" x14ac:dyDescent="0.25">
      <c r="A155" s="19">
        <v>153</v>
      </c>
      <c r="B155" s="91" t="s">
        <v>145</v>
      </c>
      <c r="C155" s="92">
        <v>2</v>
      </c>
      <c r="D155" s="20" t="s">
        <v>146</v>
      </c>
      <c r="E155" s="20">
        <v>8431330070</v>
      </c>
      <c r="F155" s="21"/>
      <c r="G155" s="20"/>
      <c r="H155" s="22"/>
      <c r="I155" s="20"/>
      <c r="J155" s="23"/>
      <c r="K155" s="20"/>
      <c r="L155" s="22">
        <v>45807</v>
      </c>
      <c r="M155" s="22"/>
      <c r="N155" s="24"/>
      <c r="O155" s="76" t="s">
        <v>333</v>
      </c>
    </row>
    <row r="156" spans="1:15" x14ac:dyDescent="0.25">
      <c r="A156" s="19">
        <v>154</v>
      </c>
      <c r="B156" s="91"/>
      <c r="C156" s="92"/>
      <c r="D156" s="20" t="s">
        <v>147</v>
      </c>
      <c r="E156" s="20">
        <v>9346410051</v>
      </c>
      <c r="F156" s="21"/>
      <c r="G156" s="20"/>
      <c r="H156" s="22"/>
      <c r="I156" s="20"/>
      <c r="J156" s="23">
        <v>5500</v>
      </c>
      <c r="K156" s="20"/>
      <c r="L156" s="22">
        <v>45778</v>
      </c>
      <c r="M156" s="22"/>
      <c r="N156" s="24"/>
      <c r="O156" s="25"/>
    </row>
    <row r="157" spans="1:15" hidden="1" x14ac:dyDescent="0.25">
      <c r="A157" s="19">
        <v>155</v>
      </c>
      <c r="B157" s="91" t="s">
        <v>148</v>
      </c>
      <c r="C157" s="92">
        <v>2</v>
      </c>
      <c r="D157" s="20"/>
      <c r="E157" s="20"/>
      <c r="F157" s="21"/>
      <c r="G157" s="20"/>
      <c r="H157" s="22"/>
      <c r="I157" s="20"/>
      <c r="J157" s="23"/>
      <c r="K157" s="20"/>
      <c r="L157" s="22"/>
      <c r="M157" s="22"/>
      <c r="N157" s="24"/>
      <c r="O157" s="20"/>
    </row>
    <row r="158" spans="1:15" x14ac:dyDescent="0.25">
      <c r="A158" s="19">
        <v>156</v>
      </c>
      <c r="B158" s="91"/>
      <c r="C158" s="92"/>
      <c r="D158" s="20" t="s">
        <v>149</v>
      </c>
      <c r="E158" s="20">
        <v>6006468457</v>
      </c>
      <c r="F158" s="21"/>
      <c r="G158" s="20"/>
      <c r="H158" s="22"/>
      <c r="I158" s="20"/>
      <c r="J158" s="23">
        <v>5500</v>
      </c>
      <c r="K158" s="20"/>
      <c r="L158" s="22">
        <v>45786</v>
      </c>
      <c r="M158" s="22"/>
      <c r="N158" s="24"/>
      <c r="O158" s="76"/>
    </row>
    <row r="159" spans="1:15" x14ac:dyDescent="0.25">
      <c r="A159" s="19">
        <v>157</v>
      </c>
      <c r="B159" s="91" t="s">
        <v>150</v>
      </c>
      <c r="C159" s="92">
        <v>2</v>
      </c>
      <c r="D159" s="20" t="s">
        <v>83</v>
      </c>
      <c r="E159" s="20">
        <v>9392457493</v>
      </c>
      <c r="F159" s="21"/>
      <c r="G159" s="20"/>
      <c r="H159" s="22"/>
      <c r="I159" s="20"/>
      <c r="J159" s="23">
        <v>5500</v>
      </c>
      <c r="K159" s="20"/>
      <c r="L159" s="22">
        <v>45782</v>
      </c>
      <c r="M159" s="22"/>
      <c r="N159" s="24"/>
      <c r="O159" s="65"/>
    </row>
    <row r="160" spans="1:15" x14ac:dyDescent="0.25">
      <c r="A160" s="19">
        <v>158</v>
      </c>
      <c r="B160" s="91"/>
      <c r="C160" s="92"/>
      <c r="D160" s="20" t="s">
        <v>234</v>
      </c>
      <c r="E160" s="37">
        <v>8374637578</v>
      </c>
      <c r="F160" s="21"/>
      <c r="G160" s="20"/>
      <c r="H160" s="22"/>
      <c r="I160" s="22"/>
      <c r="J160" s="23"/>
      <c r="K160" s="20"/>
      <c r="L160" s="22">
        <v>45886</v>
      </c>
      <c r="M160" s="22"/>
      <c r="N160" s="24"/>
      <c r="O160" s="20"/>
    </row>
    <row r="161" spans="1:15" x14ac:dyDescent="0.25">
      <c r="A161" s="19">
        <v>159</v>
      </c>
      <c r="B161" s="91" t="s">
        <v>151</v>
      </c>
      <c r="C161" s="92">
        <v>12</v>
      </c>
      <c r="D161" s="20" t="s">
        <v>263</v>
      </c>
      <c r="E161" s="20">
        <v>7288046044</v>
      </c>
      <c r="F161" s="21"/>
      <c r="G161" s="20"/>
      <c r="H161" s="22"/>
      <c r="I161" s="20"/>
      <c r="J161" s="23">
        <v>4500</v>
      </c>
      <c r="K161" s="20"/>
      <c r="L161" s="22">
        <v>45909</v>
      </c>
      <c r="M161" s="22"/>
      <c r="N161" s="24"/>
      <c r="O161" s="26"/>
    </row>
    <row r="162" spans="1:15" x14ac:dyDescent="0.25">
      <c r="A162" s="19">
        <v>160</v>
      </c>
      <c r="B162" s="91"/>
      <c r="C162" s="92"/>
      <c r="D162" s="20" t="s">
        <v>226</v>
      </c>
      <c r="E162" s="20">
        <v>7675048925</v>
      </c>
      <c r="F162" s="21"/>
      <c r="G162" s="20"/>
      <c r="H162" s="22"/>
      <c r="I162" s="20"/>
      <c r="J162" s="23">
        <v>4700</v>
      </c>
      <c r="K162" s="20"/>
      <c r="L162" s="22">
        <v>45870</v>
      </c>
      <c r="M162" s="22"/>
      <c r="N162" s="24"/>
      <c r="O162" s="20"/>
    </row>
    <row r="163" spans="1:15" ht="30" x14ac:dyDescent="0.25">
      <c r="A163" s="19">
        <v>161</v>
      </c>
      <c r="B163" s="91"/>
      <c r="C163" s="92"/>
      <c r="D163" s="20" t="s">
        <v>152</v>
      </c>
      <c r="E163" s="20">
        <v>6300312942</v>
      </c>
      <c r="F163" s="21"/>
      <c r="G163" s="20"/>
      <c r="H163" s="22"/>
      <c r="I163" s="20"/>
      <c r="J163" s="23"/>
      <c r="K163" s="20"/>
      <c r="L163" s="22">
        <v>45800</v>
      </c>
      <c r="M163" s="22"/>
      <c r="N163" s="24"/>
      <c r="O163" s="87" t="s">
        <v>330</v>
      </c>
    </row>
    <row r="164" spans="1:15" x14ac:dyDescent="0.25">
      <c r="A164" s="19">
        <v>162</v>
      </c>
      <c r="B164" s="91"/>
      <c r="C164" s="92"/>
      <c r="D164" s="20" t="s">
        <v>68</v>
      </c>
      <c r="E164" s="20">
        <v>9381462207</v>
      </c>
      <c r="F164" s="75" t="s">
        <v>290</v>
      </c>
      <c r="G164" s="20"/>
      <c r="H164" s="22"/>
      <c r="I164" s="20"/>
      <c r="J164" s="23"/>
      <c r="K164" s="20"/>
      <c r="L164" s="22">
        <v>45792</v>
      </c>
      <c r="M164" s="22"/>
      <c r="N164" s="24"/>
      <c r="O164" s="76"/>
    </row>
    <row r="165" spans="1:15" ht="30" x14ac:dyDescent="0.25">
      <c r="A165" s="19">
        <v>163</v>
      </c>
      <c r="B165" s="91"/>
      <c r="C165" s="92"/>
      <c r="D165" s="20" t="s">
        <v>186</v>
      </c>
      <c r="E165" s="20">
        <v>8106142476</v>
      </c>
      <c r="F165" s="21"/>
      <c r="G165" s="20"/>
      <c r="H165" s="22"/>
      <c r="I165" s="20"/>
      <c r="J165" s="23"/>
      <c r="K165" s="20"/>
      <c r="L165" s="22">
        <v>45832</v>
      </c>
      <c r="M165" s="22"/>
      <c r="N165" s="24"/>
      <c r="O165" s="76" t="s">
        <v>330</v>
      </c>
    </row>
    <row r="166" spans="1:15" x14ac:dyDescent="0.25">
      <c r="A166" s="19">
        <v>164</v>
      </c>
      <c r="B166" s="91"/>
      <c r="C166" s="92"/>
      <c r="D166" s="20" t="s">
        <v>196</v>
      </c>
      <c r="E166" s="20">
        <v>7675846357</v>
      </c>
      <c r="F166" s="21"/>
      <c r="G166" s="20"/>
      <c r="H166" s="22"/>
      <c r="I166" s="20"/>
      <c r="J166" s="78">
        <v>4600</v>
      </c>
      <c r="K166" s="20"/>
      <c r="L166" s="22">
        <v>45845</v>
      </c>
      <c r="M166" s="22"/>
      <c r="N166" s="24"/>
      <c r="O166" s="76"/>
    </row>
    <row r="167" spans="1:15" x14ac:dyDescent="0.25">
      <c r="A167" s="19">
        <v>165</v>
      </c>
      <c r="B167" s="91"/>
      <c r="C167" s="92"/>
      <c r="D167" s="79" t="s">
        <v>288</v>
      </c>
      <c r="E167" s="37">
        <v>7675968320</v>
      </c>
      <c r="F167" s="21"/>
      <c r="G167" s="20"/>
      <c r="H167" s="22"/>
      <c r="I167" s="20"/>
      <c r="J167" s="23">
        <v>4700</v>
      </c>
      <c r="K167" s="20"/>
      <c r="L167" s="77">
        <v>45917</v>
      </c>
      <c r="M167" s="22"/>
      <c r="N167" s="24"/>
      <c r="O167" s="85"/>
    </row>
    <row r="168" spans="1:15" hidden="1" x14ac:dyDescent="0.25">
      <c r="A168" s="19">
        <v>166</v>
      </c>
      <c r="B168" s="91"/>
      <c r="C168" s="92"/>
      <c r="D168" s="79"/>
      <c r="F168" s="21"/>
      <c r="G168" s="20"/>
      <c r="H168" s="22"/>
      <c r="I168" s="20"/>
      <c r="J168" s="23"/>
      <c r="K168" s="20"/>
      <c r="M168" s="22"/>
      <c r="N168" s="24"/>
      <c r="O168" s="20"/>
    </row>
    <row r="169" spans="1:15" x14ac:dyDescent="0.25">
      <c r="A169" s="19">
        <v>167</v>
      </c>
      <c r="B169" s="91"/>
      <c r="C169" s="92"/>
      <c r="D169" s="20" t="s">
        <v>210</v>
      </c>
      <c r="E169" s="20">
        <v>7731884189</v>
      </c>
      <c r="F169" s="21"/>
      <c r="G169" s="20"/>
      <c r="H169" s="22"/>
      <c r="I169" s="20"/>
      <c r="J169" s="23">
        <v>4500</v>
      </c>
      <c r="K169" s="20"/>
      <c r="L169" s="22">
        <v>45858</v>
      </c>
      <c r="M169" s="22"/>
      <c r="N169" s="24"/>
      <c r="O169" s="76"/>
    </row>
    <row r="170" spans="1:15" x14ac:dyDescent="0.25">
      <c r="A170" s="19">
        <v>168</v>
      </c>
      <c r="B170" s="91"/>
      <c r="C170" s="92"/>
      <c r="D170" s="20" t="s">
        <v>212</v>
      </c>
      <c r="E170" s="20">
        <v>9703533205</v>
      </c>
      <c r="F170" s="21"/>
      <c r="G170" s="20"/>
      <c r="H170" s="22"/>
      <c r="I170" s="20"/>
      <c r="J170" s="23">
        <v>4500</v>
      </c>
      <c r="K170" s="20"/>
      <c r="L170" s="22">
        <v>45812</v>
      </c>
      <c r="M170" s="22"/>
      <c r="N170" s="24"/>
      <c r="O170" s="20"/>
    </row>
    <row r="171" spans="1:15" hidden="1" x14ac:dyDescent="0.25">
      <c r="A171" s="19">
        <v>169</v>
      </c>
      <c r="B171" s="91"/>
      <c r="C171" s="92"/>
      <c r="D171" s="20"/>
      <c r="E171" s="20"/>
      <c r="F171" s="21"/>
      <c r="G171" s="20"/>
      <c r="H171" s="22"/>
      <c r="I171" s="20"/>
      <c r="J171" s="23"/>
      <c r="K171" s="20"/>
      <c r="L171" s="22"/>
      <c r="M171" s="22"/>
      <c r="N171" s="24"/>
      <c r="O171" s="20"/>
    </row>
    <row r="172" spans="1:15" hidden="1" x14ac:dyDescent="0.25">
      <c r="A172" s="19">
        <v>170</v>
      </c>
      <c r="B172" s="91"/>
      <c r="C172" s="92"/>
      <c r="D172" s="20"/>
      <c r="E172" s="20"/>
      <c r="F172" s="21"/>
      <c r="G172" s="20"/>
      <c r="H172" s="22"/>
      <c r="I172" s="20"/>
      <c r="J172" s="23"/>
      <c r="K172" s="20"/>
      <c r="L172" s="22"/>
      <c r="M172" s="22"/>
      <c r="N172" s="24"/>
      <c r="O172" s="20"/>
    </row>
    <row r="173" spans="1:15" ht="30" x14ac:dyDescent="0.25">
      <c r="A173" s="19">
        <v>171</v>
      </c>
      <c r="B173" s="91" t="s">
        <v>153</v>
      </c>
      <c r="C173" s="92">
        <v>11</v>
      </c>
      <c r="D173" s="20" t="s">
        <v>154</v>
      </c>
      <c r="E173" s="20">
        <v>6304586157</v>
      </c>
      <c r="F173" s="21"/>
      <c r="G173" s="20"/>
      <c r="H173" s="22"/>
      <c r="I173" s="20"/>
      <c r="J173" s="23"/>
      <c r="K173" s="20"/>
      <c r="L173" s="22">
        <v>45796</v>
      </c>
      <c r="M173" s="22"/>
      <c r="N173" s="24"/>
      <c r="O173" s="88" t="s">
        <v>329</v>
      </c>
    </row>
    <row r="174" spans="1:15" x14ac:dyDescent="0.25">
      <c r="A174" s="19">
        <v>172</v>
      </c>
      <c r="B174" s="91"/>
      <c r="C174" s="92"/>
      <c r="D174" s="20" t="s">
        <v>38</v>
      </c>
      <c r="E174" s="20">
        <v>8374741635</v>
      </c>
      <c r="F174" s="21"/>
      <c r="G174" s="20"/>
      <c r="H174" s="22"/>
      <c r="I174" s="20"/>
      <c r="J174" s="23">
        <v>4500</v>
      </c>
      <c r="K174" s="20"/>
      <c r="L174" s="22">
        <v>45798</v>
      </c>
      <c r="M174" s="22"/>
      <c r="N174" s="24"/>
      <c r="O174" s="76"/>
    </row>
    <row r="175" spans="1:15" x14ac:dyDescent="0.25">
      <c r="A175" s="19">
        <v>173</v>
      </c>
      <c r="B175" s="91"/>
      <c r="C175" s="92"/>
      <c r="D175" s="20" t="s">
        <v>155</v>
      </c>
      <c r="E175" s="20">
        <v>8367525163</v>
      </c>
      <c r="F175" s="21"/>
      <c r="G175" s="20"/>
      <c r="H175" s="22"/>
      <c r="I175" s="20"/>
      <c r="J175" s="23">
        <v>4500</v>
      </c>
      <c r="K175" s="20"/>
      <c r="L175" s="22">
        <v>45784</v>
      </c>
      <c r="M175" s="22"/>
      <c r="N175" s="24"/>
      <c r="O175" s="37"/>
    </row>
    <row r="176" spans="1:15" x14ac:dyDescent="0.25">
      <c r="A176" s="19">
        <v>174</v>
      </c>
      <c r="B176" s="91"/>
      <c r="C176" s="92"/>
      <c r="D176" s="20" t="s">
        <v>156</v>
      </c>
      <c r="E176" s="20">
        <v>9701428236</v>
      </c>
      <c r="F176" s="21"/>
      <c r="G176" s="20"/>
      <c r="H176" s="22"/>
      <c r="I176" s="22"/>
      <c r="J176" s="23">
        <v>4500</v>
      </c>
      <c r="K176" s="20"/>
      <c r="L176" s="22">
        <v>45809</v>
      </c>
      <c r="M176" s="22"/>
      <c r="N176" s="24"/>
      <c r="O176" s="20"/>
    </row>
    <row r="177" spans="1:15" ht="30" x14ac:dyDescent="0.25">
      <c r="A177" s="19">
        <v>175</v>
      </c>
      <c r="B177" s="91"/>
      <c r="C177" s="92"/>
      <c r="D177" s="20" t="s">
        <v>262</v>
      </c>
      <c r="E177" s="20">
        <v>9676471080</v>
      </c>
      <c r="F177" s="21"/>
      <c r="G177" s="20"/>
      <c r="H177" s="22"/>
      <c r="I177" s="20"/>
      <c r="J177" s="23">
        <v>3000</v>
      </c>
      <c r="K177" s="20">
        <v>1500</v>
      </c>
      <c r="L177" s="22">
        <v>45909</v>
      </c>
      <c r="M177" s="22"/>
      <c r="N177" s="24"/>
      <c r="O177" s="87" t="s">
        <v>323</v>
      </c>
    </row>
    <row r="178" spans="1:15" ht="30" x14ac:dyDescent="0.25">
      <c r="A178" s="19">
        <v>176</v>
      </c>
      <c r="B178" s="91"/>
      <c r="C178" s="92"/>
      <c r="D178" s="20" t="s">
        <v>157</v>
      </c>
      <c r="E178" s="20">
        <v>9492177608</v>
      </c>
      <c r="F178" s="21" t="s">
        <v>337</v>
      </c>
      <c r="G178" s="20"/>
      <c r="H178" s="22"/>
      <c r="I178" s="20"/>
      <c r="J178" s="23">
        <v>500</v>
      </c>
      <c r="K178" s="20"/>
      <c r="L178" s="22">
        <v>45803</v>
      </c>
      <c r="M178" s="22"/>
      <c r="N178" s="24"/>
      <c r="O178" s="76"/>
    </row>
    <row r="179" spans="1:15" x14ac:dyDescent="0.25">
      <c r="A179" s="19">
        <v>177</v>
      </c>
      <c r="B179" s="91"/>
      <c r="C179" s="92"/>
      <c r="D179" s="20" t="s">
        <v>158</v>
      </c>
      <c r="E179" s="20">
        <v>6301992081</v>
      </c>
      <c r="F179" s="21"/>
      <c r="G179" s="20"/>
      <c r="H179" s="22"/>
      <c r="I179" s="20"/>
      <c r="J179" s="23">
        <v>4500</v>
      </c>
      <c r="K179" s="20"/>
      <c r="L179" s="22">
        <v>45791</v>
      </c>
      <c r="M179" s="22"/>
      <c r="N179" s="24"/>
      <c r="O179" s="20"/>
    </row>
    <row r="180" spans="1:15" x14ac:dyDescent="0.25">
      <c r="A180" s="19">
        <v>178</v>
      </c>
      <c r="B180" s="91"/>
      <c r="C180" s="92"/>
      <c r="D180" s="20" t="s">
        <v>203</v>
      </c>
      <c r="E180" s="20">
        <v>9392540142</v>
      </c>
      <c r="F180" s="21"/>
      <c r="G180" s="20"/>
      <c r="H180" s="22"/>
      <c r="I180" s="20"/>
      <c r="J180" s="23">
        <v>4500</v>
      </c>
      <c r="K180" s="20"/>
      <c r="L180" s="40">
        <v>45850</v>
      </c>
      <c r="M180" s="22"/>
      <c r="N180" s="24"/>
      <c r="O180" s="25"/>
    </row>
    <row r="181" spans="1:15" hidden="1" x14ac:dyDescent="0.25">
      <c r="A181" s="19">
        <v>179</v>
      </c>
      <c r="B181" s="91"/>
      <c r="C181" s="92"/>
      <c r="D181" s="20"/>
      <c r="E181" s="20"/>
      <c r="F181" s="21"/>
      <c r="G181" s="20"/>
      <c r="H181" s="22"/>
      <c r="I181" s="20"/>
      <c r="J181" s="23"/>
      <c r="K181" s="20"/>
      <c r="L181" s="22"/>
      <c r="M181" s="22"/>
      <c r="N181" s="24"/>
      <c r="O181" s="20"/>
    </row>
    <row r="182" spans="1:15" hidden="1" x14ac:dyDescent="0.25">
      <c r="A182" s="19">
        <v>180</v>
      </c>
      <c r="B182" s="91"/>
      <c r="C182" s="92"/>
      <c r="D182" s="20"/>
      <c r="E182" s="20"/>
      <c r="F182" s="21"/>
      <c r="G182" s="20"/>
      <c r="H182" s="40"/>
      <c r="I182" s="20"/>
      <c r="J182" s="23"/>
      <c r="K182" s="20"/>
      <c r="L182" s="40"/>
      <c r="M182" s="22"/>
      <c r="N182" s="24"/>
      <c r="O182" s="20"/>
    </row>
    <row r="183" spans="1:15" hidden="1" x14ac:dyDescent="0.25">
      <c r="A183" s="19">
        <v>181</v>
      </c>
      <c r="B183" s="91"/>
      <c r="C183" s="92"/>
      <c r="F183" s="21"/>
      <c r="G183" s="20"/>
      <c r="H183" s="40"/>
      <c r="I183" s="20"/>
      <c r="J183" s="23"/>
      <c r="K183" s="20"/>
      <c r="M183" s="22"/>
      <c r="N183" s="24"/>
      <c r="O183" s="20"/>
    </row>
    <row r="184" spans="1:15" x14ac:dyDescent="0.25">
      <c r="A184" s="19">
        <v>182</v>
      </c>
      <c r="B184" s="91" t="s">
        <v>159</v>
      </c>
      <c r="C184" s="92">
        <v>12</v>
      </c>
      <c r="D184" s="20" t="s">
        <v>198</v>
      </c>
      <c r="E184" s="20">
        <v>8341652034</v>
      </c>
      <c r="F184" s="21"/>
      <c r="G184" s="20"/>
      <c r="H184" s="40"/>
      <c r="I184" s="22"/>
      <c r="J184" s="23">
        <v>2200</v>
      </c>
      <c r="K184" s="20">
        <v>2100</v>
      </c>
      <c r="L184" s="22">
        <v>45845</v>
      </c>
      <c r="M184" s="22"/>
      <c r="N184" s="24"/>
      <c r="O184" s="20"/>
    </row>
    <row r="185" spans="1:15" x14ac:dyDescent="0.25">
      <c r="A185" s="19">
        <v>183</v>
      </c>
      <c r="B185" s="91"/>
      <c r="C185" s="92"/>
      <c r="D185" s="20" t="s">
        <v>199</v>
      </c>
      <c r="E185" s="20">
        <v>8142950882</v>
      </c>
      <c r="F185" s="21"/>
      <c r="G185" s="20"/>
      <c r="H185" s="40"/>
      <c r="I185" s="22"/>
      <c r="J185" s="23"/>
      <c r="K185" s="20"/>
      <c r="L185" s="22">
        <v>45861</v>
      </c>
      <c r="M185" s="22"/>
      <c r="N185" s="24"/>
      <c r="O185" s="20"/>
    </row>
    <row r="186" spans="1:15" hidden="1" x14ac:dyDescent="0.25">
      <c r="A186" s="19">
        <v>184</v>
      </c>
      <c r="B186" s="91"/>
      <c r="C186" s="92"/>
      <c r="D186" s="20"/>
      <c r="E186" s="20"/>
      <c r="F186" s="21"/>
      <c r="G186" s="20"/>
      <c r="H186" s="40"/>
      <c r="I186" s="22"/>
      <c r="J186" s="23"/>
      <c r="K186" s="20"/>
      <c r="L186" s="22"/>
      <c r="M186" s="22"/>
      <c r="N186" s="24"/>
      <c r="O186" s="20"/>
    </row>
    <row r="187" spans="1:15" ht="45" x14ac:dyDescent="0.25">
      <c r="A187" s="19">
        <v>185</v>
      </c>
      <c r="B187" s="91"/>
      <c r="C187" s="92"/>
      <c r="D187" s="20" t="s">
        <v>211</v>
      </c>
      <c r="E187" s="20">
        <v>9441332726</v>
      </c>
      <c r="F187" s="21"/>
      <c r="G187" s="20"/>
      <c r="H187" s="40"/>
      <c r="I187" s="20"/>
      <c r="J187" s="23">
        <v>2800</v>
      </c>
      <c r="K187" s="20">
        <v>200</v>
      </c>
      <c r="L187" s="22">
        <v>45843</v>
      </c>
      <c r="M187" s="22"/>
      <c r="N187" s="24"/>
      <c r="O187" s="76" t="s">
        <v>285</v>
      </c>
    </row>
    <row r="188" spans="1:15" ht="45" x14ac:dyDescent="0.25">
      <c r="A188" s="19">
        <v>186</v>
      </c>
      <c r="B188" s="91"/>
      <c r="C188" s="92"/>
      <c r="D188" s="20" t="s">
        <v>231</v>
      </c>
      <c r="E188" s="20">
        <v>8106683340</v>
      </c>
      <c r="F188" s="21"/>
      <c r="G188" s="20"/>
      <c r="H188" s="40"/>
      <c r="I188" s="20"/>
      <c r="J188" s="23">
        <v>1600</v>
      </c>
      <c r="K188" s="20"/>
      <c r="L188" s="22">
        <v>45883</v>
      </c>
      <c r="M188" s="22"/>
      <c r="N188" s="24"/>
      <c r="O188" s="76" t="s">
        <v>292</v>
      </c>
    </row>
    <row r="189" spans="1:15" hidden="1" x14ac:dyDescent="0.25">
      <c r="A189" s="19">
        <v>187</v>
      </c>
      <c r="B189" s="91"/>
      <c r="C189" s="92"/>
      <c r="D189" s="20"/>
      <c r="E189" s="20"/>
      <c r="F189" s="21"/>
      <c r="G189" s="20"/>
      <c r="H189" s="40"/>
      <c r="I189" s="20"/>
      <c r="J189" s="23"/>
      <c r="K189" s="20"/>
      <c r="L189" s="22"/>
      <c r="M189" s="22"/>
      <c r="N189" s="24"/>
      <c r="O189" s="20"/>
    </row>
    <row r="190" spans="1:15" x14ac:dyDescent="0.25">
      <c r="A190" s="19">
        <v>188</v>
      </c>
      <c r="B190" s="91"/>
      <c r="C190" s="92"/>
      <c r="D190" s="27" t="s">
        <v>260</v>
      </c>
      <c r="E190" s="27">
        <v>7995957649</v>
      </c>
      <c r="F190" s="28"/>
      <c r="G190" s="27"/>
      <c r="H190" s="73"/>
      <c r="I190" s="27"/>
      <c r="J190" s="29">
        <v>3500</v>
      </c>
      <c r="K190" s="27"/>
      <c r="L190" s="52">
        <v>45868</v>
      </c>
      <c r="M190" s="52"/>
      <c r="N190" s="74"/>
      <c r="O190" s="27"/>
    </row>
    <row r="191" spans="1:15" x14ac:dyDescent="0.25">
      <c r="A191" s="19">
        <v>189</v>
      </c>
      <c r="B191" s="91"/>
      <c r="C191" s="92"/>
      <c r="D191" s="20" t="s">
        <v>225</v>
      </c>
      <c r="E191" s="20">
        <v>9059271154</v>
      </c>
      <c r="F191" s="75" t="s">
        <v>270</v>
      </c>
      <c r="G191" s="20"/>
      <c r="H191" s="40"/>
      <c r="I191" s="20"/>
      <c r="J191" s="23"/>
      <c r="K191" s="20"/>
      <c r="L191" s="22">
        <v>45845</v>
      </c>
      <c r="M191" s="22"/>
      <c r="N191" s="24"/>
      <c r="O191" s="20"/>
    </row>
    <row r="192" spans="1:15" hidden="1" x14ac:dyDescent="0.25">
      <c r="A192" s="19">
        <v>190</v>
      </c>
      <c r="B192" s="91"/>
      <c r="C192" s="92"/>
      <c r="D192" s="20"/>
      <c r="E192" s="20"/>
      <c r="F192" s="21"/>
      <c r="G192" s="20"/>
      <c r="H192" s="40"/>
      <c r="I192" s="20"/>
      <c r="J192" s="23"/>
      <c r="K192" s="20"/>
      <c r="L192" s="22"/>
      <c r="M192" s="22"/>
      <c r="N192" s="24"/>
      <c r="O192" s="20"/>
    </row>
    <row r="193" spans="1:15" hidden="1" x14ac:dyDescent="0.25">
      <c r="A193" s="19">
        <v>191</v>
      </c>
      <c r="B193" s="91"/>
      <c r="C193" s="92"/>
      <c r="D193" s="20"/>
      <c r="E193" s="20"/>
      <c r="F193" s="21"/>
      <c r="G193" s="20"/>
      <c r="H193" s="40"/>
      <c r="I193" s="20"/>
      <c r="J193" s="23"/>
      <c r="K193" s="20"/>
      <c r="L193" s="22"/>
      <c r="M193" s="22"/>
      <c r="N193" s="24"/>
      <c r="O193" s="20"/>
    </row>
    <row r="194" spans="1:15" hidden="1" x14ac:dyDescent="0.25">
      <c r="A194" s="19">
        <v>192</v>
      </c>
      <c r="B194" s="91"/>
      <c r="C194" s="92"/>
      <c r="D194" s="20"/>
      <c r="E194" s="20"/>
      <c r="F194" s="21"/>
      <c r="G194" s="20"/>
      <c r="H194" s="40"/>
      <c r="I194" s="20"/>
      <c r="J194" s="23"/>
      <c r="K194" s="20"/>
      <c r="L194" s="22"/>
      <c r="M194" s="22"/>
      <c r="N194" s="24"/>
      <c r="O194" s="20"/>
    </row>
    <row r="195" spans="1:15" hidden="1" x14ac:dyDescent="0.25">
      <c r="A195" s="19">
        <v>193</v>
      </c>
      <c r="B195" s="91"/>
      <c r="C195" s="92"/>
      <c r="D195" s="20"/>
      <c r="E195" s="20"/>
      <c r="F195" s="21"/>
      <c r="G195" s="20"/>
      <c r="H195" s="40"/>
      <c r="I195" s="20"/>
      <c r="J195" s="23"/>
      <c r="K195" s="20"/>
      <c r="L195" s="22"/>
      <c r="M195" s="22"/>
      <c r="N195" s="20"/>
      <c r="O195" s="20"/>
    </row>
    <row r="197" spans="1:15" ht="33" customHeight="1" x14ac:dyDescent="0.25">
      <c r="A197" s="94" t="s">
        <v>161</v>
      </c>
      <c r="B197" s="94"/>
      <c r="C197" s="94"/>
      <c r="D197" s="94"/>
      <c r="E197" s="94"/>
      <c r="F197" s="94"/>
      <c r="G197" s="94"/>
      <c r="H197" s="94"/>
      <c r="I197" s="94"/>
      <c r="J197" s="41">
        <f>SUM(J3:J195)</f>
        <v>440050</v>
      </c>
      <c r="K197">
        <v>3000</v>
      </c>
    </row>
  </sheetData>
  <autoFilter ref="A2:O195" xr:uid="{EEAEB308-6DF8-46BF-847D-134BD9ABF15A}">
    <filterColumn colId="3">
      <customFilters>
        <customFilter operator="notEqual" val=" "/>
      </customFilters>
    </filterColumn>
  </autoFilter>
  <mergeCells count="88">
    <mergeCell ref="B3:B7"/>
    <mergeCell ref="C3:C7"/>
    <mergeCell ref="B8:B12"/>
    <mergeCell ref="C8:C12"/>
    <mergeCell ref="B13:B16"/>
    <mergeCell ref="C13:C16"/>
    <mergeCell ref="B17:B18"/>
    <mergeCell ref="C17:C18"/>
    <mergeCell ref="B19:B20"/>
    <mergeCell ref="C19:C20"/>
    <mergeCell ref="B21:B26"/>
    <mergeCell ref="C21:C26"/>
    <mergeCell ref="B27:B32"/>
    <mergeCell ref="C27:C32"/>
    <mergeCell ref="B33:B38"/>
    <mergeCell ref="C33:C38"/>
    <mergeCell ref="B39:B43"/>
    <mergeCell ref="C39:C43"/>
    <mergeCell ref="B45:B46"/>
    <mergeCell ref="C45:C46"/>
    <mergeCell ref="B47:B50"/>
    <mergeCell ref="C47:C50"/>
    <mergeCell ref="B51:B57"/>
    <mergeCell ref="C51:C57"/>
    <mergeCell ref="B58:B62"/>
    <mergeCell ref="C58:C62"/>
    <mergeCell ref="B64:B67"/>
    <mergeCell ref="C64:C67"/>
    <mergeCell ref="B68:B71"/>
    <mergeCell ref="C68:C71"/>
    <mergeCell ref="B72:B74"/>
    <mergeCell ref="C72:C74"/>
    <mergeCell ref="B75:B76"/>
    <mergeCell ref="C75:C76"/>
    <mergeCell ref="B77:B82"/>
    <mergeCell ref="C77:C82"/>
    <mergeCell ref="B83:B87"/>
    <mergeCell ref="C83:C87"/>
    <mergeCell ref="B88:B92"/>
    <mergeCell ref="C88:C92"/>
    <mergeCell ref="B94:B95"/>
    <mergeCell ref="C94:C95"/>
    <mergeCell ref="B96:B98"/>
    <mergeCell ref="C96:C98"/>
    <mergeCell ref="B99:B103"/>
    <mergeCell ref="C99:C103"/>
    <mergeCell ref="B105:B109"/>
    <mergeCell ref="C105:C109"/>
    <mergeCell ref="B111:B114"/>
    <mergeCell ref="C111:C114"/>
    <mergeCell ref="B115:B118"/>
    <mergeCell ref="C115:C118"/>
    <mergeCell ref="B120:B122"/>
    <mergeCell ref="C120:C122"/>
    <mergeCell ref="B123:B127"/>
    <mergeCell ref="C123:C127"/>
    <mergeCell ref="B128:B130"/>
    <mergeCell ref="C128:C130"/>
    <mergeCell ref="B131:B134"/>
    <mergeCell ref="C131:C134"/>
    <mergeCell ref="B135:B136"/>
    <mergeCell ref="C135:C136"/>
    <mergeCell ref="B137:B138"/>
    <mergeCell ref="C137:C138"/>
    <mergeCell ref="B139:B141"/>
    <mergeCell ref="C139:C141"/>
    <mergeCell ref="B142:B145"/>
    <mergeCell ref="C142:C145"/>
    <mergeCell ref="B147:B148"/>
    <mergeCell ref="C147:C148"/>
    <mergeCell ref="B149:B150"/>
    <mergeCell ref="C149:C150"/>
    <mergeCell ref="B184:B195"/>
    <mergeCell ref="C184:C195"/>
    <mergeCell ref="A1:O1"/>
    <mergeCell ref="A197:I197"/>
    <mergeCell ref="B159:B160"/>
    <mergeCell ref="C159:C160"/>
    <mergeCell ref="B161:B172"/>
    <mergeCell ref="C161:C172"/>
    <mergeCell ref="B173:B183"/>
    <mergeCell ref="C173:C183"/>
    <mergeCell ref="B152:B154"/>
    <mergeCell ref="C152:C154"/>
    <mergeCell ref="B155:B156"/>
    <mergeCell ref="C155:C156"/>
    <mergeCell ref="B157:B158"/>
    <mergeCell ref="C157:C15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F1F1-A3AE-4392-B40B-68D93C2E8C42}">
  <dimension ref="A1:J22"/>
  <sheetViews>
    <sheetView topLeftCell="A13" workbookViewId="0">
      <selection activeCell="G12" sqref="G12"/>
    </sheetView>
  </sheetViews>
  <sheetFormatPr defaultRowHeight="15" x14ac:dyDescent="0.25"/>
  <cols>
    <col min="1" max="3" width="9.140625" style="45"/>
    <col min="4" max="4" width="24.7109375" customWidth="1"/>
    <col min="5" max="5" width="14.42578125" customWidth="1"/>
    <col min="6" max="6" width="18.28515625" customWidth="1"/>
    <col min="7" max="7" width="10.140625" customWidth="1"/>
    <col min="8" max="9" width="11.140625" customWidth="1"/>
    <col min="10" max="10" width="13.85546875" customWidth="1"/>
  </cols>
  <sheetData>
    <row r="1" spans="1:10" ht="31.5" customHeight="1" x14ac:dyDescent="0.25">
      <c r="A1" s="94" t="s">
        <v>257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45" x14ac:dyDescent="0.25">
      <c r="A2" s="15" t="s">
        <v>42</v>
      </c>
      <c r="B2" s="15" t="s">
        <v>43</v>
      </c>
      <c r="C2" s="15" t="s">
        <v>44</v>
      </c>
      <c r="D2" s="15" t="s">
        <v>40</v>
      </c>
      <c r="E2" s="15" t="s">
        <v>45</v>
      </c>
      <c r="F2" s="16" t="s">
        <v>46</v>
      </c>
      <c r="G2" s="15" t="s">
        <v>50</v>
      </c>
      <c r="H2" s="18" t="s">
        <v>52</v>
      </c>
      <c r="I2" s="18" t="s">
        <v>53</v>
      </c>
      <c r="J2" s="15" t="s">
        <v>18</v>
      </c>
    </row>
    <row r="3" spans="1:10" ht="20.25" customHeight="1" x14ac:dyDescent="0.25">
      <c r="A3" s="43">
        <v>1</v>
      </c>
      <c r="B3" s="44" t="s">
        <v>143</v>
      </c>
      <c r="C3" s="43"/>
      <c r="D3" s="20" t="s">
        <v>247</v>
      </c>
      <c r="E3" s="32"/>
      <c r="F3" s="1"/>
      <c r="G3" s="1">
        <v>600</v>
      </c>
      <c r="H3" s="71" t="s">
        <v>253</v>
      </c>
      <c r="I3" s="42"/>
      <c r="J3" s="1">
        <v>600</v>
      </c>
    </row>
    <row r="4" spans="1:10" ht="20.25" customHeight="1" x14ac:dyDescent="0.25">
      <c r="A4" s="43">
        <v>2</v>
      </c>
      <c r="B4" s="44"/>
      <c r="C4" s="43"/>
      <c r="D4" s="27" t="s">
        <v>248</v>
      </c>
      <c r="E4" s="108">
        <v>7337038378</v>
      </c>
      <c r="F4" s="1"/>
      <c r="G4" s="1">
        <v>1500</v>
      </c>
      <c r="H4" s="110" t="s">
        <v>251</v>
      </c>
      <c r="I4" s="1"/>
      <c r="J4" s="1"/>
    </row>
    <row r="5" spans="1:10" ht="20.25" customHeight="1" x14ac:dyDescent="0.25">
      <c r="A5" s="43">
        <v>3</v>
      </c>
      <c r="B5" s="44"/>
      <c r="C5" s="43"/>
      <c r="D5" s="20" t="s">
        <v>250</v>
      </c>
      <c r="E5" s="109"/>
      <c r="F5" s="1"/>
      <c r="G5" s="1">
        <v>0</v>
      </c>
      <c r="H5" s="111"/>
      <c r="I5" s="42"/>
      <c r="J5" s="1"/>
    </row>
    <row r="6" spans="1:10" ht="20.25" customHeight="1" x14ac:dyDescent="0.25">
      <c r="A6" s="43">
        <v>4</v>
      </c>
      <c r="B6" s="44" t="s">
        <v>143</v>
      </c>
      <c r="C6" s="43"/>
      <c r="D6" s="20" t="s">
        <v>249</v>
      </c>
      <c r="F6" s="1"/>
      <c r="G6" s="1">
        <v>2500</v>
      </c>
      <c r="H6" s="72" t="s">
        <v>252</v>
      </c>
      <c r="I6" s="42"/>
      <c r="J6" s="1"/>
    </row>
    <row r="7" spans="1:10" ht="20.25" customHeight="1" x14ac:dyDescent="0.25">
      <c r="A7" s="43"/>
      <c r="B7" s="44"/>
      <c r="C7" s="43"/>
      <c r="D7" s="20" t="s">
        <v>256</v>
      </c>
      <c r="E7" s="20"/>
      <c r="F7" s="1"/>
      <c r="G7" s="1">
        <v>1200</v>
      </c>
      <c r="H7" s="1" t="s">
        <v>259</v>
      </c>
      <c r="I7" s="42"/>
      <c r="J7" s="1"/>
    </row>
    <row r="8" spans="1:10" ht="20.25" customHeight="1" x14ac:dyDescent="0.25">
      <c r="A8" s="43"/>
      <c r="B8" s="44"/>
      <c r="C8" s="43"/>
      <c r="D8" s="20" t="s">
        <v>264</v>
      </c>
      <c r="E8" s="20">
        <v>9008027942</v>
      </c>
      <c r="F8" s="1"/>
      <c r="G8" s="1">
        <v>600</v>
      </c>
      <c r="H8" s="22" t="s">
        <v>265</v>
      </c>
      <c r="I8" s="1"/>
      <c r="J8" s="1"/>
    </row>
    <row r="9" spans="1:10" ht="20.25" customHeight="1" x14ac:dyDescent="0.25">
      <c r="A9" s="43"/>
      <c r="B9" s="44"/>
      <c r="C9" s="43"/>
      <c r="D9" s="20" t="s">
        <v>266</v>
      </c>
      <c r="E9" s="20"/>
      <c r="F9" s="1"/>
      <c r="G9" s="1">
        <v>700</v>
      </c>
      <c r="H9" s="42" t="s">
        <v>267</v>
      </c>
      <c r="I9" s="1"/>
      <c r="J9" s="1"/>
    </row>
    <row r="10" spans="1:10" ht="20.25" customHeight="1" x14ac:dyDescent="0.25">
      <c r="A10" s="43"/>
      <c r="B10" s="44"/>
      <c r="C10" s="44"/>
      <c r="D10" s="46" t="s">
        <v>268</v>
      </c>
      <c r="E10" s="20"/>
      <c r="F10" s="1"/>
      <c r="G10" s="1">
        <v>250</v>
      </c>
      <c r="H10" s="42" t="s">
        <v>269</v>
      </c>
      <c r="I10" s="1"/>
      <c r="J10" s="1"/>
    </row>
    <row r="11" spans="1:10" ht="20.25" customHeight="1" x14ac:dyDescent="0.25">
      <c r="A11" s="43"/>
      <c r="B11" s="44"/>
      <c r="C11" s="43"/>
      <c r="D11" s="20" t="s">
        <v>271</v>
      </c>
      <c r="E11" s="20"/>
      <c r="F11" s="1"/>
      <c r="G11" s="1">
        <v>200</v>
      </c>
      <c r="H11" s="22" t="s">
        <v>272</v>
      </c>
      <c r="I11" s="1"/>
      <c r="J11" s="1"/>
    </row>
    <row r="12" spans="1:10" ht="20.25" customHeight="1" x14ac:dyDescent="0.25">
      <c r="A12" s="43"/>
      <c r="B12" s="44"/>
      <c r="C12" s="43"/>
      <c r="D12" s="20" t="s">
        <v>327</v>
      </c>
      <c r="E12" s="20"/>
      <c r="F12" s="1"/>
      <c r="G12" s="1">
        <v>300</v>
      </c>
      <c r="H12" s="42"/>
      <c r="I12" s="1"/>
      <c r="J12" s="1"/>
    </row>
    <row r="13" spans="1:10" ht="20.25" customHeight="1" x14ac:dyDescent="0.25">
      <c r="A13" s="43"/>
      <c r="B13" s="44"/>
      <c r="C13" s="43"/>
      <c r="D13" s="20"/>
      <c r="E13" s="20"/>
      <c r="F13" s="1"/>
      <c r="G13" s="1"/>
      <c r="H13" s="42"/>
      <c r="I13" s="1"/>
      <c r="J13" s="1"/>
    </row>
    <row r="14" spans="1:10" ht="20.25" customHeight="1" x14ac:dyDescent="0.25">
      <c r="A14" s="43"/>
      <c r="B14" s="44"/>
      <c r="C14" s="43"/>
      <c r="D14" s="20"/>
      <c r="E14" s="20"/>
      <c r="F14" s="1"/>
      <c r="G14" s="1"/>
      <c r="H14" s="42"/>
      <c r="I14" s="1"/>
      <c r="J14" s="1"/>
    </row>
    <row r="15" spans="1:10" ht="20.25" customHeight="1" x14ac:dyDescent="0.25">
      <c r="A15" s="43"/>
      <c r="B15" s="44"/>
      <c r="C15" s="43"/>
      <c r="D15" s="20"/>
      <c r="E15" s="20"/>
      <c r="F15" s="1"/>
      <c r="G15" s="1"/>
      <c r="H15" s="42"/>
      <c r="I15" s="1"/>
      <c r="J15" s="1"/>
    </row>
    <row r="16" spans="1:10" ht="20.25" customHeight="1" x14ac:dyDescent="0.25">
      <c r="A16" s="43"/>
      <c r="B16" s="44"/>
      <c r="C16" s="43"/>
      <c r="D16" s="20"/>
      <c r="E16" s="20"/>
      <c r="F16" s="1"/>
      <c r="G16" s="1"/>
      <c r="H16" s="22"/>
      <c r="I16" s="1"/>
      <c r="J16" s="1"/>
    </row>
    <row r="17" spans="1:10" ht="20.25" customHeight="1" x14ac:dyDescent="0.25">
      <c r="A17" s="43"/>
      <c r="B17" s="44"/>
      <c r="C17" s="43"/>
      <c r="D17" s="20"/>
      <c r="E17" s="20"/>
      <c r="F17" s="1"/>
      <c r="G17" s="1"/>
      <c r="H17" s="1"/>
      <c r="I17" s="1"/>
      <c r="J17" s="1"/>
    </row>
    <row r="18" spans="1:10" ht="20.25" customHeight="1" x14ac:dyDescent="0.25">
      <c r="A18" s="43"/>
      <c r="B18" s="44"/>
      <c r="C18" s="43"/>
      <c r="D18" s="20"/>
      <c r="E18" s="20"/>
      <c r="F18" s="1"/>
      <c r="G18" s="1"/>
      <c r="H18" s="1"/>
      <c r="I18" s="1"/>
      <c r="J18" s="1"/>
    </row>
    <row r="19" spans="1:10" ht="20.25" customHeight="1" x14ac:dyDescent="0.25">
      <c r="A19" s="43"/>
      <c r="B19" s="44"/>
      <c r="C19" s="43"/>
      <c r="D19" s="20"/>
      <c r="E19" s="20"/>
      <c r="F19" s="1"/>
      <c r="G19" s="1"/>
      <c r="H19" s="1"/>
      <c r="I19" s="1"/>
      <c r="J19" s="1"/>
    </row>
    <row r="20" spans="1:10" ht="20.25" customHeight="1" x14ac:dyDescent="0.25">
      <c r="A20" s="43"/>
      <c r="B20" s="44"/>
      <c r="C20" s="43"/>
      <c r="D20" s="20"/>
      <c r="E20" s="20"/>
      <c r="F20" s="1"/>
      <c r="G20" s="1"/>
      <c r="H20" s="42"/>
      <c r="I20" s="1"/>
      <c r="J20" s="1"/>
    </row>
    <row r="21" spans="1:10" ht="20.25" customHeight="1" x14ac:dyDescent="0.25">
      <c r="A21" s="43"/>
      <c r="B21" s="44"/>
      <c r="C21" s="43"/>
      <c r="D21" s="1"/>
      <c r="E21" s="1"/>
      <c r="F21" s="1"/>
      <c r="G21" s="1"/>
      <c r="H21" s="1"/>
      <c r="I21" s="1"/>
      <c r="J21" s="1"/>
    </row>
    <row r="22" spans="1:10" x14ac:dyDescent="0.25">
      <c r="A22" s="105" t="s">
        <v>29</v>
      </c>
      <c r="B22" s="106"/>
      <c r="C22" s="106"/>
      <c r="D22" s="106"/>
      <c r="E22" s="106"/>
      <c r="F22" s="107"/>
      <c r="G22" s="1">
        <f>SUM(G3:G21)</f>
        <v>7850</v>
      </c>
      <c r="H22" s="1"/>
      <c r="I22" s="1"/>
      <c r="J22" s="1"/>
    </row>
  </sheetData>
  <mergeCells count="4">
    <mergeCell ref="A22:F22"/>
    <mergeCell ref="A1:J1"/>
    <mergeCell ref="E4:E5"/>
    <mergeCell ref="H4:H5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E8E2-DD92-49DC-9432-AE71302F7F4F}">
  <dimension ref="A1:H44"/>
  <sheetViews>
    <sheetView workbookViewId="0">
      <selection activeCell="D5" sqref="D5"/>
    </sheetView>
  </sheetViews>
  <sheetFormatPr defaultRowHeight="15" x14ac:dyDescent="0.25"/>
  <cols>
    <col min="2" max="2" width="24.7109375" customWidth="1"/>
    <col min="3" max="3" width="14.42578125" customWidth="1"/>
    <col min="4" max="4" width="18.28515625" customWidth="1"/>
    <col min="5" max="5" width="10.140625" customWidth="1"/>
    <col min="6" max="7" width="11.140625" customWidth="1"/>
    <col min="8" max="8" width="13.85546875" customWidth="1"/>
  </cols>
  <sheetData>
    <row r="1" spans="1:8" ht="32.25" customHeight="1" x14ac:dyDescent="0.25">
      <c r="A1" s="94" t="s">
        <v>258</v>
      </c>
      <c r="B1" s="94"/>
      <c r="C1" s="94"/>
      <c r="D1" s="94"/>
      <c r="E1" s="94"/>
      <c r="F1" s="94"/>
      <c r="G1" s="94"/>
      <c r="H1" s="94"/>
    </row>
    <row r="2" spans="1:8" ht="30" x14ac:dyDescent="0.25">
      <c r="A2" s="15" t="s">
        <v>42</v>
      </c>
      <c r="B2" s="15" t="s">
        <v>40</v>
      </c>
      <c r="C2" s="15" t="s">
        <v>45</v>
      </c>
      <c r="D2" s="16" t="s">
        <v>46</v>
      </c>
      <c r="E2" s="15" t="s">
        <v>50</v>
      </c>
      <c r="F2" s="18" t="s">
        <v>52</v>
      </c>
      <c r="G2" s="18" t="s">
        <v>165</v>
      </c>
      <c r="H2" s="15" t="s">
        <v>18</v>
      </c>
    </row>
    <row r="3" spans="1:8" x14ac:dyDescent="0.25">
      <c r="A3" s="1">
        <v>1</v>
      </c>
      <c r="B3" s="1"/>
      <c r="C3" s="1"/>
      <c r="D3" s="1"/>
      <c r="E3" s="1"/>
      <c r="F3" s="42"/>
      <c r="G3" s="42"/>
      <c r="H3" s="1"/>
    </row>
    <row r="4" spans="1:8" x14ac:dyDescent="0.25">
      <c r="A4" s="1">
        <v>2</v>
      </c>
      <c r="B4" s="20"/>
      <c r="C4" s="20"/>
      <c r="D4" s="1"/>
      <c r="E4" s="1"/>
      <c r="F4" s="42"/>
      <c r="G4" s="1"/>
      <c r="H4" s="1"/>
    </row>
    <row r="5" spans="1:8" x14ac:dyDescent="0.25">
      <c r="A5" s="1">
        <v>3</v>
      </c>
      <c r="B5" s="20" t="s">
        <v>164</v>
      </c>
      <c r="C5" s="20"/>
      <c r="D5" s="81" t="s">
        <v>308</v>
      </c>
      <c r="E5" s="1"/>
      <c r="F5" s="42">
        <v>45797</v>
      </c>
      <c r="G5" s="1"/>
      <c r="H5" s="1"/>
    </row>
    <row r="6" spans="1:8" x14ac:dyDescent="0.25">
      <c r="A6" s="1">
        <v>4</v>
      </c>
      <c r="B6" s="20"/>
      <c r="C6" s="20"/>
      <c r="D6" s="1"/>
      <c r="E6" s="1"/>
      <c r="F6" s="42"/>
      <c r="G6" s="1"/>
      <c r="H6" s="1"/>
    </row>
    <row r="7" spans="1:8" x14ac:dyDescent="0.25">
      <c r="A7" s="1">
        <v>5</v>
      </c>
      <c r="B7" s="20"/>
      <c r="C7" s="20"/>
      <c r="D7" s="1"/>
      <c r="E7" s="1"/>
      <c r="F7" s="42"/>
      <c r="G7" s="1"/>
      <c r="H7" s="1"/>
    </row>
    <row r="8" spans="1:8" x14ac:dyDescent="0.25">
      <c r="A8" s="1">
        <v>6</v>
      </c>
      <c r="B8" s="20"/>
      <c r="C8" s="20"/>
      <c r="D8" s="1"/>
      <c r="E8" s="1"/>
      <c r="F8" s="42"/>
      <c r="G8" s="1"/>
      <c r="H8" s="1"/>
    </row>
    <row r="9" spans="1:8" x14ac:dyDescent="0.25">
      <c r="A9" s="1">
        <v>7</v>
      </c>
      <c r="B9" s="20"/>
      <c r="C9" s="20"/>
      <c r="D9" s="1"/>
      <c r="E9" s="1"/>
      <c r="F9" s="42"/>
      <c r="G9" s="1"/>
      <c r="H9" s="1"/>
    </row>
    <row r="10" spans="1:8" x14ac:dyDescent="0.25">
      <c r="A10" s="1">
        <v>8</v>
      </c>
      <c r="B10" s="20"/>
      <c r="C10" s="20"/>
      <c r="D10" s="1"/>
      <c r="E10" s="1"/>
      <c r="F10" s="42"/>
      <c r="G10" s="1"/>
      <c r="H10" s="1"/>
    </row>
    <row r="11" spans="1:8" x14ac:dyDescent="0.25">
      <c r="A11" s="1">
        <v>9</v>
      </c>
      <c r="B11" s="20"/>
      <c r="C11" s="20"/>
      <c r="D11" s="1"/>
      <c r="E11" s="1"/>
      <c r="F11" s="42"/>
      <c r="G11" s="1"/>
      <c r="H11" s="1"/>
    </row>
    <row r="12" spans="1:8" x14ac:dyDescent="0.25">
      <c r="A12" s="1">
        <v>10</v>
      </c>
      <c r="B12" s="1"/>
      <c r="C12" s="1"/>
      <c r="D12" s="1"/>
      <c r="E12" s="1"/>
      <c r="F12" s="42"/>
      <c r="G12" s="1"/>
      <c r="H12" s="1"/>
    </row>
    <row r="13" spans="1:8" x14ac:dyDescent="0.25">
      <c r="A13" s="1"/>
      <c r="B13" s="20"/>
      <c r="C13" s="20"/>
      <c r="D13" s="1"/>
      <c r="E13" s="1"/>
      <c r="F13" s="42"/>
      <c r="G13" s="1"/>
      <c r="H13" s="1"/>
    </row>
    <row r="14" spans="1:8" x14ac:dyDescent="0.25">
      <c r="A14" s="1"/>
      <c r="B14" s="20"/>
      <c r="C14" s="20"/>
      <c r="D14" s="1"/>
      <c r="E14" s="1"/>
      <c r="F14" s="42"/>
      <c r="G14" s="1"/>
      <c r="H14" s="60"/>
    </row>
    <row r="15" spans="1:8" x14ac:dyDescent="0.25">
      <c r="A15" s="1"/>
      <c r="B15" s="1"/>
      <c r="C15" s="1"/>
      <c r="D15" s="1"/>
      <c r="E15" s="1"/>
      <c r="F15" s="42"/>
      <c r="G15" s="1"/>
      <c r="H15" s="1"/>
    </row>
    <row r="16" spans="1:8" x14ac:dyDescent="0.25">
      <c r="A16" s="1"/>
      <c r="B16" s="20"/>
      <c r="C16" s="20"/>
      <c r="D16" s="1"/>
      <c r="E16" s="1"/>
      <c r="F16" s="1"/>
      <c r="G16" s="1"/>
      <c r="H16" s="1"/>
    </row>
    <row r="17" spans="1:8" x14ac:dyDescent="0.25">
      <c r="A17" s="1"/>
      <c r="B17" s="20"/>
      <c r="C17" s="20"/>
      <c r="D17" s="1"/>
      <c r="E17" s="1"/>
      <c r="F17" s="1"/>
      <c r="G17" s="1"/>
      <c r="H17" s="1"/>
    </row>
    <row r="18" spans="1:8" x14ac:dyDescent="0.25">
      <c r="A18" s="1"/>
      <c r="B18" s="20"/>
      <c r="C18" s="20"/>
      <c r="D18" s="1"/>
      <c r="E18" s="1"/>
      <c r="F18" s="1"/>
      <c r="G18" s="1"/>
      <c r="H18" s="1"/>
    </row>
    <row r="19" spans="1:8" x14ac:dyDescent="0.25">
      <c r="A19" s="1"/>
      <c r="B19" s="20"/>
      <c r="C19" s="20"/>
      <c r="D19" s="1"/>
      <c r="E19" s="1"/>
      <c r="F19" s="1"/>
      <c r="G19" s="1"/>
      <c r="H19" s="1"/>
    </row>
    <row r="20" spans="1:8" x14ac:dyDescent="0.25">
      <c r="A20" s="1"/>
      <c r="B20" s="20"/>
      <c r="C20" s="20"/>
      <c r="D20" s="1"/>
      <c r="E20" s="1"/>
      <c r="F20" s="1"/>
      <c r="G20" s="1"/>
      <c r="H20" s="1"/>
    </row>
    <row r="21" spans="1:8" x14ac:dyDescent="0.25">
      <c r="A21" s="1"/>
      <c r="B21" s="20"/>
      <c r="C21" s="20"/>
      <c r="D21" s="1"/>
      <c r="E21" s="1"/>
      <c r="F21" s="1"/>
      <c r="G21" s="1"/>
      <c r="H21" s="1"/>
    </row>
    <row r="22" spans="1:8" x14ac:dyDescent="0.25">
      <c r="A22" s="1"/>
      <c r="B22" s="20"/>
      <c r="C22" s="20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05" t="s">
        <v>29</v>
      </c>
      <c r="B26" s="106"/>
      <c r="C26" s="106"/>
      <c r="D26" s="107"/>
      <c r="E26" s="1">
        <f>SUM(E3:E25)</f>
        <v>0</v>
      </c>
      <c r="F26" s="1"/>
      <c r="G26" s="1"/>
      <c r="H26" s="1"/>
    </row>
    <row r="44" spans="5:5" x14ac:dyDescent="0.25">
      <c r="E44">
        <v>8309685881</v>
      </c>
    </row>
  </sheetData>
  <mergeCells count="2">
    <mergeCell ref="A26:D26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EC02-1E0C-4974-919B-AC67F49F1673}">
  <dimension ref="A1:T33"/>
  <sheetViews>
    <sheetView tabSelected="1" topLeftCell="B1" workbookViewId="0">
      <selection activeCell="R7" sqref="R7"/>
    </sheetView>
  </sheetViews>
  <sheetFormatPr defaultRowHeight="15" x14ac:dyDescent="0.25"/>
  <cols>
    <col min="1" max="1" width="5.85546875" customWidth="1"/>
    <col min="4" max="4" width="13.85546875" customWidth="1"/>
    <col min="5" max="5" width="9.140625" customWidth="1"/>
    <col min="8" max="8" width="13.140625" customWidth="1"/>
    <col min="9" max="9" width="10.85546875" customWidth="1"/>
    <col min="10" max="10" width="6.28515625" customWidth="1"/>
    <col min="12" max="12" width="13" customWidth="1"/>
    <col min="18" max="18" width="10.140625" bestFit="1" customWidth="1"/>
    <col min="19" max="19" width="11.42578125" customWidth="1"/>
  </cols>
  <sheetData>
    <row r="1" spans="1:19" ht="25.5" customHeight="1" x14ac:dyDescent="0.25">
      <c r="A1" s="94" t="s">
        <v>242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37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254</v>
      </c>
      <c r="P2" s="3" t="s">
        <v>299</v>
      </c>
      <c r="Q2" s="3" t="s">
        <v>192</v>
      </c>
      <c r="R2" s="3" t="s">
        <v>14</v>
      </c>
      <c r="S2" s="3" t="s">
        <v>29</v>
      </c>
    </row>
    <row r="3" spans="1:19" ht="15.75" x14ac:dyDescent="0.25">
      <c r="A3" s="4">
        <v>1</v>
      </c>
      <c r="B3" s="5">
        <v>45809</v>
      </c>
      <c r="C3" s="6"/>
      <c r="D3" s="7"/>
      <c r="E3" s="7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6"/>
      <c r="S3" s="1">
        <f t="shared" ref="S3:S32" si="0">SUM(C3:R3)</f>
        <v>0</v>
      </c>
    </row>
    <row r="4" spans="1:19" ht="15.75" x14ac:dyDescent="0.25">
      <c r="A4" s="4">
        <v>2</v>
      </c>
      <c r="B4" s="5">
        <v>45810</v>
      </c>
      <c r="C4" s="7"/>
      <c r="D4" s="6"/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6"/>
      <c r="S4" s="1">
        <f t="shared" si="0"/>
        <v>0</v>
      </c>
    </row>
    <row r="5" spans="1:19" ht="15.75" x14ac:dyDescent="0.25">
      <c r="A5" s="4">
        <v>3</v>
      </c>
      <c r="B5" s="5">
        <v>45811</v>
      </c>
      <c r="C5" s="7"/>
      <c r="D5" s="7"/>
      <c r="E5" s="7"/>
      <c r="F5" s="7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6"/>
      <c r="S5" s="1">
        <f t="shared" si="0"/>
        <v>0</v>
      </c>
    </row>
    <row r="6" spans="1:19" ht="15.75" x14ac:dyDescent="0.25">
      <c r="A6" s="4">
        <v>4</v>
      </c>
      <c r="B6" s="5">
        <v>45812</v>
      </c>
      <c r="C6" s="6"/>
      <c r="D6" s="6"/>
      <c r="E6" s="7"/>
      <c r="F6" s="6"/>
      <c r="G6" s="7"/>
      <c r="H6" s="6"/>
      <c r="I6" s="6"/>
      <c r="J6" s="7"/>
      <c r="K6" s="7"/>
      <c r="L6" s="7"/>
      <c r="M6" s="7"/>
      <c r="N6" s="7"/>
      <c r="O6" s="7"/>
      <c r="P6" s="7"/>
      <c r="Q6" s="7"/>
      <c r="R6" s="6"/>
      <c r="S6" s="1">
        <f t="shared" si="0"/>
        <v>0</v>
      </c>
    </row>
    <row r="7" spans="1:19" ht="15.75" x14ac:dyDescent="0.25">
      <c r="A7" s="4">
        <v>5</v>
      </c>
      <c r="B7" s="5">
        <v>45813</v>
      </c>
      <c r="C7" s="7"/>
      <c r="D7" s="7"/>
      <c r="E7" s="6"/>
      <c r="F7" s="7"/>
      <c r="G7" s="7"/>
      <c r="H7" s="7"/>
      <c r="I7" s="7"/>
      <c r="J7" s="7"/>
      <c r="K7" s="7"/>
      <c r="L7" s="6"/>
      <c r="M7" s="7"/>
      <c r="N7" s="7"/>
      <c r="O7" s="7"/>
      <c r="P7" s="7"/>
      <c r="Q7" s="7"/>
      <c r="R7" s="6"/>
      <c r="S7" s="1">
        <f t="shared" si="0"/>
        <v>0</v>
      </c>
    </row>
    <row r="8" spans="1:19" ht="15.75" x14ac:dyDescent="0.25">
      <c r="A8" s="4">
        <v>6</v>
      </c>
      <c r="B8" s="5">
        <v>45814</v>
      </c>
      <c r="C8" s="7"/>
      <c r="D8" s="6"/>
      <c r="E8" s="7"/>
      <c r="F8" s="7"/>
      <c r="G8" s="7"/>
      <c r="H8" s="6"/>
      <c r="I8" s="6"/>
      <c r="J8" s="7"/>
      <c r="K8" s="7"/>
      <c r="L8" s="6"/>
      <c r="M8" s="6"/>
      <c r="N8" s="7"/>
      <c r="O8" s="7"/>
      <c r="P8" s="7"/>
      <c r="Q8" s="7"/>
      <c r="R8" s="7"/>
      <c r="S8" s="1">
        <f t="shared" si="0"/>
        <v>0</v>
      </c>
    </row>
    <row r="9" spans="1:19" ht="15.75" x14ac:dyDescent="0.25">
      <c r="A9" s="4">
        <v>7</v>
      </c>
      <c r="B9" s="5">
        <v>45815</v>
      </c>
      <c r="C9" s="7"/>
      <c r="D9" s="6"/>
      <c r="E9" s="7"/>
      <c r="F9" s="7"/>
      <c r="G9" s="6"/>
      <c r="H9" s="6"/>
      <c r="I9" s="7"/>
      <c r="J9" s="7"/>
      <c r="K9" s="7"/>
      <c r="L9" s="7"/>
      <c r="M9" s="6"/>
      <c r="N9" s="7"/>
      <c r="O9" s="7"/>
      <c r="P9" s="7"/>
      <c r="Q9" s="7"/>
      <c r="R9" s="7"/>
      <c r="S9" s="1">
        <f t="shared" si="0"/>
        <v>0</v>
      </c>
    </row>
    <row r="10" spans="1:19" ht="15.75" x14ac:dyDescent="0.25">
      <c r="A10" s="4">
        <v>8</v>
      </c>
      <c r="B10" s="5">
        <v>45816</v>
      </c>
      <c r="C10" s="6"/>
      <c r="D10" s="7"/>
      <c r="E10" s="7"/>
      <c r="F10" s="7"/>
      <c r="G10" s="7"/>
      <c r="H10" s="7"/>
      <c r="I10" s="7"/>
      <c r="J10" s="6"/>
      <c r="K10" s="7"/>
      <c r="L10" s="7"/>
      <c r="M10" s="6"/>
      <c r="N10" s="7"/>
      <c r="O10" s="7"/>
      <c r="P10" s="7"/>
      <c r="Q10" s="7"/>
      <c r="R10" s="6"/>
      <c r="S10" s="1">
        <f t="shared" si="0"/>
        <v>0</v>
      </c>
    </row>
    <row r="11" spans="1:19" ht="15.75" x14ac:dyDescent="0.25">
      <c r="A11" s="4">
        <v>9</v>
      </c>
      <c r="B11" s="5">
        <v>45817</v>
      </c>
      <c r="C11" s="7"/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">
        <f t="shared" si="0"/>
        <v>0</v>
      </c>
    </row>
    <row r="12" spans="1:19" ht="15.75" x14ac:dyDescent="0.25">
      <c r="A12" s="4">
        <v>10</v>
      </c>
      <c r="B12" s="5">
        <v>45818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">
        <f t="shared" si="0"/>
        <v>0</v>
      </c>
    </row>
    <row r="13" spans="1:19" ht="15.75" x14ac:dyDescent="0.25">
      <c r="A13" s="4">
        <v>11</v>
      </c>
      <c r="B13" s="5">
        <v>45819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1">
        <f t="shared" si="0"/>
        <v>0</v>
      </c>
    </row>
    <row r="14" spans="1:19" ht="15.75" x14ac:dyDescent="0.25">
      <c r="A14" s="4">
        <v>12</v>
      </c>
      <c r="B14" s="5">
        <v>45820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">
        <f t="shared" si="0"/>
        <v>0</v>
      </c>
    </row>
    <row r="15" spans="1:19" ht="15.75" x14ac:dyDescent="0.25">
      <c r="A15" s="4">
        <v>13</v>
      </c>
      <c r="B15" s="5">
        <v>45821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">
        <f t="shared" si="0"/>
        <v>0</v>
      </c>
    </row>
    <row r="16" spans="1:19" ht="15.75" x14ac:dyDescent="0.25">
      <c r="A16" s="4">
        <v>14</v>
      </c>
      <c r="B16" s="5">
        <v>45822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">
        <f t="shared" si="0"/>
        <v>0</v>
      </c>
    </row>
    <row r="17" spans="1:20" ht="15.75" x14ac:dyDescent="0.25">
      <c r="A17" s="4">
        <v>15</v>
      </c>
      <c r="B17" s="5">
        <v>45823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">
        <f t="shared" si="0"/>
        <v>0</v>
      </c>
    </row>
    <row r="18" spans="1:20" ht="15.75" x14ac:dyDescent="0.25">
      <c r="A18" s="4">
        <v>16</v>
      </c>
      <c r="B18" s="5">
        <v>45824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">
        <f t="shared" si="0"/>
        <v>0</v>
      </c>
    </row>
    <row r="19" spans="1:20" ht="15.75" x14ac:dyDescent="0.25">
      <c r="A19" s="4">
        <v>17</v>
      </c>
      <c r="B19" s="5">
        <v>45825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">
        <f t="shared" si="0"/>
        <v>0</v>
      </c>
    </row>
    <row r="20" spans="1:20" ht="15.75" x14ac:dyDescent="0.25">
      <c r="A20" s="4">
        <v>18</v>
      </c>
      <c r="B20" s="5">
        <v>45826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1">
        <f t="shared" si="0"/>
        <v>0</v>
      </c>
    </row>
    <row r="21" spans="1:20" ht="15.75" x14ac:dyDescent="0.25">
      <c r="A21" s="4">
        <v>19</v>
      </c>
      <c r="B21" s="5">
        <v>45827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">
        <f t="shared" si="0"/>
        <v>0</v>
      </c>
    </row>
    <row r="22" spans="1:20" ht="15.75" x14ac:dyDescent="0.25">
      <c r="A22" s="4">
        <v>20</v>
      </c>
      <c r="B22" s="5">
        <v>45828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0">
        <f t="shared" si="0"/>
        <v>0</v>
      </c>
    </row>
    <row r="23" spans="1:20" ht="15.75" x14ac:dyDescent="0.25">
      <c r="A23" s="4">
        <v>21</v>
      </c>
      <c r="B23" s="5">
        <v>45829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0">
        <f t="shared" si="0"/>
        <v>0</v>
      </c>
    </row>
    <row r="24" spans="1:20" ht="15.75" x14ac:dyDescent="0.25">
      <c r="A24" s="4">
        <v>22</v>
      </c>
      <c r="B24" s="5">
        <v>45830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10">
        <f t="shared" si="0"/>
        <v>0</v>
      </c>
    </row>
    <row r="25" spans="1:20" ht="15.75" x14ac:dyDescent="0.25">
      <c r="A25" s="4">
        <v>23</v>
      </c>
      <c r="B25" s="5">
        <v>45831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10">
        <f t="shared" si="0"/>
        <v>0</v>
      </c>
      <c r="T25" t="s">
        <v>193</v>
      </c>
    </row>
    <row r="26" spans="1:20" ht="15.75" x14ac:dyDescent="0.25">
      <c r="A26" s="4">
        <v>24</v>
      </c>
      <c r="B26" s="5">
        <v>45832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0">
        <f t="shared" si="0"/>
        <v>0</v>
      </c>
    </row>
    <row r="27" spans="1:20" ht="15.75" x14ac:dyDescent="0.25">
      <c r="A27" s="4">
        <v>25</v>
      </c>
      <c r="B27" s="5">
        <v>45833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0">
        <f t="shared" si="0"/>
        <v>0</v>
      </c>
    </row>
    <row r="28" spans="1:20" ht="15.75" x14ac:dyDescent="0.25">
      <c r="A28" s="4">
        <v>26</v>
      </c>
      <c r="B28" s="5">
        <v>45834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">
        <f t="shared" si="0"/>
        <v>0</v>
      </c>
    </row>
    <row r="29" spans="1:20" ht="15.75" x14ac:dyDescent="0.25">
      <c r="A29" s="4">
        <v>27</v>
      </c>
      <c r="B29" s="5">
        <v>45835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1">
        <f t="shared" si="0"/>
        <v>0</v>
      </c>
    </row>
    <row r="30" spans="1:20" ht="15.75" x14ac:dyDescent="0.25">
      <c r="A30" s="4">
        <v>28</v>
      </c>
      <c r="B30" s="5">
        <v>45836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">
        <f t="shared" si="0"/>
        <v>0</v>
      </c>
    </row>
    <row r="31" spans="1:20" ht="15.75" x14ac:dyDescent="0.25">
      <c r="A31" s="4">
        <v>29</v>
      </c>
      <c r="B31" s="5">
        <v>45837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1">
        <f t="shared" si="0"/>
        <v>0</v>
      </c>
    </row>
    <row r="32" spans="1:20" ht="15.75" x14ac:dyDescent="0.25">
      <c r="A32" s="4">
        <v>30</v>
      </c>
      <c r="B32" s="5">
        <v>45838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">
        <f t="shared" si="0"/>
        <v>0</v>
      </c>
    </row>
    <row r="33" spans="1:19" s="8" customFormat="1" ht="38.450000000000003" customHeight="1" x14ac:dyDescent="0.25">
      <c r="A33" s="112" t="s">
        <v>29</v>
      </c>
      <c r="B33" s="113"/>
      <c r="C33" s="9">
        <f t="shared" ref="C33:N33" si="1">SUM(C3:C32)</f>
        <v>0</v>
      </c>
      <c r="D33" s="9">
        <f t="shared" si="1"/>
        <v>0</v>
      </c>
      <c r="E33" s="9">
        <f t="shared" si="1"/>
        <v>0</v>
      </c>
      <c r="F33" s="9">
        <f t="shared" si="1"/>
        <v>0</v>
      </c>
      <c r="G33" s="9">
        <f t="shared" si="1"/>
        <v>0</v>
      </c>
      <c r="H33" s="9">
        <f t="shared" si="1"/>
        <v>0</v>
      </c>
      <c r="I33" s="9">
        <f t="shared" si="1"/>
        <v>0</v>
      </c>
      <c r="J33" s="9">
        <f t="shared" si="1"/>
        <v>0</v>
      </c>
      <c r="K33" s="9">
        <f t="shared" si="1"/>
        <v>0</v>
      </c>
      <c r="L33" s="9">
        <f t="shared" si="1"/>
        <v>0</v>
      </c>
      <c r="M33" s="9">
        <f t="shared" si="1"/>
        <v>0</v>
      </c>
      <c r="N33" s="9">
        <f t="shared" si="1"/>
        <v>0</v>
      </c>
      <c r="O33" s="9">
        <f t="shared" ref="O33:Q33" si="2">SUM(O3:O32)</f>
        <v>0</v>
      </c>
      <c r="P33" s="9">
        <f t="shared" si="2"/>
        <v>0</v>
      </c>
      <c r="Q33" s="9">
        <f t="shared" si="2"/>
        <v>0</v>
      </c>
      <c r="R33" s="9">
        <f>SUM(R3:R32)</f>
        <v>0</v>
      </c>
      <c r="S33" s="9">
        <f>SUM(S3:S32)</f>
        <v>0</v>
      </c>
    </row>
  </sheetData>
  <mergeCells count="2">
    <mergeCell ref="A1:S1"/>
    <mergeCell ref="A33:B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64B9-1E2D-4C32-8278-7059490A1739}">
  <dimension ref="A1:K33"/>
  <sheetViews>
    <sheetView zoomScale="120" zoomScaleNormal="120" workbookViewId="0">
      <selection activeCell="J33" sqref="J33"/>
    </sheetView>
  </sheetViews>
  <sheetFormatPr defaultRowHeight="15" x14ac:dyDescent="0.25"/>
  <cols>
    <col min="1" max="5" width="20.140625" customWidth="1"/>
  </cols>
  <sheetData>
    <row r="1" spans="1:5" x14ac:dyDescent="0.25">
      <c r="A1" s="117" t="s">
        <v>171</v>
      </c>
      <c r="B1" s="117"/>
      <c r="C1" s="117"/>
      <c r="D1" s="117"/>
      <c r="E1" s="117"/>
    </row>
    <row r="2" spans="1:5" x14ac:dyDescent="0.25">
      <c r="A2" s="43" t="s">
        <v>167</v>
      </c>
      <c r="B2" s="43" t="s">
        <v>168</v>
      </c>
      <c r="C2" s="43" t="s">
        <v>169</v>
      </c>
      <c r="D2" s="43" t="s">
        <v>170</v>
      </c>
      <c r="E2" s="43" t="s">
        <v>51</v>
      </c>
    </row>
    <row r="3" spans="1:5" x14ac:dyDescent="0.25">
      <c r="A3" s="43">
        <v>1</v>
      </c>
      <c r="B3" s="48">
        <v>45809</v>
      </c>
      <c r="C3" s="47">
        <v>7006</v>
      </c>
      <c r="D3" s="47">
        <v>23200</v>
      </c>
      <c r="E3" s="47">
        <f>D3-C3</f>
        <v>16194</v>
      </c>
    </row>
    <row r="4" spans="1:5" x14ac:dyDescent="0.25">
      <c r="A4" s="43">
        <v>2</v>
      </c>
      <c r="B4" s="48">
        <v>45810</v>
      </c>
      <c r="C4" s="47">
        <v>3875</v>
      </c>
      <c r="D4" s="47">
        <v>5800</v>
      </c>
      <c r="E4" s="47">
        <f>E3+D4-C4</f>
        <v>18119</v>
      </c>
    </row>
    <row r="5" spans="1:5" x14ac:dyDescent="0.25">
      <c r="A5" s="43">
        <v>3</v>
      </c>
      <c r="B5" s="48">
        <v>45811</v>
      </c>
      <c r="C5" s="47">
        <v>1607</v>
      </c>
      <c r="D5" s="47">
        <v>0</v>
      </c>
      <c r="E5" s="47">
        <f>E4+D5-C5</f>
        <v>16512</v>
      </c>
    </row>
    <row r="6" spans="1:5" x14ac:dyDescent="0.25">
      <c r="A6" s="43">
        <v>4</v>
      </c>
      <c r="B6" s="48">
        <v>45812</v>
      </c>
      <c r="C6" s="47">
        <v>7020</v>
      </c>
      <c r="D6" s="47">
        <v>0</v>
      </c>
      <c r="E6" s="47">
        <f>E5+D6-C6</f>
        <v>9492</v>
      </c>
    </row>
    <row r="7" spans="1:5" x14ac:dyDescent="0.25">
      <c r="A7" s="43">
        <v>5</v>
      </c>
      <c r="B7" s="48">
        <v>45813</v>
      </c>
      <c r="C7" s="47">
        <v>21927</v>
      </c>
      <c r="D7" s="47">
        <v>0</v>
      </c>
      <c r="E7" s="47">
        <f>E6+D7-C7</f>
        <v>-12435</v>
      </c>
    </row>
    <row r="8" spans="1:5" x14ac:dyDescent="0.25">
      <c r="A8" s="43">
        <v>6</v>
      </c>
      <c r="B8" s="48">
        <v>45814</v>
      </c>
      <c r="C8" s="47">
        <v>0</v>
      </c>
      <c r="D8" s="47">
        <v>20100</v>
      </c>
      <c r="E8" s="47">
        <f t="shared" ref="E8:E32" si="0">E7+D8-C8</f>
        <v>7665</v>
      </c>
    </row>
    <row r="9" spans="1:5" x14ac:dyDescent="0.25">
      <c r="A9" s="43">
        <v>7</v>
      </c>
      <c r="B9" s="48">
        <v>45815</v>
      </c>
      <c r="C9" s="47">
        <v>5450</v>
      </c>
      <c r="D9" s="47">
        <v>9800</v>
      </c>
      <c r="E9" s="47">
        <f t="shared" si="0"/>
        <v>12015</v>
      </c>
    </row>
    <row r="10" spans="1:5" x14ac:dyDescent="0.25">
      <c r="A10" s="43">
        <v>8</v>
      </c>
      <c r="B10" s="48">
        <v>45816</v>
      </c>
      <c r="C10" s="47">
        <v>23435</v>
      </c>
      <c r="D10" s="47">
        <v>7300</v>
      </c>
      <c r="E10" s="47">
        <f t="shared" si="0"/>
        <v>-4120</v>
      </c>
    </row>
    <row r="11" spans="1:5" x14ac:dyDescent="0.25">
      <c r="A11" s="43">
        <v>9</v>
      </c>
      <c r="B11" s="48">
        <v>45817</v>
      </c>
      <c r="C11" s="47">
        <v>15316</v>
      </c>
      <c r="D11" s="47">
        <v>28500</v>
      </c>
      <c r="E11" s="47">
        <f t="shared" si="0"/>
        <v>9064</v>
      </c>
    </row>
    <row r="12" spans="1:5" x14ac:dyDescent="0.25">
      <c r="A12" s="43">
        <v>10</v>
      </c>
      <c r="B12" s="48">
        <v>45818</v>
      </c>
      <c r="C12" s="47">
        <v>2270</v>
      </c>
      <c r="D12" s="47">
        <v>14300</v>
      </c>
      <c r="E12" s="47">
        <f t="shared" si="0"/>
        <v>21094</v>
      </c>
    </row>
    <row r="13" spans="1:5" x14ac:dyDescent="0.25">
      <c r="A13" s="43">
        <v>11</v>
      </c>
      <c r="B13" s="48">
        <v>45819</v>
      </c>
      <c r="C13" s="47">
        <v>26870</v>
      </c>
      <c r="D13" s="47">
        <v>19500</v>
      </c>
      <c r="E13" s="47">
        <f t="shared" si="0"/>
        <v>13724</v>
      </c>
    </row>
    <row r="14" spans="1:5" x14ac:dyDescent="0.25">
      <c r="A14" s="43">
        <v>12</v>
      </c>
      <c r="B14" s="48">
        <v>45820</v>
      </c>
      <c r="C14" s="47">
        <v>10911</v>
      </c>
      <c r="D14" s="47">
        <v>26200</v>
      </c>
      <c r="E14" s="47">
        <f t="shared" si="0"/>
        <v>29013</v>
      </c>
    </row>
    <row r="15" spans="1:5" x14ac:dyDescent="0.25">
      <c r="A15" s="43">
        <v>13</v>
      </c>
      <c r="B15" s="48">
        <v>45821</v>
      </c>
      <c r="C15" s="47">
        <v>19500</v>
      </c>
      <c r="D15" s="47">
        <v>11400</v>
      </c>
      <c r="E15" s="47">
        <f t="shared" si="0"/>
        <v>20913</v>
      </c>
    </row>
    <row r="16" spans="1:5" x14ac:dyDescent="0.25">
      <c r="A16" s="43">
        <v>14</v>
      </c>
      <c r="B16" s="48">
        <v>45822</v>
      </c>
      <c r="C16" s="47">
        <v>8488</v>
      </c>
      <c r="D16" s="47">
        <v>5500</v>
      </c>
      <c r="E16" s="47">
        <f t="shared" si="0"/>
        <v>17925</v>
      </c>
    </row>
    <row r="17" spans="1:11" x14ac:dyDescent="0.25">
      <c r="A17" s="43">
        <v>15</v>
      </c>
      <c r="B17" s="48">
        <v>45823</v>
      </c>
      <c r="C17" s="47">
        <v>3965</v>
      </c>
      <c r="D17" s="47">
        <v>24900</v>
      </c>
      <c r="E17" s="47">
        <f t="shared" si="0"/>
        <v>38860</v>
      </c>
    </row>
    <row r="18" spans="1:11" x14ac:dyDescent="0.25">
      <c r="A18" s="43">
        <v>16</v>
      </c>
      <c r="B18" s="48">
        <v>45824</v>
      </c>
      <c r="C18" s="47">
        <v>1087</v>
      </c>
      <c r="D18" s="47">
        <v>27300</v>
      </c>
      <c r="E18" s="47">
        <f t="shared" si="0"/>
        <v>65073</v>
      </c>
    </row>
    <row r="19" spans="1:11" x14ac:dyDescent="0.25">
      <c r="A19" s="43">
        <v>17</v>
      </c>
      <c r="B19" s="48">
        <v>45825</v>
      </c>
      <c r="C19" s="47">
        <v>4650</v>
      </c>
      <c r="D19" s="47">
        <v>15400</v>
      </c>
      <c r="E19" s="47">
        <f t="shared" si="0"/>
        <v>75823</v>
      </c>
    </row>
    <row r="20" spans="1:11" x14ac:dyDescent="0.25">
      <c r="A20" s="43">
        <v>18</v>
      </c>
      <c r="B20" s="48">
        <v>45826</v>
      </c>
      <c r="C20" s="47">
        <v>0</v>
      </c>
      <c r="D20" s="47">
        <v>17200</v>
      </c>
      <c r="E20" s="47">
        <f t="shared" si="0"/>
        <v>93023</v>
      </c>
    </row>
    <row r="21" spans="1:11" x14ac:dyDescent="0.25">
      <c r="A21" s="43">
        <v>19</v>
      </c>
      <c r="B21" s="48">
        <v>45827</v>
      </c>
      <c r="C21" s="47">
        <v>20180</v>
      </c>
      <c r="D21" s="47">
        <v>4400</v>
      </c>
      <c r="E21" s="47">
        <f t="shared" si="0"/>
        <v>77243</v>
      </c>
    </row>
    <row r="22" spans="1:11" x14ac:dyDescent="0.25">
      <c r="A22" s="43">
        <v>20</v>
      </c>
      <c r="B22" s="48">
        <v>45828</v>
      </c>
      <c r="C22" s="47">
        <v>0</v>
      </c>
      <c r="D22" s="47">
        <v>33700</v>
      </c>
      <c r="E22" s="47">
        <f t="shared" si="0"/>
        <v>110943</v>
      </c>
      <c r="K22">
        <f>10000-5815</f>
        <v>4185</v>
      </c>
    </row>
    <row r="23" spans="1:11" x14ac:dyDescent="0.25">
      <c r="A23" s="43">
        <v>21</v>
      </c>
      <c r="B23" s="48">
        <v>45829</v>
      </c>
      <c r="C23" s="47">
        <v>2982</v>
      </c>
      <c r="D23" s="47">
        <v>9300</v>
      </c>
      <c r="E23" s="47">
        <f t="shared" si="0"/>
        <v>117261</v>
      </c>
    </row>
    <row r="24" spans="1:11" x14ac:dyDescent="0.25">
      <c r="A24" s="43">
        <v>22</v>
      </c>
      <c r="B24" s="48">
        <v>45830</v>
      </c>
      <c r="C24" s="47">
        <v>7265</v>
      </c>
      <c r="D24" s="47">
        <v>18000</v>
      </c>
      <c r="E24" s="47">
        <f t="shared" si="0"/>
        <v>127996</v>
      </c>
    </row>
    <row r="25" spans="1:11" x14ac:dyDescent="0.25">
      <c r="A25" s="43">
        <v>23</v>
      </c>
      <c r="B25" s="48">
        <v>45831</v>
      </c>
      <c r="C25" s="47">
        <v>9947</v>
      </c>
      <c r="D25" s="47">
        <f>750+5000+4800+5000+4500+4500+5000</f>
        <v>29550</v>
      </c>
      <c r="E25" s="47">
        <f t="shared" si="0"/>
        <v>147599</v>
      </c>
    </row>
    <row r="26" spans="1:11" x14ac:dyDescent="0.25">
      <c r="A26" s="43">
        <v>24</v>
      </c>
      <c r="B26" s="48">
        <v>45832</v>
      </c>
      <c r="C26" s="47">
        <v>6126</v>
      </c>
      <c r="D26" s="47">
        <v>2000</v>
      </c>
      <c r="E26" s="47">
        <f t="shared" si="0"/>
        <v>143473</v>
      </c>
    </row>
    <row r="27" spans="1:11" x14ac:dyDescent="0.25">
      <c r="A27" s="43">
        <v>25</v>
      </c>
      <c r="B27" s="48">
        <v>45833</v>
      </c>
      <c r="C27" s="47">
        <v>4820</v>
      </c>
      <c r="D27" s="47">
        <f>500+1100+500+1200+3000+5000+5500</f>
        <v>16800</v>
      </c>
      <c r="E27" s="47">
        <f t="shared" si="0"/>
        <v>155453</v>
      </c>
    </row>
    <row r="28" spans="1:11" x14ac:dyDescent="0.25">
      <c r="A28" s="43">
        <v>26</v>
      </c>
      <c r="B28" s="48">
        <v>45834</v>
      </c>
      <c r="C28" s="47">
        <v>22268</v>
      </c>
      <c r="D28" s="47">
        <f>5000+1500+4700+1000+2000+6000+300</f>
        <v>20500</v>
      </c>
      <c r="E28" s="47">
        <f t="shared" si="0"/>
        <v>153685</v>
      </c>
    </row>
    <row r="29" spans="1:11" x14ac:dyDescent="0.25">
      <c r="A29" s="43">
        <v>27</v>
      </c>
      <c r="B29" s="48">
        <v>45835</v>
      </c>
      <c r="C29" s="47">
        <v>3090</v>
      </c>
      <c r="D29" s="47">
        <f>3000+5200+3000+3200</f>
        <v>14400</v>
      </c>
      <c r="E29" s="47">
        <f t="shared" si="0"/>
        <v>164995</v>
      </c>
    </row>
    <row r="30" spans="1:11" x14ac:dyDescent="0.25">
      <c r="A30" s="43">
        <v>28</v>
      </c>
      <c r="B30" s="48">
        <v>45836</v>
      </c>
      <c r="C30" s="47">
        <v>2689</v>
      </c>
      <c r="D30" s="47">
        <f>4500+5000+500</f>
        <v>10000</v>
      </c>
      <c r="E30" s="47">
        <f t="shared" si="0"/>
        <v>172306</v>
      </c>
    </row>
    <row r="31" spans="1:11" x14ac:dyDescent="0.25">
      <c r="A31" s="43">
        <v>29</v>
      </c>
      <c r="B31" s="48">
        <v>45837</v>
      </c>
      <c r="C31" s="47">
        <v>0</v>
      </c>
      <c r="D31" s="47">
        <v>0</v>
      </c>
      <c r="E31" s="47">
        <f t="shared" si="0"/>
        <v>172306</v>
      </c>
      <c r="G31" s="132"/>
    </row>
    <row r="32" spans="1:11" x14ac:dyDescent="0.25">
      <c r="A32" s="43">
        <v>30</v>
      </c>
      <c r="B32" s="48">
        <v>45838</v>
      </c>
      <c r="C32" s="47">
        <v>9500</v>
      </c>
      <c r="D32" s="47">
        <v>0</v>
      </c>
      <c r="E32" s="47">
        <f t="shared" si="0"/>
        <v>162806</v>
      </c>
      <c r="G32" s="132"/>
      <c r="H32" s="132"/>
    </row>
    <row r="33" spans="1:5" x14ac:dyDescent="0.25">
      <c r="A33" s="114"/>
      <c r="B33" s="115"/>
      <c r="C33" s="115"/>
      <c r="D33" s="115"/>
      <c r="E33" s="116"/>
    </row>
  </sheetData>
  <mergeCells count="2">
    <mergeCell ref="A33:E33"/>
    <mergeCell ref="A1:E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3158-4548-46B5-9EA3-12E1D4D9093E}">
  <dimension ref="B1:P19"/>
  <sheetViews>
    <sheetView topLeftCell="A7" workbookViewId="0">
      <selection activeCell="F13" sqref="F13"/>
    </sheetView>
  </sheetViews>
  <sheetFormatPr defaultRowHeight="15" x14ac:dyDescent="0.25"/>
  <cols>
    <col min="1" max="1" width="7.5703125" customWidth="1"/>
    <col min="2" max="2" width="8.7109375" customWidth="1"/>
    <col min="3" max="3" width="20.5703125" customWidth="1"/>
    <col min="4" max="4" width="15.85546875" customWidth="1"/>
    <col min="5" max="5" width="12.85546875" customWidth="1"/>
    <col min="6" max="6" width="11.85546875" customWidth="1"/>
    <col min="7" max="7" width="16.5703125" customWidth="1"/>
    <col min="8" max="8" width="3.5703125" customWidth="1"/>
    <col min="9" max="10" width="12.140625" customWidth="1"/>
  </cols>
  <sheetData>
    <row r="1" spans="2:16" ht="23.25" x14ac:dyDescent="0.25">
      <c r="B1" s="121" t="s">
        <v>21</v>
      </c>
      <c r="C1" s="121"/>
      <c r="D1" s="121"/>
      <c r="E1" s="121"/>
      <c r="F1" s="121"/>
      <c r="G1" s="121"/>
      <c r="H1" s="11"/>
      <c r="I1" s="122" t="s">
        <v>30</v>
      </c>
      <c r="J1" s="122"/>
      <c r="K1" s="122"/>
      <c r="L1" s="122"/>
      <c r="M1" s="122"/>
      <c r="N1" s="122"/>
      <c r="O1" s="122"/>
      <c r="P1" s="122"/>
    </row>
    <row r="2" spans="2:16" ht="34.9" customHeight="1" x14ac:dyDescent="0.25">
      <c r="B2" s="14" t="s">
        <v>15</v>
      </c>
      <c r="C2" s="14" t="s">
        <v>16</v>
      </c>
      <c r="D2" s="14" t="s">
        <v>49</v>
      </c>
      <c r="E2" s="14" t="s">
        <v>17</v>
      </c>
      <c r="F2" s="14" t="s">
        <v>20</v>
      </c>
      <c r="G2" s="14" t="s">
        <v>179</v>
      </c>
      <c r="I2" s="51"/>
      <c r="J2" s="51"/>
      <c r="K2" s="51"/>
      <c r="L2" s="1"/>
      <c r="M2" s="1"/>
      <c r="N2" s="1"/>
      <c r="O2" s="1"/>
      <c r="P2" s="1"/>
    </row>
    <row r="3" spans="2:16" ht="34.9" customHeight="1" x14ac:dyDescent="0.25">
      <c r="B3" s="49">
        <v>1</v>
      </c>
      <c r="C3" s="1" t="s">
        <v>254</v>
      </c>
      <c r="D3" s="1"/>
      <c r="E3" s="1">
        <v>45000</v>
      </c>
      <c r="F3" s="1"/>
      <c r="G3" s="67">
        <v>12000</v>
      </c>
      <c r="I3" s="1"/>
      <c r="J3" s="1"/>
      <c r="K3" s="1"/>
      <c r="L3" s="1"/>
      <c r="M3" s="1"/>
      <c r="N3" s="1"/>
      <c r="O3" s="1"/>
      <c r="P3" s="1"/>
    </row>
    <row r="4" spans="2:16" ht="34.9" customHeight="1" x14ac:dyDescent="0.25">
      <c r="B4" s="49">
        <v>2</v>
      </c>
      <c r="C4" s="1" t="s">
        <v>227</v>
      </c>
      <c r="D4" s="1"/>
      <c r="E4" s="1">
        <v>22000</v>
      </c>
      <c r="F4" s="1"/>
      <c r="G4" s="1">
        <v>5500</v>
      </c>
      <c r="I4" s="51"/>
      <c r="J4" s="1"/>
      <c r="K4" s="1"/>
      <c r="L4" s="1"/>
      <c r="M4" s="1"/>
      <c r="N4" s="1"/>
      <c r="O4" s="1"/>
      <c r="P4" s="1"/>
    </row>
    <row r="5" spans="2:16" ht="34.9" customHeight="1" x14ac:dyDescent="0.25">
      <c r="B5" s="49">
        <v>3</v>
      </c>
      <c r="C5" s="1" t="s">
        <v>19</v>
      </c>
      <c r="D5" s="1"/>
      <c r="E5" s="1">
        <v>7500</v>
      </c>
      <c r="F5" s="1"/>
      <c r="G5" s="1">
        <v>500</v>
      </c>
      <c r="I5" s="1"/>
      <c r="J5" s="1"/>
      <c r="K5" s="1"/>
      <c r="L5" s="1"/>
      <c r="M5" s="1"/>
      <c r="N5" s="1"/>
      <c r="O5" s="1"/>
      <c r="P5" s="1"/>
    </row>
    <row r="6" spans="2:16" ht="34.9" customHeight="1" x14ac:dyDescent="0.25">
      <c r="B6" s="49">
        <v>4</v>
      </c>
      <c r="C6" s="1"/>
      <c r="D6" s="1"/>
      <c r="E6" s="1"/>
      <c r="F6" s="1"/>
      <c r="G6" s="1">
        <f t="shared" ref="G6" si="0">E6-F6</f>
        <v>0</v>
      </c>
    </row>
    <row r="7" spans="2:16" ht="34.9" customHeight="1" x14ac:dyDescent="0.25">
      <c r="B7" s="123" t="s">
        <v>29</v>
      </c>
      <c r="C7" s="123"/>
      <c r="D7" s="123"/>
      <c r="E7" s="123"/>
      <c r="F7" s="123"/>
      <c r="G7" s="1">
        <f>SUM(G3:G6)</f>
        <v>18000</v>
      </c>
    </row>
    <row r="8" spans="2:16" ht="17.45" customHeight="1" x14ac:dyDescent="0.25"/>
    <row r="9" spans="2:16" ht="23.25" x14ac:dyDescent="0.25">
      <c r="B9" s="128" t="s">
        <v>22</v>
      </c>
      <c r="C9" s="129"/>
      <c r="D9" s="129"/>
      <c r="E9" s="129"/>
      <c r="F9" s="129"/>
      <c r="G9" s="129"/>
      <c r="H9" s="2"/>
      <c r="I9" s="2"/>
      <c r="J9" s="2"/>
    </row>
    <row r="10" spans="2:16" ht="27.6" customHeight="1" x14ac:dyDescent="0.25">
      <c r="B10" s="12" t="s">
        <v>15</v>
      </c>
      <c r="C10" s="124" t="s">
        <v>23</v>
      </c>
      <c r="D10" s="125"/>
      <c r="E10" s="126"/>
      <c r="F10" s="12" t="s">
        <v>24</v>
      </c>
      <c r="G10" s="12" t="s">
        <v>25</v>
      </c>
    </row>
    <row r="11" spans="2:16" ht="24.6" customHeight="1" x14ac:dyDescent="0.25">
      <c r="B11" s="1">
        <v>1</v>
      </c>
      <c r="C11" s="127" t="s">
        <v>28</v>
      </c>
      <c r="D11" s="127"/>
      <c r="E11" s="127"/>
      <c r="F11" s="1"/>
      <c r="G11" s="1"/>
    </row>
    <row r="12" spans="2:16" ht="24.6" customHeight="1" x14ac:dyDescent="0.25">
      <c r="B12" s="1">
        <v>2</v>
      </c>
      <c r="C12" s="127" t="s">
        <v>26</v>
      </c>
      <c r="D12" s="127"/>
      <c r="E12" s="127"/>
      <c r="F12" s="1"/>
      <c r="G12" s="1"/>
    </row>
    <row r="13" spans="2:16" ht="24.6" customHeight="1" x14ac:dyDescent="0.25">
      <c r="B13" s="1">
        <v>3</v>
      </c>
      <c r="C13" s="127" t="s">
        <v>27</v>
      </c>
      <c r="D13" s="127"/>
      <c r="E13" s="127"/>
      <c r="F13" s="1"/>
      <c r="G13" s="51"/>
    </row>
    <row r="14" spans="2:16" ht="24.6" customHeight="1" x14ac:dyDescent="0.25">
      <c r="B14" s="1">
        <v>4</v>
      </c>
      <c r="C14" s="114" t="s">
        <v>188</v>
      </c>
      <c r="D14" s="115"/>
      <c r="E14" s="116"/>
      <c r="F14" s="1"/>
      <c r="G14" s="1"/>
    </row>
    <row r="15" spans="2:16" ht="24" customHeight="1" x14ac:dyDescent="0.25">
      <c r="B15" s="1">
        <v>5</v>
      </c>
      <c r="C15" s="114" t="s">
        <v>189</v>
      </c>
      <c r="D15" s="115"/>
      <c r="E15" s="116"/>
      <c r="F15" s="1"/>
      <c r="G15" s="1" t="s">
        <v>190</v>
      </c>
    </row>
    <row r="16" spans="2:16" ht="24" customHeight="1" x14ac:dyDescent="0.25">
      <c r="B16" s="1">
        <v>6</v>
      </c>
      <c r="C16" s="114" t="s">
        <v>215</v>
      </c>
      <c r="D16" s="115"/>
      <c r="E16" s="116"/>
      <c r="F16" s="1"/>
      <c r="G16" s="1" t="s">
        <v>216</v>
      </c>
    </row>
    <row r="17" spans="2:7" ht="24" customHeight="1" x14ac:dyDescent="0.25">
      <c r="B17" s="1">
        <v>7</v>
      </c>
      <c r="C17" s="114"/>
      <c r="D17" s="115"/>
      <c r="E17" s="116"/>
      <c r="F17" s="1"/>
      <c r="G17" s="1"/>
    </row>
    <row r="18" spans="2:7" ht="24.6" customHeight="1" x14ac:dyDescent="0.25">
      <c r="B18" s="1">
        <v>8</v>
      </c>
      <c r="C18" s="127"/>
      <c r="D18" s="127"/>
      <c r="E18" s="127"/>
      <c r="F18" s="1"/>
      <c r="G18" s="1"/>
    </row>
    <row r="19" spans="2:7" ht="24.6" customHeight="1" x14ac:dyDescent="0.25">
      <c r="B19" s="118" t="s">
        <v>29</v>
      </c>
      <c r="C19" s="119"/>
      <c r="D19" s="119"/>
      <c r="E19" s="120"/>
      <c r="F19" s="1">
        <f>SUM(F11:F18)</f>
        <v>0</v>
      </c>
      <c r="G19" s="1"/>
    </row>
  </sheetData>
  <mergeCells count="14">
    <mergeCell ref="B19:E19"/>
    <mergeCell ref="B1:G1"/>
    <mergeCell ref="I1:P1"/>
    <mergeCell ref="B7:F7"/>
    <mergeCell ref="C10:E10"/>
    <mergeCell ref="C11:E11"/>
    <mergeCell ref="C12:E12"/>
    <mergeCell ref="C13:E13"/>
    <mergeCell ref="C18:E18"/>
    <mergeCell ref="B9:G9"/>
    <mergeCell ref="C14:E14"/>
    <mergeCell ref="C15:E15"/>
    <mergeCell ref="C16:E16"/>
    <mergeCell ref="C17:E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45B-17BE-4159-AA79-605AAE9B3E81}">
  <dimension ref="C3:E12"/>
  <sheetViews>
    <sheetView workbookViewId="0">
      <selection activeCell="C15" sqref="C15"/>
    </sheetView>
  </sheetViews>
  <sheetFormatPr defaultRowHeight="15" x14ac:dyDescent="0.25"/>
  <cols>
    <col min="3" max="5" width="13.7109375" customWidth="1"/>
  </cols>
  <sheetData>
    <row r="3" spans="3:5" ht="38.450000000000003" customHeight="1" x14ac:dyDescent="0.25">
      <c r="C3" s="13" t="s">
        <v>32</v>
      </c>
      <c r="D3" s="13" t="s">
        <v>31</v>
      </c>
      <c r="E3" s="13" t="s">
        <v>33</v>
      </c>
    </row>
    <row r="4" spans="3:5" ht="26.45" customHeight="1" x14ac:dyDescent="0.25">
      <c r="C4">
        <f>'GG Roomwise sheet'!J197+'Daywise sheet'!G22+'Mess Card'!E26</f>
        <v>447900</v>
      </c>
      <c r="D4">
        <f>'Daily Expenditure'!S33+'Monthly Expenditure'!G7+'Monthly Expenditure'!F19</f>
        <v>18000</v>
      </c>
      <c r="E4">
        <f>C4-D4</f>
        <v>429900</v>
      </c>
    </row>
    <row r="5" spans="3:5" ht="26.45" customHeight="1" x14ac:dyDescent="0.25"/>
    <row r="6" spans="3:5" ht="26.45" customHeight="1" x14ac:dyDescent="0.25"/>
    <row r="7" spans="3:5" ht="26.45" customHeight="1" x14ac:dyDescent="0.25">
      <c r="C7" t="s">
        <v>34</v>
      </c>
    </row>
    <row r="8" spans="3:5" ht="26.45" customHeight="1" x14ac:dyDescent="0.25">
      <c r="C8" t="s">
        <v>35</v>
      </c>
      <c r="D8" t="s">
        <v>40</v>
      </c>
      <c r="E8" t="s">
        <v>41</v>
      </c>
    </row>
    <row r="9" spans="3:5" ht="26.45" customHeight="1" x14ac:dyDescent="0.25">
      <c r="C9">
        <v>1</v>
      </c>
      <c r="D9" t="s">
        <v>36</v>
      </c>
      <c r="E9">
        <f>E4*32.5%</f>
        <v>139717.5</v>
      </c>
    </row>
    <row r="10" spans="3:5" ht="26.45" customHeight="1" x14ac:dyDescent="0.25">
      <c r="C10">
        <v>2</v>
      </c>
      <c r="D10" t="s">
        <v>37</v>
      </c>
      <c r="E10">
        <f>E4*25%</f>
        <v>107475</v>
      </c>
    </row>
    <row r="11" spans="3:5" ht="26.45" customHeight="1" x14ac:dyDescent="0.25">
      <c r="C11">
        <v>3</v>
      </c>
      <c r="D11" t="s">
        <v>38</v>
      </c>
      <c r="E11">
        <f>E4*10%</f>
        <v>42990</v>
      </c>
    </row>
    <row r="12" spans="3:5" ht="26.45" customHeight="1" x14ac:dyDescent="0.25">
      <c r="C12">
        <v>4</v>
      </c>
      <c r="D12" t="s">
        <v>39</v>
      </c>
      <c r="E12">
        <f>E4*32.5%</f>
        <v>139717.5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GG Roomwise sheet</vt:lpstr>
      <vt:lpstr>Daywise sheet</vt:lpstr>
      <vt:lpstr>Mess Card</vt:lpstr>
      <vt:lpstr>Daily Expenditure</vt:lpstr>
      <vt:lpstr>Expenditure</vt:lpstr>
      <vt:lpstr>Monthly Expenditure</vt:lpstr>
      <vt:lpstr>Summary</vt:lpstr>
      <vt:lpstr>'GG Roomwise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2025-09-13T16:13:04Z</cp:lastPrinted>
  <dcterms:created xsi:type="dcterms:W3CDTF">2025-05-30T08:11:33Z</dcterms:created>
  <dcterms:modified xsi:type="dcterms:W3CDTF">2025-09-30T08:06:06Z</dcterms:modified>
</cp:coreProperties>
</file>