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jed/PycharmProjects/Study-on-ChatGPT/dataset/"/>
    </mc:Choice>
  </mc:AlternateContent>
  <xr:revisionPtr revIDLastSave="0" documentId="13_ncr:1_{E3CCB6DC-E169-074A-92D0-70F97DA6F4BB}" xr6:coauthVersionLast="47" xr6:coauthVersionMax="47" xr10:uidLastSave="{00000000-0000-0000-0000-000000000000}"/>
  <bookViews>
    <workbookView xWindow="-200" yWindow="11220" windowWidth="30240" windowHeight="17200" activeTab="1" xr2:uid="{00000000-000D-0000-FFFF-FFFF00000000}"/>
  </bookViews>
  <sheets>
    <sheet name="RQ1" sheetId="1" r:id="rId1"/>
    <sheet name="RQ2" sheetId="2" r:id="rId2"/>
    <sheet name="RQ3" sheetId="3" r:id="rId3"/>
    <sheet name="RQ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F42" i="1"/>
  <c r="G41" i="1"/>
  <c r="F41" i="1"/>
  <c r="C42" i="1"/>
  <c r="B42" i="1"/>
  <c r="C41" i="1"/>
  <c r="B41" i="1"/>
  <c r="F10" i="2"/>
  <c r="C9" i="2"/>
  <c r="B4" i="3"/>
  <c r="C4" i="3"/>
  <c r="D15" i="4"/>
  <c r="D6" i="4"/>
  <c r="J5" i="2"/>
  <c r="I5" i="2"/>
  <c r="H5" i="2"/>
  <c r="G5" i="2"/>
  <c r="F5" i="2"/>
  <c r="E5" i="2"/>
  <c r="D5" i="2"/>
  <c r="C5" i="2"/>
  <c r="B5" i="2"/>
  <c r="K4" i="2"/>
  <c r="N3" i="2"/>
  <c r="K3" i="2"/>
  <c r="N2" i="2"/>
  <c r="N8" i="2" s="1"/>
  <c r="K2" i="2"/>
  <c r="J20" i="1"/>
  <c r="I20" i="1"/>
  <c r="E20" i="1"/>
  <c r="J19" i="1"/>
  <c r="I19" i="1"/>
  <c r="E19" i="1"/>
  <c r="J18" i="1"/>
  <c r="I18" i="1"/>
  <c r="E18" i="1"/>
  <c r="J10" i="1"/>
  <c r="I10" i="1"/>
  <c r="E10" i="1"/>
  <c r="J9" i="1"/>
  <c r="I9" i="1"/>
  <c r="E9" i="1"/>
  <c r="J8" i="1"/>
  <c r="I8" i="1"/>
  <c r="E8" i="1"/>
  <c r="G3" i="1"/>
  <c r="D2" i="1"/>
  <c r="G2" i="1" s="1"/>
  <c r="F40" i="1" l="1"/>
  <c r="K19" i="1"/>
  <c r="K10" i="1"/>
  <c r="K20" i="1"/>
  <c r="K8" i="1"/>
  <c r="K18" i="1"/>
  <c r="K9" i="1"/>
  <c r="B40" i="1"/>
  <c r="C40" i="1"/>
  <c r="C6" i="2"/>
  <c r="N7" i="2"/>
  <c r="J6" i="2"/>
  <c r="D6" i="2"/>
  <c r="B6" i="2"/>
  <c r="E6" i="2"/>
  <c r="G6" i="2"/>
  <c r="H6" i="2"/>
  <c r="I6" i="2"/>
  <c r="F6" i="2"/>
  <c r="N5" i="2"/>
  <c r="G40" i="1"/>
  <c r="C44" i="1" l="1"/>
  <c r="F44" i="1"/>
  <c r="B44" i="1"/>
  <c r="G44" i="1"/>
</calcChain>
</file>

<file path=xl/sharedStrings.xml><?xml version="1.0" encoding="utf-8"?>
<sst xmlns="http://schemas.openxmlformats.org/spreadsheetml/2006/main" count="84" uniqueCount="55">
  <si>
    <t>ch1</t>
  </si>
  <si>
    <t>ch2</t>
  </si>
  <si>
    <t>ch3</t>
  </si>
  <si>
    <t>ch4</t>
  </si>
  <si>
    <t>ch5</t>
  </si>
  <si>
    <t>Sum</t>
  </si>
  <si>
    <t>Shared</t>
  </si>
  <si>
    <t>Separate</t>
  </si>
  <si>
    <t>shared-1</t>
  </si>
  <si>
    <t>shared-2</t>
  </si>
  <si>
    <t>shared-3</t>
  </si>
  <si>
    <t>Avg</t>
  </si>
  <si>
    <t>separate-1</t>
  </si>
  <si>
    <t>separate-2</t>
  </si>
  <si>
    <t>separate-3</t>
  </si>
  <si>
    <t>Avg. both</t>
  </si>
  <si>
    <t>percentage</t>
  </si>
  <si>
    <t>EC</t>
  </si>
  <si>
    <t>EIC</t>
  </si>
  <si>
    <t>EPC</t>
  </si>
  <si>
    <t>AC</t>
  </si>
  <si>
    <t>AIC</t>
  </si>
  <si>
    <t>APC</t>
  </si>
  <si>
    <t>Correct (EC)</t>
  </si>
  <si>
    <t>Correct (AC)</t>
  </si>
  <si>
    <t>Incorrect (EIC)</t>
  </si>
  <si>
    <t>Incorrect (AIC)</t>
  </si>
  <si>
    <t>Partially Correct (EPC)</t>
  </si>
  <si>
    <t>Partially Correct (APC)</t>
  </si>
  <si>
    <t>EIC-AIC</t>
  </si>
  <si>
    <t>EPC-AIC</t>
  </si>
  <si>
    <t>EIC-APC</t>
  </si>
  <si>
    <t>EPC-APC</t>
  </si>
  <si>
    <t>EC-AIC</t>
  </si>
  <si>
    <t>EIC-AC</t>
  </si>
  <si>
    <t>EPC-AC</t>
  </si>
  <si>
    <t>EC-APC</t>
  </si>
  <si>
    <t>EC-AC</t>
  </si>
  <si>
    <t>shared_1</t>
  </si>
  <si>
    <t>Total asked questions (Shared Context)</t>
  </si>
  <si>
    <t>shared_2</t>
  </si>
  <si>
    <t>Non Identical</t>
  </si>
  <si>
    <t>shared_3</t>
  </si>
  <si>
    <t xml:space="preserve">Sum </t>
  </si>
  <si>
    <t>Percentage of Non Identical</t>
  </si>
  <si>
    <t>Percentage of correct</t>
  </si>
  <si>
    <t>Percentage of incorrect</t>
  </si>
  <si>
    <t>Inconsistance Percentage</t>
  </si>
  <si>
    <t>Answer</t>
  </si>
  <si>
    <t>Explnataion</t>
  </si>
  <si>
    <t>ChatGPT can produce non-deterministic over multiple runs. This affects correctness 12.5% of the time in terms of answer and 10.0% in terms of explanation</t>
  </si>
  <si>
    <t>Highly confident</t>
  </si>
  <si>
    <t>Very confident</t>
  </si>
  <si>
    <t>Confident</t>
  </si>
  <si>
    <t>Reliable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</si>
</sst>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4"/>
      <name val="Calibri (Body)"/>
    </font>
    <font>
      <sz val="16"/>
      <color theme="4"/>
      <name val="Calibri"/>
      <family val="2"/>
      <scheme val="minor"/>
    </font>
    <font>
      <sz val="16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5" fillId="0" borderId="0"/>
  </cellStyleXfs>
  <cellXfs count="3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/>
    <xf numFmtId="0" fontId="6" fillId="0" borderId="1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4" fillId="0" borderId="0" xfId="1" applyNumberFormat="1" applyFont="1"/>
    <xf numFmtId="164" fontId="3" fillId="0" borderId="0" xfId="1" applyNumberFormat="1" applyFont="1"/>
    <xf numFmtId="0" fontId="3" fillId="2" borderId="0" xfId="0" applyFont="1" applyFill="1"/>
    <xf numFmtId="0" fontId="8" fillId="0" borderId="0" xfId="0" applyFont="1" applyAlignment="1">
      <alignment horizontal="center" vertical="top"/>
    </xf>
    <xf numFmtId="0" fontId="9" fillId="0" borderId="0" xfId="0" applyFont="1"/>
    <xf numFmtId="2" fontId="3" fillId="0" borderId="0" xfId="0" applyNumberFormat="1" applyFont="1"/>
    <xf numFmtId="164" fontId="10" fillId="0" borderId="0" xfId="1" applyNumberFormat="1" applyFont="1"/>
    <xf numFmtId="0" fontId="3" fillId="0" borderId="0" xfId="0" applyFont="1" applyAlignment="1">
      <alignment wrapText="1"/>
    </xf>
    <xf numFmtId="0" fontId="3" fillId="3" borderId="0" xfId="0" applyFont="1" applyFill="1" applyAlignment="1">
      <alignment wrapText="1"/>
    </xf>
    <xf numFmtId="164" fontId="5" fillId="0" borderId="0" xfId="1" applyNumberFormat="1"/>
    <xf numFmtId="164" fontId="3" fillId="0" borderId="0" xfId="0" applyNumberFormat="1" applyFont="1"/>
    <xf numFmtId="0" fontId="6" fillId="0" borderId="2" xfId="0" applyFont="1" applyBorder="1" applyAlignment="1">
      <alignment horizontal="center" vertical="top"/>
    </xf>
    <xf numFmtId="164" fontId="0" fillId="0" borderId="0" xfId="0" applyNumberFormat="1"/>
    <xf numFmtId="164" fontId="2" fillId="0" borderId="0" xfId="0" applyNumberFormat="1" applyFont="1"/>
    <xf numFmtId="0" fontId="4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Explanation Categories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'RQ1'!$A$8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'RQ1'!$B$7:$H$7</c:f>
              <c:strCache>
                <c:ptCount val="7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Avg</c:v>
                </c:pt>
                <c:pt idx="4">
                  <c:v>separate-1</c:v>
                </c:pt>
                <c:pt idx="5">
                  <c:v>separate-2</c:v>
                </c:pt>
                <c:pt idx="6">
                  <c:v>separate-3</c:v>
                </c:pt>
              </c:strCache>
            </c:strRef>
          </c:cat>
          <c:val>
            <c:numRef>
              <c:f>'RQ1'!$B$8:$H$8</c:f>
              <c:numCache>
                <c:formatCode>General</c:formatCode>
                <c:ptCount val="7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 formatCode="0.00">
                  <c:v>11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4-A542-AF42-17205109567E}"/>
            </c:ext>
          </c:extLst>
        </c:ser>
        <c:ser>
          <c:idx val="1"/>
          <c:order val="1"/>
          <c:tx>
            <c:strRef>
              <c:f>'RQ1'!$A$9</c:f>
              <c:strCache>
                <c:ptCount val="1"/>
                <c:pt idx="0">
                  <c:v>EIC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'RQ1'!$B$7:$H$7</c:f>
              <c:strCache>
                <c:ptCount val="7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Avg</c:v>
                </c:pt>
                <c:pt idx="4">
                  <c:v>separate-1</c:v>
                </c:pt>
                <c:pt idx="5">
                  <c:v>separate-2</c:v>
                </c:pt>
                <c:pt idx="6">
                  <c:v>separate-3</c:v>
                </c:pt>
              </c:strCache>
            </c:strRef>
          </c:cat>
          <c:val>
            <c:numRef>
              <c:f>'RQ1'!$B$9:$H$9</c:f>
              <c:numCache>
                <c:formatCode>General</c:formatCode>
                <c:ptCount val="7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 formatCode="0.00">
                  <c:v>12.666666666666666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64-A542-AF42-17205109567E}"/>
            </c:ext>
          </c:extLst>
        </c:ser>
        <c:ser>
          <c:idx val="2"/>
          <c:order val="2"/>
          <c:tx>
            <c:strRef>
              <c:f>'RQ1'!$A$10</c:f>
              <c:strCache>
                <c:ptCount val="1"/>
                <c:pt idx="0">
                  <c:v>EPC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'RQ1'!$B$7:$H$7</c:f>
              <c:strCache>
                <c:ptCount val="7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Avg</c:v>
                </c:pt>
                <c:pt idx="4">
                  <c:v>separate-1</c:v>
                </c:pt>
                <c:pt idx="5">
                  <c:v>separate-2</c:v>
                </c:pt>
                <c:pt idx="6">
                  <c:v>separate-3</c:v>
                </c:pt>
              </c:strCache>
            </c:strRef>
          </c:cat>
          <c:val>
            <c:numRef>
              <c:f>'RQ1'!$B$10:$H$10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 formatCode="0.00">
                  <c:v>3.3333333333333335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64-A542-AF42-17205109567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4840927"/>
        <c:axId val="631807807"/>
      </c:barChart>
      <c:catAx>
        <c:axId val="50484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07807"/>
        <c:crosses val="autoZero"/>
        <c:auto val="1"/>
        <c:lblAlgn val="ctr"/>
        <c:lblOffset val="100"/>
        <c:noMultiLvlLbl val="0"/>
      </c:catAx>
      <c:valAx>
        <c:axId val="63180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4092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Answer Categories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'RQ1'!$A$18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'RQ1'!$B$17:$H$17</c:f>
              <c:strCache>
                <c:ptCount val="7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Avg</c:v>
                </c:pt>
                <c:pt idx="4">
                  <c:v>separate-1</c:v>
                </c:pt>
                <c:pt idx="5">
                  <c:v>separate-2</c:v>
                </c:pt>
                <c:pt idx="6">
                  <c:v>separate-3</c:v>
                </c:pt>
              </c:strCache>
            </c:strRef>
          </c:cat>
          <c:val>
            <c:numRef>
              <c:f>'RQ1'!$B$18:$H$18</c:f>
              <c:numCache>
                <c:formatCode>General</c:formatCode>
                <c:ptCount val="7"/>
                <c:pt idx="0">
                  <c:v>13</c:v>
                </c:pt>
                <c:pt idx="1">
                  <c:v>13</c:v>
                </c:pt>
                <c:pt idx="2">
                  <c:v>14</c:v>
                </c:pt>
                <c:pt idx="3">
                  <c:v>13.333333333333334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0-954D-8817-0CA1FDEC5767}"/>
            </c:ext>
          </c:extLst>
        </c:ser>
        <c:ser>
          <c:idx val="1"/>
          <c:order val="1"/>
          <c:tx>
            <c:strRef>
              <c:f>'RQ1'!$A$19</c:f>
              <c:strCache>
                <c:ptCount val="1"/>
                <c:pt idx="0">
                  <c:v>AIC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'RQ1'!$B$17:$H$17</c:f>
              <c:strCache>
                <c:ptCount val="7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Avg</c:v>
                </c:pt>
                <c:pt idx="4">
                  <c:v>separate-1</c:v>
                </c:pt>
                <c:pt idx="5">
                  <c:v>separate-2</c:v>
                </c:pt>
                <c:pt idx="6">
                  <c:v>separate-3</c:v>
                </c:pt>
              </c:strCache>
            </c:strRef>
          </c:cat>
          <c:val>
            <c:numRef>
              <c:f>'RQ1'!$B$19:$H$19</c:f>
              <c:numCache>
                <c:formatCode>General</c:formatCode>
                <c:ptCount val="7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12</c:v>
                </c:pt>
                <c:pt idx="4">
                  <c:v>18</c:v>
                </c:pt>
                <c:pt idx="5">
                  <c:v>15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10-954D-8817-0CA1FDEC5767}"/>
            </c:ext>
          </c:extLst>
        </c:ser>
        <c:ser>
          <c:idx val="2"/>
          <c:order val="2"/>
          <c:tx>
            <c:strRef>
              <c:f>'RQ1'!$A$20</c:f>
              <c:strCache>
                <c:ptCount val="1"/>
                <c:pt idx="0">
                  <c:v>APC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'RQ1'!$B$17:$H$17</c:f>
              <c:strCache>
                <c:ptCount val="7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Avg</c:v>
                </c:pt>
                <c:pt idx="4">
                  <c:v>separate-1</c:v>
                </c:pt>
                <c:pt idx="5">
                  <c:v>separate-2</c:v>
                </c:pt>
                <c:pt idx="6">
                  <c:v>separate-3</c:v>
                </c:pt>
              </c:strCache>
            </c:strRef>
          </c:cat>
          <c:val>
            <c:numRef>
              <c:f>'RQ1'!$B$20:$H$20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1.6666666666666667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10-954D-8817-0CA1FDEC57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3776479"/>
        <c:axId val="613979263"/>
      </c:barChart>
      <c:catAx>
        <c:axId val="61377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79263"/>
        <c:crosses val="autoZero"/>
        <c:auto val="1"/>
        <c:lblAlgn val="ctr"/>
        <c:lblOffset val="100"/>
        <c:noMultiLvlLbl val="0"/>
      </c:catAx>
      <c:valAx>
        <c:axId val="61397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5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76479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769646088505492E-2"/>
          <c:y val="3.9535433070866127E-2"/>
          <c:w val="0.91226624087218788"/>
          <c:h val="0.745171194506479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'RQ1'!$B$39</c:f>
              <c:strCache>
                <c:ptCount val="1"/>
                <c:pt idx="0">
                  <c:v>Shared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-1.63104691378954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4C-774F-AF09-DFEEEA10F5F5}"/>
                </c:ext>
              </c:extLst>
            </c:dLbl>
            <c:dLbl>
              <c:idx val="2"/>
              <c:layout>
                <c:manualLayout>
                  <c:x val="-2.4465703706843225E-2"/>
                  <c:y val="5.55555555555555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5D-1544-BAF3-1A6550D13225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'RQ1'!$A$40:$A$42</c:f>
              <c:strCache>
                <c:ptCount val="3"/>
                <c:pt idx="0">
                  <c:v>Correct (EC)</c:v>
                </c:pt>
                <c:pt idx="1">
                  <c:v>Partially Correct (EPC)</c:v>
                </c:pt>
                <c:pt idx="2">
                  <c:v>Incorrect (EIC)</c:v>
                </c:pt>
              </c:strCache>
            </c:strRef>
          </c:cat>
          <c:val>
            <c:numRef>
              <c:f>'RQ1'!$B$40:$B$42</c:f>
              <c:numCache>
                <c:formatCode>0.0%</c:formatCode>
                <c:ptCount val="3"/>
                <c:pt idx="0">
                  <c:v>0.40740740740740738</c:v>
                </c:pt>
                <c:pt idx="1">
                  <c:v>0.1234567901234568</c:v>
                </c:pt>
                <c:pt idx="2">
                  <c:v>0.46913580246913578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7-B446-9AC4-55104F4DDC12}"/>
            </c:ext>
          </c:extLst>
        </c:ser>
        <c:ser>
          <c:idx val="1"/>
          <c:order val="1"/>
          <c:tx>
            <c:strRef>
              <c:f>'RQ1'!$C$39</c:f>
              <c:strCache>
                <c:ptCount val="1"/>
                <c:pt idx="0">
                  <c:v>Separate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1.6310469137895311E-2"/>
                  <c:y val="1.11111111111110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4C-774F-AF09-DFEEEA10F5F5}"/>
                </c:ext>
              </c:extLst>
            </c:dLbl>
            <c:dLbl>
              <c:idx val="2"/>
              <c:layout>
                <c:manualLayout>
                  <c:x val="1.631046913789523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5D-1544-BAF3-1A6550D13225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'RQ1'!$A$40:$A$42</c:f>
              <c:strCache>
                <c:ptCount val="3"/>
                <c:pt idx="0">
                  <c:v>Correct (EC)</c:v>
                </c:pt>
                <c:pt idx="1">
                  <c:v>Partially Correct (EPC)</c:v>
                </c:pt>
                <c:pt idx="2">
                  <c:v>Incorrect (EIC)</c:v>
                </c:pt>
              </c:strCache>
            </c:strRef>
          </c:cat>
          <c:val>
            <c:numRef>
              <c:f>'RQ1'!$C$40:$C$42</c:f>
              <c:numCache>
                <c:formatCode>0.0%</c:formatCode>
                <c:ptCount val="3"/>
                <c:pt idx="0">
                  <c:v>0.32098765432098764</c:v>
                </c:pt>
                <c:pt idx="1">
                  <c:v>0.1111111111111111</c:v>
                </c:pt>
                <c:pt idx="2">
                  <c:v>0.5679012345679012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27-B446-9AC4-55104F4DD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0"/>
        <c:overlap val="-27"/>
        <c:axId val="278136671"/>
        <c:axId val="343798991"/>
      </c:barChart>
      <c:catAx>
        <c:axId val="27813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98991"/>
        <c:crosses val="autoZero"/>
        <c:auto val="1"/>
        <c:lblAlgn val="ctr"/>
        <c:lblOffset val="100"/>
        <c:noMultiLvlLbl val="0"/>
      </c:catAx>
      <c:valAx>
        <c:axId val="343798991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36671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7818250002247514"/>
          <c:y val="4.4398075240594921E-2"/>
          <c:w val="0.2445856432526804"/>
          <c:h val="0.1060672755447129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8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664324217537328E-2"/>
          <c:y val="5.4821959755030618E-2"/>
          <c:w val="0.90733567578246266"/>
          <c:h val="0.73340183892107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'RQ1'!$F$39</c:f>
              <c:strCache>
                <c:ptCount val="1"/>
                <c:pt idx="0">
                  <c:v>Shared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dLbl>
              <c:idx val="2"/>
              <c:layout>
                <c:manualLayout>
                  <c:x val="-1.629195177582274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4B-2543-9CD1-A189A5299B7C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'RQ1'!$E$40:$E$42</c:f>
              <c:strCache>
                <c:ptCount val="3"/>
                <c:pt idx="0">
                  <c:v>Correct (AC)</c:v>
                </c:pt>
                <c:pt idx="1">
                  <c:v>Partially Correct (APC)</c:v>
                </c:pt>
                <c:pt idx="2">
                  <c:v>Incorrect (AIC)</c:v>
                </c:pt>
              </c:strCache>
            </c:strRef>
          </c:cat>
          <c:val>
            <c:numRef>
              <c:f>'RQ1'!$F$40:$F$42</c:f>
              <c:numCache>
                <c:formatCode>0.0%</c:formatCode>
                <c:ptCount val="3"/>
                <c:pt idx="0">
                  <c:v>0.49382716049382719</c:v>
                </c:pt>
                <c:pt idx="1">
                  <c:v>6.1728395061728399E-2</c:v>
                </c:pt>
                <c:pt idx="2">
                  <c:v>0.44444444444444442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5-FB47-B0F1-AA506DC2C39C}"/>
            </c:ext>
          </c:extLst>
        </c:ser>
        <c:ser>
          <c:idx val="1"/>
          <c:order val="1"/>
          <c:tx>
            <c:strRef>
              <c:f>'RQ1'!$G$39</c:f>
              <c:strCache>
                <c:ptCount val="1"/>
                <c:pt idx="0">
                  <c:v>Separate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dLbl>
              <c:idx val="2"/>
              <c:layout>
                <c:manualLayout>
                  <c:x val="1.629195177582274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4B-2543-9CD1-A189A5299B7C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'RQ1'!$E$40:$E$42</c:f>
              <c:strCache>
                <c:ptCount val="3"/>
                <c:pt idx="0">
                  <c:v>Correct (AC)</c:v>
                </c:pt>
                <c:pt idx="1">
                  <c:v>Partially Correct (APC)</c:v>
                </c:pt>
                <c:pt idx="2">
                  <c:v>Incorrect (AIC)</c:v>
                </c:pt>
              </c:strCache>
            </c:strRef>
          </c:cat>
          <c:val>
            <c:numRef>
              <c:f>'RQ1'!$G$40:$G$42</c:f>
              <c:numCache>
                <c:formatCode>0.0%</c:formatCode>
                <c:ptCount val="3"/>
                <c:pt idx="0">
                  <c:v>0.30107526881720431</c:v>
                </c:pt>
                <c:pt idx="1">
                  <c:v>6.4516129032258063E-2</c:v>
                </c:pt>
                <c:pt idx="2">
                  <c:v>0.5053763440860215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95-FB47-B0F1-AA506DC2C3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0"/>
        <c:overlap val="-27"/>
        <c:axId val="1850916528"/>
        <c:axId val="1874545488"/>
      </c:barChart>
      <c:catAx>
        <c:axId val="185091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5488"/>
        <c:crosses val="autoZero"/>
        <c:auto val="1"/>
        <c:lblAlgn val="ctr"/>
        <c:lblOffset val="100"/>
        <c:noMultiLvlLbl val="0"/>
      </c:catAx>
      <c:valAx>
        <c:axId val="18745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1652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481364316263986"/>
          <c:y val="6.5556430446194233E-2"/>
          <c:w val="0.26257334585376241"/>
          <c:h val="0.1355966754155729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8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'RQ4'!$B$1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'RQ4'!$A$2:$A$5</c:f>
              <c:strCache>
                <c:ptCount val="4"/>
                <c:pt idx="0">
                  <c:v>Highly confident</c:v>
                </c:pt>
                <c:pt idx="1">
                  <c:v>Very confident</c:v>
                </c:pt>
                <c:pt idx="2">
                  <c:v>Confident</c:v>
                </c:pt>
                <c:pt idx="3">
                  <c:v>Reliable</c:v>
                </c:pt>
              </c:strCache>
            </c:strRef>
          </c:cat>
          <c:val>
            <c:numRef>
              <c:f>'RQ4'!$B$2:$B$5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3-FF4C-A66D-07C8BBD0D27D}"/>
            </c:ext>
          </c:extLst>
        </c:ser>
        <c:ser>
          <c:idx val="1"/>
          <c:order val="1"/>
          <c:tx>
            <c:strRef>
              <c:f>'RQ4'!$C$1</c:f>
              <c:strCache>
                <c:ptCount val="1"/>
                <c:pt idx="0">
                  <c:v>EPC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'RQ4'!$A$2:$A$5</c:f>
              <c:strCache>
                <c:ptCount val="4"/>
                <c:pt idx="0">
                  <c:v>Highly confident</c:v>
                </c:pt>
                <c:pt idx="1">
                  <c:v>Very confident</c:v>
                </c:pt>
                <c:pt idx="2">
                  <c:v>Confident</c:v>
                </c:pt>
                <c:pt idx="3">
                  <c:v>Reliable</c:v>
                </c:pt>
              </c:strCache>
            </c:strRef>
          </c:cat>
          <c:val>
            <c:numRef>
              <c:f>'RQ4'!$C$2:$C$5</c:f>
              <c:numCache>
                <c:formatCode>General</c:formatCode>
                <c:ptCount val="4"/>
                <c:pt idx="0">
                  <c:v>10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43-FF4C-A66D-07C8BBD0D27D}"/>
            </c:ext>
          </c:extLst>
        </c:ser>
        <c:ser>
          <c:idx val="2"/>
          <c:order val="2"/>
          <c:tx>
            <c:strRef>
              <c:f>'RQ4'!$D$1</c:f>
              <c:strCache>
                <c:ptCount val="1"/>
                <c:pt idx="0">
                  <c:v>EIC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'RQ4'!$A$2:$A$5</c:f>
              <c:strCache>
                <c:ptCount val="4"/>
                <c:pt idx="0">
                  <c:v>Highly confident</c:v>
                </c:pt>
                <c:pt idx="1">
                  <c:v>Very confident</c:v>
                </c:pt>
                <c:pt idx="2">
                  <c:v>Confident</c:v>
                </c:pt>
                <c:pt idx="3">
                  <c:v>Reliable</c:v>
                </c:pt>
              </c:strCache>
            </c:strRef>
          </c:cat>
          <c:val>
            <c:numRef>
              <c:f>'RQ4'!$D$2:$D$5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43-FF4C-A66D-07C8BBD0D2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7"/>
        <c:axId val="746029791"/>
        <c:axId val="439011455"/>
      </c:barChart>
      <c:catAx>
        <c:axId val="74602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11455"/>
        <c:crosses val="autoZero"/>
        <c:auto val="1"/>
        <c:lblAlgn val="ctr"/>
        <c:lblOffset val="100"/>
        <c:noMultiLvlLbl val="0"/>
      </c:catAx>
      <c:valAx>
        <c:axId val="43901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02979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981011537780653"/>
          <c:y val="0.13803841540247719"/>
          <c:w val="0.13232993007235139"/>
          <c:h val="0.1708827701742329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8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'RQ4'!$B$10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'RQ4'!$A$11:$A$14</c:f>
              <c:strCache>
                <c:ptCount val="4"/>
                <c:pt idx="0">
                  <c:v>Highly confident</c:v>
                </c:pt>
                <c:pt idx="1">
                  <c:v>Very confident</c:v>
                </c:pt>
                <c:pt idx="2">
                  <c:v>Confident</c:v>
                </c:pt>
                <c:pt idx="3">
                  <c:v>Reliable</c:v>
                </c:pt>
              </c:strCache>
            </c:strRef>
          </c:cat>
          <c:val>
            <c:numRef>
              <c:f>'RQ4'!$B$11:$B$14</c:f>
              <c:numCache>
                <c:formatCode>General</c:formatCode>
                <c:ptCount val="4"/>
                <c:pt idx="0">
                  <c:v>7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3-994D-95D6-9D732021CCFE}"/>
            </c:ext>
          </c:extLst>
        </c:ser>
        <c:ser>
          <c:idx val="1"/>
          <c:order val="1"/>
          <c:tx>
            <c:strRef>
              <c:f>'RQ4'!$C$10</c:f>
              <c:strCache>
                <c:ptCount val="1"/>
                <c:pt idx="0">
                  <c:v>APC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'RQ4'!$A$11:$A$14</c:f>
              <c:strCache>
                <c:ptCount val="4"/>
                <c:pt idx="0">
                  <c:v>Highly confident</c:v>
                </c:pt>
                <c:pt idx="1">
                  <c:v>Very confident</c:v>
                </c:pt>
                <c:pt idx="2">
                  <c:v>Confident</c:v>
                </c:pt>
                <c:pt idx="3">
                  <c:v>Reliable</c:v>
                </c:pt>
              </c:strCache>
            </c:strRef>
          </c:cat>
          <c:val>
            <c:numRef>
              <c:f>'RQ4'!$C$11:$C$14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F3-994D-95D6-9D732021CCFE}"/>
            </c:ext>
          </c:extLst>
        </c:ser>
        <c:ser>
          <c:idx val="2"/>
          <c:order val="2"/>
          <c:tx>
            <c:strRef>
              <c:f>'RQ4'!$D$10</c:f>
              <c:strCache>
                <c:ptCount val="1"/>
                <c:pt idx="0">
                  <c:v>AIC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'RQ4'!$A$11:$A$14</c:f>
              <c:strCache>
                <c:ptCount val="4"/>
                <c:pt idx="0">
                  <c:v>Highly confident</c:v>
                </c:pt>
                <c:pt idx="1">
                  <c:v>Very confident</c:v>
                </c:pt>
                <c:pt idx="2">
                  <c:v>Confident</c:v>
                </c:pt>
                <c:pt idx="3">
                  <c:v>Reliable</c:v>
                </c:pt>
              </c:strCache>
            </c:strRef>
          </c:cat>
          <c:val>
            <c:numRef>
              <c:f>'RQ4'!$D$11:$D$14</c:f>
              <c:numCache>
                <c:formatCode>General</c:formatCode>
                <c:ptCount val="4"/>
                <c:pt idx="0">
                  <c:v>8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F3-994D-95D6-9D732021CC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7"/>
        <c:axId val="566392815"/>
        <c:axId val="1192896543"/>
      </c:barChart>
      <c:catAx>
        <c:axId val="56639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896543"/>
        <c:crosses val="autoZero"/>
        <c:auto val="1"/>
        <c:lblAlgn val="ctr"/>
        <c:lblOffset val="100"/>
        <c:noMultiLvlLbl val="0"/>
      </c:catAx>
      <c:valAx>
        <c:axId val="119289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92815"/>
        <c:crosses val="autoZero"/>
        <c:crossBetween val="between"/>
        <c:majorUnit val="2"/>
      </c:valAx>
    </c:plotArea>
    <c:legend>
      <c:legendPos val="r"/>
      <c:layout>
        <c:manualLayout>
          <c:xMode val="edge"/>
          <c:yMode val="edge"/>
          <c:x val="0.78392093400348417"/>
          <c:y val="0.14691491000731829"/>
          <c:w val="0.1378104033825743"/>
          <c:h val="0.17391694334738131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8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687532</xdr:colOff>
      <xdr:row>1</xdr:row>
      <xdr:rowOff>207818</xdr:rowOff>
    </xdr:from>
    <xdr:to>
      <xdr:col>15</xdr:col>
      <xdr:colOff>1189182</xdr:colOff>
      <xdr:row>16</xdr:row>
      <xdr:rowOff>169718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796060</xdr:colOff>
      <xdr:row>17</xdr:row>
      <xdr:rowOff>94672</xdr:rowOff>
    </xdr:from>
    <xdr:to>
      <xdr:col>15</xdr:col>
      <xdr:colOff>1412010</xdr:colOff>
      <xdr:row>31</xdr:row>
      <xdr:rowOff>259772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178677</xdr:colOff>
      <xdr:row>25</xdr:row>
      <xdr:rowOff>148896</xdr:rowOff>
    </xdr:from>
    <xdr:to>
      <xdr:col>2</xdr:col>
      <xdr:colOff>954689</xdr:colOff>
      <xdr:row>34</xdr:row>
      <xdr:rowOff>70069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950309</xdr:colOff>
      <xdr:row>24</xdr:row>
      <xdr:rowOff>213711</xdr:rowOff>
    </xdr:from>
    <xdr:to>
      <xdr:col>5</xdr:col>
      <xdr:colOff>827723</xdr:colOff>
      <xdr:row>33</xdr:row>
      <xdr:rowOff>134884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1</xdr:row>
      <xdr:rowOff>63500</xdr:rowOff>
    </xdr:from>
    <xdr:to>
      <xdr:col>9</xdr:col>
      <xdr:colOff>19304</xdr:colOff>
      <xdr:row>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14</xdr:row>
      <xdr:rowOff>139700</xdr:rowOff>
    </xdr:from>
    <xdr:to>
      <xdr:col>9</xdr:col>
      <xdr:colOff>6604</xdr:colOff>
      <xdr:row>23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opLeftCell="A14" zoomScale="145" zoomScaleNormal="145" workbookViewId="0">
      <selection activeCell="G37" sqref="G37"/>
    </sheetView>
  </sheetViews>
  <sheetFormatPr baseColWidth="10" defaultColWidth="22.83203125" defaultRowHeight="21" x14ac:dyDescent="0.25"/>
  <cols>
    <col min="1" max="1" width="13.1640625" style="1" customWidth="1"/>
    <col min="2" max="2" width="17.5" style="1" customWidth="1"/>
    <col min="3" max="3" width="17.6640625" style="1" customWidth="1"/>
    <col min="4" max="4" width="16.5" style="1" customWidth="1"/>
    <col min="5" max="5" width="26" style="1" customWidth="1"/>
    <col min="6" max="6" width="16" style="1" customWidth="1"/>
    <col min="7" max="7" width="13.83203125" style="1" customWidth="1"/>
    <col min="8" max="8" width="15.5" style="1" customWidth="1"/>
    <col min="9" max="10" width="22.83203125" style="1" customWidth="1"/>
    <col min="11" max="11" width="25.83203125" style="1" customWidth="1"/>
    <col min="12" max="24" width="22.83203125" style="1" customWidth="1"/>
    <col min="25" max="16384" width="22.83203125" style="1"/>
  </cols>
  <sheetData>
    <row r="1" spans="1:11" s="2" customFormat="1" x14ac:dyDescent="0.2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</row>
    <row r="2" spans="1:11" x14ac:dyDescent="0.25">
      <c r="A2" s="1" t="s">
        <v>6</v>
      </c>
      <c r="B2" s="1">
        <v>20</v>
      </c>
      <c r="C2" s="1">
        <v>0</v>
      </c>
      <c r="D2" s="1">
        <f>1*5</f>
        <v>5</v>
      </c>
      <c r="E2" s="1">
        <v>0</v>
      </c>
      <c r="F2" s="1">
        <v>2</v>
      </c>
      <c r="G2" s="1">
        <f>SUM(B2:F2)</f>
        <v>27</v>
      </c>
    </row>
    <row r="3" spans="1:11" x14ac:dyDescent="0.25">
      <c r="A3" s="1" t="s">
        <v>7</v>
      </c>
      <c r="B3" s="1">
        <v>20</v>
      </c>
      <c r="C3" s="1">
        <v>1</v>
      </c>
      <c r="D3" s="1">
        <v>7</v>
      </c>
      <c r="E3" s="1">
        <v>1</v>
      </c>
      <c r="F3" s="1">
        <v>2</v>
      </c>
      <c r="G3" s="1">
        <f>SUM(B3:F3)</f>
        <v>31</v>
      </c>
    </row>
    <row r="7" spans="1:11" s="2" customFormat="1" x14ac:dyDescent="0.2">
      <c r="A7" s="3"/>
      <c r="B7" s="3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I7" s="2" t="s">
        <v>11</v>
      </c>
      <c r="J7" s="2" t="s">
        <v>15</v>
      </c>
      <c r="K7" s="9" t="s">
        <v>16</v>
      </c>
    </row>
    <row r="8" spans="1:11" x14ac:dyDescent="0.25">
      <c r="A8" s="1" t="s">
        <v>17</v>
      </c>
      <c r="B8">
        <v>11</v>
      </c>
      <c r="C8">
        <v>11</v>
      </c>
      <c r="D8">
        <v>11</v>
      </c>
      <c r="E8" s="17">
        <f>AVERAGE(B8:D8)</f>
        <v>11</v>
      </c>
      <c r="F8">
        <v>7</v>
      </c>
      <c r="G8">
        <v>9</v>
      </c>
      <c r="H8">
        <v>10</v>
      </c>
      <c r="I8" s="17">
        <f>AVERAGE(F8:H8)</f>
        <v>8.6666666666666661</v>
      </c>
      <c r="J8" s="17">
        <f>AVERAGE(B8:D8,F8:H8)</f>
        <v>9.8333333333333339</v>
      </c>
      <c r="K8" s="12">
        <f>J8/$G$2</f>
        <v>0.36419753086419754</v>
      </c>
    </row>
    <row r="9" spans="1:11" x14ac:dyDescent="0.25">
      <c r="A9" s="1" t="s">
        <v>18</v>
      </c>
      <c r="B9">
        <v>13</v>
      </c>
      <c r="C9">
        <v>13</v>
      </c>
      <c r="D9">
        <v>12</v>
      </c>
      <c r="E9" s="17">
        <f>AVERAGE(B9:D9)</f>
        <v>12.666666666666666</v>
      </c>
      <c r="F9">
        <v>17</v>
      </c>
      <c r="G9">
        <v>15</v>
      </c>
      <c r="H9">
        <v>14</v>
      </c>
      <c r="I9" s="17">
        <f>AVERAGE(F9:H9)</f>
        <v>15.333333333333334</v>
      </c>
      <c r="J9" s="17">
        <f>AVERAGE(B9:D9,F9:H9)</f>
        <v>14</v>
      </c>
      <c r="K9" s="12">
        <f>J9/$G$2</f>
        <v>0.51851851851851849</v>
      </c>
    </row>
    <row r="10" spans="1:11" x14ac:dyDescent="0.25">
      <c r="A10" s="1" t="s">
        <v>19</v>
      </c>
      <c r="B10">
        <v>3</v>
      </c>
      <c r="C10">
        <v>3</v>
      </c>
      <c r="D10">
        <v>4</v>
      </c>
      <c r="E10" s="17">
        <f>AVERAGE(B10:D10)</f>
        <v>3.3333333333333335</v>
      </c>
      <c r="F10">
        <v>3</v>
      </c>
      <c r="G10">
        <v>3</v>
      </c>
      <c r="H10">
        <v>3</v>
      </c>
      <c r="I10" s="17">
        <f>AVERAGE(F10:H10)</f>
        <v>3</v>
      </c>
      <c r="J10" s="17">
        <f>AVERAGE(B10:D10,F10:H10)</f>
        <v>3.1666666666666665</v>
      </c>
      <c r="K10" s="12">
        <f>J10/$G$2</f>
        <v>0.11728395061728394</v>
      </c>
    </row>
    <row r="11" spans="1:11" x14ac:dyDescent="0.25">
      <c r="K11" s="8"/>
    </row>
    <row r="12" spans="1:11" x14ac:dyDescent="0.25">
      <c r="K12" s="8"/>
    </row>
    <row r="13" spans="1:11" x14ac:dyDescent="0.25">
      <c r="K13" s="8"/>
    </row>
    <row r="14" spans="1:11" x14ac:dyDescent="0.25">
      <c r="K14" s="8"/>
    </row>
    <row r="15" spans="1:11" x14ac:dyDescent="0.25">
      <c r="K15" s="8"/>
    </row>
    <row r="16" spans="1:11" x14ac:dyDescent="0.25">
      <c r="J16" s="2"/>
      <c r="K16" s="8"/>
    </row>
    <row r="17" spans="1:11" s="2" customFormat="1" x14ac:dyDescent="0.2">
      <c r="A17" s="3"/>
      <c r="B17" s="3" t="s">
        <v>8</v>
      </c>
      <c r="C17" s="3" t="s">
        <v>9</v>
      </c>
      <c r="D17" s="3" t="s">
        <v>10</v>
      </c>
      <c r="E17" s="3" t="s">
        <v>11</v>
      </c>
      <c r="F17" s="3" t="s">
        <v>12</v>
      </c>
      <c r="G17" s="3" t="s">
        <v>13</v>
      </c>
      <c r="H17" s="3" t="s">
        <v>14</v>
      </c>
      <c r="I17" s="2" t="s">
        <v>11</v>
      </c>
      <c r="J17" s="2" t="s">
        <v>15</v>
      </c>
      <c r="K17" s="9" t="s">
        <v>16</v>
      </c>
    </row>
    <row r="18" spans="1:11" x14ac:dyDescent="0.25">
      <c r="A18" s="1" t="s">
        <v>20</v>
      </c>
      <c r="B18">
        <v>13</v>
      </c>
      <c r="C18">
        <v>13</v>
      </c>
      <c r="D18">
        <v>14</v>
      </c>
      <c r="E18" s="1">
        <f>AVERAGE(B18:D18)</f>
        <v>13.333333333333334</v>
      </c>
      <c r="F18">
        <v>7</v>
      </c>
      <c r="G18">
        <v>10</v>
      </c>
      <c r="H18">
        <v>11</v>
      </c>
      <c r="I18" s="17">
        <f>AVERAGE(F18:H18)</f>
        <v>9.3333333333333339</v>
      </c>
      <c r="J18" s="17">
        <f>AVERAGE(B18:D18,F18:H18)</f>
        <v>11.333333333333334</v>
      </c>
      <c r="K18" s="12">
        <f>J18/$G$2</f>
        <v>0.41975308641975312</v>
      </c>
    </row>
    <row r="19" spans="1:11" x14ac:dyDescent="0.25">
      <c r="A19" s="1" t="s">
        <v>21</v>
      </c>
      <c r="B19">
        <v>13</v>
      </c>
      <c r="C19">
        <v>12</v>
      </c>
      <c r="D19">
        <v>11</v>
      </c>
      <c r="E19" s="1">
        <f>AVERAGE(B19:D19)</f>
        <v>12</v>
      </c>
      <c r="F19">
        <v>18</v>
      </c>
      <c r="G19">
        <v>15</v>
      </c>
      <c r="H19">
        <v>14</v>
      </c>
      <c r="I19" s="17">
        <f>AVERAGE(F19:H19)</f>
        <v>15.666666666666666</v>
      </c>
      <c r="J19" s="17">
        <f>AVERAGE(B19:D19,F19:H19)</f>
        <v>13.833333333333334</v>
      </c>
      <c r="K19" s="12">
        <f>J19/$G$2</f>
        <v>0.51234567901234573</v>
      </c>
    </row>
    <row r="20" spans="1:11" x14ac:dyDescent="0.25">
      <c r="A20" s="1" t="s">
        <v>22</v>
      </c>
      <c r="B20">
        <v>1</v>
      </c>
      <c r="C20">
        <v>2</v>
      </c>
      <c r="D20">
        <v>2</v>
      </c>
      <c r="E20" s="1">
        <f>AVERAGE(B20:D20)</f>
        <v>1.6666666666666667</v>
      </c>
      <c r="F20">
        <v>2</v>
      </c>
      <c r="G20">
        <v>2</v>
      </c>
      <c r="H20">
        <v>2</v>
      </c>
      <c r="I20" s="17">
        <f>AVERAGE(F20:H20)</f>
        <v>2</v>
      </c>
      <c r="J20" s="17">
        <f>AVERAGE(B20:D20,F20:H20)</f>
        <v>1.8333333333333333</v>
      </c>
      <c r="K20" s="12">
        <f>J20/$G$2</f>
        <v>6.7901234567901231E-2</v>
      </c>
    </row>
    <row r="39" spans="1:7" x14ac:dyDescent="0.25">
      <c r="B39" s="1" t="s">
        <v>6</v>
      </c>
      <c r="C39" s="1" t="s">
        <v>7</v>
      </c>
      <c r="F39" s="1" t="s">
        <v>6</v>
      </c>
      <c r="G39" s="1" t="s">
        <v>7</v>
      </c>
    </row>
    <row r="40" spans="1:7" x14ac:dyDescent="0.25">
      <c r="A40" s="1" t="s">
        <v>23</v>
      </c>
      <c r="B40" s="18">
        <f>E8/$G$2</f>
        <v>0.40740740740740738</v>
      </c>
      <c r="C40" s="13">
        <f>I8/$G$2</f>
        <v>0.32098765432098764</v>
      </c>
      <c r="E40" s="1" t="s">
        <v>24</v>
      </c>
      <c r="F40" s="18">
        <f>E18/$G$2</f>
        <v>0.49382716049382719</v>
      </c>
      <c r="G40" s="13">
        <f>I18/$G$3</f>
        <v>0.30107526881720431</v>
      </c>
    </row>
    <row r="41" spans="1:7" x14ac:dyDescent="0.25">
      <c r="A41" s="1" t="s">
        <v>27</v>
      </c>
      <c r="B41" s="18">
        <f>E10/$G$2</f>
        <v>0.1234567901234568</v>
      </c>
      <c r="C41" s="13">
        <f>I10/$G$2</f>
        <v>0.1111111111111111</v>
      </c>
      <c r="E41" s="1" t="s">
        <v>28</v>
      </c>
      <c r="F41" s="18">
        <f>E20/$G$2</f>
        <v>6.1728395061728399E-2</v>
      </c>
      <c r="G41" s="13">
        <f>I20/$G$3</f>
        <v>6.4516129032258063E-2</v>
      </c>
    </row>
    <row r="42" spans="1:7" x14ac:dyDescent="0.25">
      <c r="A42" s="1" t="s">
        <v>25</v>
      </c>
      <c r="B42" s="13">
        <f>E9/$G$2</f>
        <v>0.46913580246913578</v>
      </c>
      <c r="C42" s="18">
        <f>I9/$G$2</f>
        <v>0.5679012345679012</v>
      </c>
      <c r="E42" s="1" t="s">
        <v>26</v>
      </c>
      <c r="F42" s="13">
        <f>E19/$G$2</f>
        <v>0.44444444444444442</v>
      </c>
      <c r="G42" s="18">
        <f>I19/$G$3</f>
        <v>0.5053763440860215</v>
      </c>
    </row>
    <row r="44" spans="1:7" x14ac:dyDescent="0.25">
      <c r="B44" s="22">
        <f>B40+B42</f>
        <v>0.87654320987654311</v>
      </c>
      <c r="C44" s="22">
        <f>C40+C42</f>
        <v>0.88888888888888884</v>
      </c>
      <c r="F44" s="22">
        <f>F40+F42</f>
        <v>0.93827160493827155</v>
      </c>
      <c r="G44" s="22">
        <f>G40+G42</f>
        <v>0.80645161290322576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6"/>
  <sheetViews>
    <sheetView tabSelected="1" workbookViewId="0">
      <selection activeCell="B7" sqref="B7"/>
    </sheetView>
  </sheetViews>
  <sheetFormatPr baseColWidth="10" defaultColWidth="8.83203125" defaultRowHeight="16" x14ac:dyDescent="0.2"/>
  <cols>
    <col min="1" max="1" width="15.6640625" customWidth="1"/>
    <col min="2" max="2" width="14.5" customWidth="1"/>
    <col min="3" max="3" width="15.6640625" style="5" customWidth="1"/>
    <col min="4" max="4" width="17.5" style="5" customWidth="1"/>
    <col min="5" max="5" width="16" customWidth="1"/>
    <col min="6" max="6" width="16.83203125" style="5" customWidth="1"/>
    <col min="7" max="7" width="14.33203125" style="5" customWidth="1"/>
    <col min="8" max="8" width="18.1640625" style="5" customWidth="1"/>
    <col min="9" max="9" width="14" style="5" customWidth="1"/>
    <col min="10" max="12" width="15.33203125" customWidth="1"/>
    <col min="13" max="13" width="51.6640625" customWidth="1"/>
    <col min="14" max="14" width="14.6640625" customWidth="1"/>
    <col min="16" max="16" width="24.1640625" customWidth="1"/>
  </cols>
  <sheetData>
    <row r="1" spans="1:17" ht="21" customHeight="1" x14ac:dyDescent="0.25">
      <c r="A1" s="1"/>
      <c r="B1" s="6" t="s">
        <v>29</v>
      </c>
      <c r="C1" s="10" t="s">
        <v>30</v>
      </c>
      <c r="D1" s="10" t="s">
        <v>31</v>
      </c>
      <c r="E1" s="11" t="s">
        <v>32</v>
      </c>
      <c r="F1" s="10" t="s">
        <v>33</v>
      </c>
      <c r="G1" s="10" t="s">
        <v>34</v>
      </c>
      <c r="H1" s="10" t="s">
        <v>35</v>
      </c>
      <c r="I1" s="10" t="s">
        <v>36</v>
      </c>
      <c r="J1" s="6" t="s">
        <v>37</v>
      </c>
      <c r="K1" s="15" t="s">
        <v>5</v>
      </c>
      <c r="L1" s="7"/>
    </row>
    <row r="2" spans="1:17" ht="21" customHeight="1" x14ac:dyDescent="0.25">
      <c r="A2" s="6" t="s">
        <v>38</v>
      </c>
      <c r="B2" s="1">
        <v>11</v>
      </c>
      <c r="C2" s="8">
        <v>2</v>
      </c>
      <c r="D2" s="8">
        <v>0</v>
      </c>
      <c r="E2" s="1">
        <v>1</v>
      </c>
      <c r="F2" s="8">
        <v>0</v>
      </c>
      <c r="G2" s="8">
        <v>2</v>
      </c>
      <c r="H2" s="1">
        <v>0</v>
      </c>
      <c r="I2" s="8">
        <v>0</v>
      </c>
      <c r="J2" s="1">
        <v>15</v>
      </c>
      <c r="K2" s="16">
        <f>SUM(B2:J2)</f>
        <v>31</v>
      </c>
      <c r="L2" s="1"/>
      <c r="M2" s="1" t="s">
        <v>39</v>
      </c>
      <c r="N2" s="8">
        <f>SUM(B2:J4)</f>
        <v>93</v>
      </c>
      <c r="P2" s="1"/>
      <c r="Q2" s="1"/>
    </row>
    <row r="3" spans="1:17" ht="21" customHeight="1" x14ac:dyDescent="0.25">
      <c r="A3" s="6" t="s">
        <v>40</v>
      </c>
      <c r="B3" s="1">
        <v>11</v>
      </c>
      <c r="C3" s="8">
        <v>1</v>
      </c>
      <c r="D3" s="8">
        <v>0</v>
      </c>
      <c r="E3" s="1">
        <v>2</v>
      </c>
      <c r="F3" s="8">
        <v>0</v>
      </c>
      <c r="G3" s="8">
        <v>2</v>
      </c>
      <c r="H3" s="1">
        <v>0</v>
      </c>
      <c r="I3" s="8">
        <v>0</v>
      </c>
      <c r="J3" s="1">
        <v>15</v>
      </c>
      <c r="K3" s="16">
        <f>SUM(B3:J3)</f>
        <v>31</v>
      </c>
      <c r="L3" s="1"/>
      <c r="M3" s="1" t="s">
        <v>41</v>
      </c>
      <c r="N3" s="8">
        <f>SUM(C2:D4,F2:I4)</f>
        <v>11</v>
      </c>
      <c r="P3" s="1"/>
      <c r="Q3" s="1"/>
    </row>
    <row r="4" spans="1:17" ht="21" customHeight="1" x14ac:dyDescent="0.25">
      <c r="A4" s="6" t="s">
        <v>42</v>
      </c>
      <c r="B4" s="1">
        <v>10</v>
      </c>
      <c r="C4" s="8">
        <v>1</v>
      </c>
      <c r="D4" s="8">
        <v>0</v>
      </c>
      <c r="E4" s="1">
        <v>2</v>
      </c>
      <c r="F4" s="8">
        <v>0</v>
      </c>
      <c r="G4" s="8">
        <v>2</v>
      </c>
      <c r="H4" s="1">
        <v>1</v>
      </c>
      <c r="I4" s="8">
        <v>0</v>
      </c>
      <c r="J4" s="1">
        <v>15</v>
      </c>
      <c r="K4" s="16">
        <f>SUM(B4:J4)</f>
        <v>31</v>
      </c>
      <c r="L4" s="1"/>
      <c r="M4" s="1"/>
      <c r="N4" s="1"/>
    </row>
    <row r="5" spans="1:17" ht="21" customHeight="1" x14ac:dyDescent="0.25">
      <c r="A5" s="23" t="s">
        <v>43</v>
      </c>
      <c r="B5" s="1">
        <f t="shared" ref="B5:J5" si="0">SUM(B2:B4)</f>
        <v>32</v>
      </c>
      <c r="C5" s="1">
        <f t="shared" si="0"/>
        <v>4</v>
      </c>
      <c r="D5" s="1">
        <f t="shared" si="0"/>
        <v>0</v>
      </c>
      <c r="E5" s="1">
        <f t="shared" si="0"/>
        <v>5</v>
      </c>
      <c r="F5" s="1">
        <f t="shared" si="0"/>
        <v>0</v>
      </c>
      <c r="G5" s="1">
        <f t="shared" si="0"/>
        <v>6</v>
      </c>
      <c r="H5" s="1">
        <f t="shared" si="0"/>
        <v>1</v>
      </c>
      <c r="I5" s="1">
        <f t="shared" si="0"/>
        <v>0</v>
      </c>
      <c r="J5" s="1">
        <f t="shared" si="0"/>
        <v>45</v>
      </c>
      <c r="K5" s="1"/>
      <c r="L5" s="1"/>
      <c r="M5" s="8" t="s">
        <v>44</v>
      </c>
      <c r="N5" s="12">
        <f>N3/N2</f>
        <v>0.11827956989247312</v>
      </c>
    </row>
    <row r="6" spans="1:17" ht="21" customHeight="1" x14ac:dyDescent="0.25">
      <c r="B6" s="13">
        <f t="shared" ref="B6:J6" si="1">B5/SUM($K$2:$K$4)</f>
        <v>0.34408602150537637</v>
      </c>
      <c r="C6" s="13">
        <f t="shared" si="1"/>
        <v>4.3010752688172046E-2</v>
      </c>
      <c r="D6" s="13">
        <f t="shared" si="1"/>
        <v>0</v>
      </c>
      <c r="E6" s="13">
        <f t="shared" si="1"/>
        <v>5.3763440860215055E-2</v>
      </c>
      <c r="F6" s="13">
        <f t="shared" si="1"/>
        <v>0</v>
      </c>
      <c r="G6" s="13">
        <f t="shared" si="1"/>
        <v>6.4516129032258063E-2</v>
      </c>
      <c r="H6" s="13">
        <f t="shared" si="1"/>
        <v>1.0752688172043012E-2</v>
      </c>
      <c r="I6" s="13">
        <f t="shared" si="1"/>
        <v>0</v>
      </c>
      <c r="J6" s="13">
        <f t="shared" si="1"/>
        <v>0.4838709677419355</v>
      </c>
      <c r="K6" s="1"/>
      <c r="L6" s="1"/>
    </row>
    <row r="7" spans="1:17" ht="21" customHeight="1" x14ac:dyDescent="0.25">
      <c r="L7" s="1"/>
      <c r="M7" s="1" t="s">
        <v>45</v>
      </c>
      <c r="N7" s="13">
        <f>SUM(J2:J4)/N2</f>
        <v>0.4838709677419355</v>
      </c>
    </row>
    <row r="8" spans="1:17" ht="21" customHeight="1" x14ac:dyDescent="0.25">
      <c r="C8" s="21"/>
      <c r="M8" s="1" t="s">
        <v>46</v>
      </c>
      <c r="N8" s="13">
        <f>SUM(B2:B4)/N2</f>
        <v>0.34408602150537637</v>
      </c>
    </row>
    <row r="9" spans="1:17" x14ac:dyDescent="0.2">
      <c r="C9" s="25">
        <f>SUM(B6,E6,J6)</f>
        <v>0.88172043010752699</v>
      </c>
      <c r="E9" s="21"/>
    </row>
    <row r="10" spans="1:17" x14ac:dyDescent="0.2">
      <c r="F10" s="25">
        <f>SUM(B6:J6)</f>
        <v>1</v>
      </c>
      <c r="N10" s="24"/>
      <c r="O10" s="25"/>
    </row>
    <row r="16" spans="1:17" ht="21" customHeight="1" x14ac:dyDescent="0.25">
      <c r="M16" s="1"/>
      <c r="N16" s="13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6"/>
  <sheetViews>
    <sheetView topLeftCell="A3" workbookViewId="0">
      <selection activeCell="C4" sqref="C4"/>
    </sheetView>
  </sheetViews>
  <sheetFormatPr baseColWidth="10" defaultColWidth="17" defaultRowHeight="21" x14ac:dyDescent="0.25"/>
  <cols>
    <col min="1" max="12" width="17" style="1" customWidth="1"/>
    <col min="13" max="16384" width="17" style="1"/>
  </cols>
  <sheetData>
    <row r="2" spans="1:7" x14ac:dyDescent="0.25">
      <c r="B2" s="27" t="s">
        <v>47</v>
      </c>
      <c r="C2" s="28"/>
      <c r="F2" s="27"/>
      <c r="G2" s="28"/>
    </row>
    <row r="3" spans="1:7" x14ac:dyDescent="0.25">
      <c r="B3" s="14" t="s">
        <v>48</v>
      </c>
      <c r="C3" s="14" t="s">
        <v>49</v>
      </c>
    </row>
    <row r="4" spans="1:7" x14ac:dyDescent="0.25">
      <c r="A4" s="14" t="s">
        <v>6</v>
      </c>
      <c r="B4" s="18">
        <f>3/31</f>
        <v>9.6774193548387094E-2</v>
      </c>
      <c r="C4" s="18">
        <f>2/31</f>
        <v>6.4516129032258063E-2</v>
      </c>
      <c r="F4" s="18"/>
      <c r="G4" s="18"/>
    </row>
    <row r="6" spans="1:7" x14ac:dyDescent="0.25">
      <c r="B6" s="1" t="s">
        <v>50</v>
      </c>
    </row>
  </sheetData>
  <mergeCells count="2">
    <mergeCell ref="B2:C2"/>
    <mergeCell ref="F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zoomScale="120" zoomScaleNormal="130" workbookViewId="0">
      <selection activeCell="K11" sqref="K11"/>
    </sheetView>
  </sheetViews>
  <sheetFormatPr baseColWidth="10" defaultColWidth="10.83203125" defaultRowHeight="21" x14ac:dyDescent="0.25"/>
  <cols>
    <col min="1" max="1" width="27.6640625" style="19" customWidth="1"/>
    <col min="2" max="11" width="10.83203125" style="19" customWidth="1"/>
    <col min="12" max="16384" width="10.83203125" style="19"/>
  </cols>
  <sheetData>
    <row r="1" spans="1:5" ht="22" customHeight="1" x14ac:dyDescent="0.25">
      <c r="B1" s="20" t="s">
        <v>17</v>
      </c>
      <c r="C1" s="20" t="s">
        <v>19</v>
      </c>
      <c r="D1" s="20" t="s">
        <v>18</v>
      </c>
    </row>
    <row r="2" spans="1:5" ht="22" customHeight="1" x14ac:dyDescent="0.25">
      <c r="A2" s="19" t="s">
        <v>51</v>
      </c>
      <c r="B2" s="19">
        <v>5</v>
      </c>
      <c r="C2" s="19">
        <v>10</v>
      </c>
      <c r="D2" s="19">
        <v>1</v>
      </c>
    </row>
    <row r="3" spans="1:5" ht="22" customHeight="1" x14ac:dyDescent="0.25">
      <c r="A3" s="19" t="s">
        <v>52</v>
      </c>
      <c r="B3" s="19">
        <v>3</v>
      </c>
      <c r="C3" s="19">
        <v>2</v>
      </c>
      <c r="D3" s="19">
        <v>1</v>
      </c>
    </row>
    <row r="4" spans="1:5" ht="22" customHeight="1" x14ac:dyDescent="0.25">
      <c r="A4" s="19" t="s">
        <v>53</v>
      </c>
      <c r="B4" s="19">
        <v>6</v>
      </c>
      <c r="C4" s="19">
        <v>1</v>
      </c>
      <c r="D4" s="19">
        <v>1</v>
      </c>
    </row>
    <row r="5" spans="1:5" ht="22" customHeight="1" x14ac:dyDescent="0.25">
      <c r="A5" s="19" t="s">
        <v>54</v>
      </c>
      <c r="B5" s="19">
        <v>1</v>
      </c>
    </row>
    <row r="6" spans="1:5" ht="22" customHeight="1" x14ac:dyDescent="0.25">
      <c r="A6" s="26" t="s">
        <v>5</v>
      </c>
      <c r="B6" s="26"/>
      <c r="C6" s="26"/>
      <c r="D6" s="26">
        <f>SUM(B2:D5)</f>
        <v>31</v>
      </c>
    </row>
    <row r="10" spans="1:5" ht="22" customHeight="1" x14ac:dyDescent="0.25">
      <c r="B10" s="20" t="s">
        <v>20</v>
      </c>
      <c r="C10" s="20" t="s">
        <v>22</v>
      </c>
      <c r="D10" s="20" t="s">
        <v>21</v>
      </c>
      <c r="E10" s="29"/>
    </row>
    <row r="11" spans="1:5" ht="22" customHeight="1" x14ac:dyDescent="0.25">
      <c r="A11" s="19" t="s">
        <v>51</v>
      </c>
      <c r="B11" s="19">
        <v>7</v>
      </c>
      <c r="C11" s="19">
        <v>1</v>
      </c>
      <c r="D11" s="19">
        <v>8</v>
      </c>
    </row>
    <row r="12" spans="1:5" ht="22" customHeight="1" x14ac:dyDescent="0.25">
      <c r="A12" s="19" t="s">
        <v>52</v>
      </c>
      <c r="B12" s="19">
        <v>3</v>
      </c>
      <c r="D12" s="19">
        <v>3</v>
      </c>
    </row>
    <row r="13" spans="1:5" ht="22" customHeight="1" x14ac:dyDescent="0.25">
      <c r="A13" s="19" t="s">
        <v>53</v>
      </c>
      <c r="B13" s="19">
        <v>6</v>
      </c>
      <c r="D13" s="19">
        <v>2</v>
      </c>
    </row>
    <row r="14" spans="1:5" ht="22" customHeight="1" x14ac:dyDescent="0.25">
      <c r="A14" s="19" t="s">
        <v>54</v>
      </c>
      <c r="B14" s="19">
        <v>1</v>
      </c>
    </row>
    <row r="15" spans="1:5" ht="22" customHeight="1" x14ac:dyDescent="0.25">
      <c r="A15" s="26" t="s">
        <v>5</v>
      </c>
      <c r="B15" s="26"/>
      <c r="C15" s="26"/>
      <c r="D15" s="26">
        <f>SUM(B11:D14)</f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RQ1</vt:lpstr>
      <vt:lpstr>RQ2</vt:lpstr>
      <vt:lpstr>RQ3</vt:lpstr>
      <vt:lpstr>RQ4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2023-01-17T13:07:07Z</dcterms:created>
  <dcterms:modified xsi:type="dcterms:W3CDTF">2023-03-01T02:26:54Z</dcterms:modified>
</cp:coreProperties>
</file>