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jed/PycharmProjects/Study-on-ChatGPT/dataset/code vs conceptual/"/>
    </mc:Choice>
  </mc:AlternateContent>
  <xr:revisionPtr revIDLastSave="0" documentId="13_ncr:1_{00F5F989-19AD-604F-802E-94E0ED69605D}" xr6:coauthVersionLast="47" xr6:coauthVersionMax="47" xr10:uidLastSave="{00000000-0000-0000-0000-000000000000}"/>
  <bookViews>
    <workbookView xWindow="0" yWindow="760" windowWidth="30240" windowHeight="17260" activeTab="1" xr2:uid="{00000000-000D-0000-FFFF-FFFF00000000}"/>
  </bookViews>
  <sheets>
    <sheet name="RQ1" sheetId="1" r:id="rId1"/>
    <sheet name="RQ2" sheetId="2" r:id="rId2"/>
    <sheet name="RQ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3" l="1"/>
  <c r="B6" i="3"/>
  <c r="M3" i="2"/>
  <c r="M4" i="2"/>
  <c r="M2" i="2"/>
  <c r="E4" i="2"/>
  <c r="C4" i="2"/>
  <c r="H4" i="2"/>
  <c r="B4" i="2"/>
  <c r="C10" i="1"/>
  <c r="D10" i="1"/>
  <c r="G10" i="1"/>
  <c r="H10" i="1"/>
  <c r="I10" i="1"/>
  <c r="B10" i="1"/>
  <c r="H3" i="1"/>
  <c r="C9" i="1" s="1"/>
  <c r="H2" i="1"/>
  <c r="C8" i="1" s="1"/>
  <c r="F4" i="1"/>
  <c r="G4" i="1"/>
  <c r="C4" i="1"/>
  <c r="B4" i="1"/>
  <c r="H4" i="1" s="1"/>
  <c r="J5" i="2"/>
  <c r="I5" i="2"/>
  <c r="H5" i="2"/>
  <c r="G5" i="2"/>
  <c r="F5" i="2"/>
  <c r="E5" i="2"/>
  <c r="D5" i="2"/>
  <c r="C5" i="2"/>
  <c r="B5" i="2"/>
  <c r="K4" i="2"/>
  <c r="K3" i="2"/>
  <c r="K2" i="2"/>
  <c r="B9" i="1" l="1"/>
  <c r="I9" i="1"/>
  <c r="H9" i="1"/>
  <c r="B5" i="3"/>
  <c r="G9" i="1"/>
  <c r="C5" i="3"/>
  <c r="D9" i="1"/>
  <c r="B8" i="1"/>
  <c r="I8" i="1"/>
  <c r="B4" i="3"/>
  <c r="H8" i="1"/>
  <c r="C4" i="3"/>
  <c r="G8" i="1"/>
  <c r="D8" i="1"/>
  <c r="C6" i="2"/>
  <c r="J6" i="2"/>
  <c r="D6" i="2"/>
  <c r="B6" i="2"/>
  <c r="E6" i="2"/>
  <c r="G6" i="2"/>
  <c r="H6" i="2"/>
  <c r="I6" i="2"/>
  <c r="F6" i="2"/>
</calcChain>
</file>

<file path=xl/sharedStrings.xml><?xml version="1.0" encoding="utf-8"?>
<sst xmlns="http://schemas.openxmlformats.org/spreadsheetml/2006/main" count="43" uniqueCount="24">
  <si>
    <t>Sum</t>
  </si>
  <si>
    <t>EC</t>
  </si>
  <si>
    <t>EIC</t>
  </si>
  <si>
    <t>EPC</t>
  </si>
  <si>
    <t>AC</t>
  </si>
  <si>
    <t>AIC</t>
  </si>
  <si>
    <t>APC</t>
  </si>
  <si>
    <t>EIC-AIC</t>
  </si>
  <si>
    <t>EPC-AIC</t>
  </si>
  <si>
    <t>EIC-APC</t>
  </si>
  <si>
    <t>EPC-APC</t>
  </si>
  <si>
    <t>EC-AIC</t>
  </si>
  <si>
    <t>EIC-AC</t>
  </si>
  <si>
    <t>EPC-AC</t>
  </si>
  <si>
    <t>EC-APC</t>
  </si>
  <si>
    <t>EC-AC</t>
  </si>
  <si>
    <t xml:space="preserve">Sum </t>
  </si>
  <si>
    <t>Inconsistance Percentage</t>
  </si>
  <si>
    <t>Answer</t>
  </si>
  <si>
    <t>Explnataion</t>
  </si>
  <si>
    <t>Code</t>
  </si>
  <si>
    <t>Conceptual</t>
  </si>
  <si>
    <t>Both</t>
  </si>
  <si>
    <t>Non-identical pair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</si>
</sst>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2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4"/>
      <name val="Calibri (Body)"/>
    </font>
    <font>
      <sz val="16"/>
      <color theme="4"/>
      <name val="Calibri"/>
      <family val="2"/>
      <scheme val="minor"/>
    </font>
    <font>
      <sz val="16"/>
      <color theme="9"/>
      <name val="Calibri"/>
      <family val="2"/>
      <scheme val="minor"/>
    </font>
    <font>
      <sz val="16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9" fontId="5" fillId="0" borderId="0"/>
  </cellStyleXfs>
  <cellXfs count="2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0" xfId="0" applyFont="1"/>
    <xf numFmtId="0" fontId="6" fillId="0" borderId="1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4" fillId="0" borderId="0" xfId="0" applyFont="1"/>
    <xf numFmtId="0" fontId="7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4" fontId="4" fillId="0" borderId="0" xfId="1" applyNumberFormat="1" applyFont="1"/>
    <xf numFmtId="164" fontId="3" fillId="0" borderId="0" xfId="1" applyNumberFormat="1" applyFont="1"/>
    <xf numFmtId="0" fontId="3" fillId="2" borderId="0" xfId="0" applyFont="1" applyFill="1"/>
    <xf numFmtId="0" fontId="8" fillId="0" borderId="0" xfId="0" applyFont="1" applyAlignment="1">
      <alignment horizontal="center" vertical="top"/>
    </xf>
    <xf numFmtId="0" fontId="9" fillId="0" borderId="0" xfId="0" applyFont="1"/>
    <xf numFmtId="164" fontId="10" fillId="0" borderId="0" xfId="1" applyNumberFormat="1" applyFont="1"/>
    <xf numFmtId="164" fontId="5" fillId="0" borderId="0" xfId="1" applyNumberFormat="1"/>
    <xf numFmtId="0" fontId="6" fillId="0" borderId="2" xfId="0" applyFont="1" applyBorder="1" applyAlignment="1">
      <alignment horizontal="center" vertical="top"/>
    </xf>
    <xf numFmtId="0" fontId="11" fillId="2" borderId="0" xfId="0" applyFont="1" applyFill="1" applyAlignment="1">
      <alignment horizontal="center" vertical="center"/>
    </xf>
    <xf numFmtId="165" fontId="3" fillId="0" borderId="0" xfId="0" applyNumberFormat="1" applyFont="1"/>
    <xf numFmtId="0" fontId="1" fillId="0" borderId="0" xfId="0" applyFont="1"/>
    <xf numFmtId="164" fontId="7" fillId="0" borderId="0" xfId="1" applyNumberFormat="1" applyFont="1"/>
    <xf numFmtId="0" fontId="3" fillId="0" borderId="0" xfId="0" applyFont="1" applyAlignment="1">
      <alignment horizontal="center"/>
    </xf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Explanation Categories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'RQ1'!#REF!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'RQ1'!#REF!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'RQ1'!#REF!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C64-A542-AF42-17205109567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'RQ1'!#REF!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'RQ1'!#REF!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'RQ1'!#REF!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EC64-A542-AF42-17205109567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'RQ1'!#REF!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'RQ1'!#REF!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'RQ1'!#REF!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EC64-A542-AF42-17205109567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04840927"/>
        <c:axId val="631807807"/>
      </c:barChart>
      <c:catAx>
        <c:axId val="50484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07807"/>
        <c:crosses val="autoZero"/>
        <c:auto val="1"/>
        <c:lblAlgn val="ctr"/>
        <c:lblOffset val="100"/>
        <c:noMultiLvlLbl val="0"/>
      </c:catAx>
      <c:valAx>
        <c:axId val="63180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4092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'RQ1'!$A$8</c:f>
              <c:strCache>
                <c:ptCount val="1"/>
                <c:pt idx="0">
                  <c:v>Code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'RQ1'!$B$7:$D$7</c:f>
              <c:strCache>
                <c:ptCount val="3"/>
                <c:pt idx="0">
                  <c:v>AC</c:v>
                </c:pt>
                <c:pt idx="1">
                  <c:v>APC</c:v>
                </c:pt>
                <c:pt idx="2">
                  <c:v>AIC</c:v>
                </c:pt>
              </c:strCache>
            </c:strRef>
          </c:cat>
          <c:val>
            <c:numRef>
              <c:f>'RQ1'!$B$8:$D$8</c:f>
              <c:numCache>
                <c:formatCode>0.0%</c:formatCode>
                <c:ptCount val="3"/>
                <c:pt idx="0">
                  <c:v>0.83333333333333337</c:v>
                </c:pt>
                <c:pt idx="1">
                  <c:v>0.16666666666666666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B-9C4B-9BD3-C5B61ABB5CBF}"/>
            </c:ext>
          </c:extLst>
        </c:ser>
        <c:ser>
          <c:idx val="1"/>
          <c:order val="1"/>
          <c:tx>
            <c:strRef>
              <c:f>'RQ1'!$A$9</c:f>
              <c:strCache>
                <c:ptCount val="1"/>
                <c:pt idx="0">
                  <c:v>Conceptual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'RQ1'!$B$7:$D$7</c:f>
              <c:strCache>
                <c:ptCount val="3"/>
                <c:pt idx="0">
                  <c:v>AC</c:v>
                </c:pt>
                <c:pt idx="1">
                  <c:v>APC</c:v>
                </c:pt>
                <c:pt idx="2">
                  <c:v>AIC</c:v>
                </c:pt>
              </c:strCache>
            </c:strRef>
          </c:cat>
          <c:val>
            <c:numRef>
              <c:f>'RQ1'!$B$9:$D$9</c:f>
              <c:numCache>
                <c:formatCode>0.0%</c:formatCode>
                <c:ptCount val="3"/>
                <c:pt idx="0">
                  <c:v>0.55555555555555558</c:v>
                </c:pt>
                <c:pt idx="1">
                  <c:v>0</c:v>
                </c:pt>
                <c:pt idx="2">
                  <c:v>0.44444444444444442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1B-9C4B-9BD3-C5B61ABB5CBF}"/>
            </c:ext>
          </c:extLst>
        </c:ser>
        <c:ser>
          <c:idx val="2"/>
          <c:order val="2"/>
          <c:tx>
            <c:strRef>
              <c:f>'RQ1'!$A$10</c:f>
              <c:strCache>
                <c:ptCount val="1"/>
                <c:pt idx="0">
                  <c:v>Both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'RQ1'!$B$7:$D$7</c:f>
              <c:strCache>
                <c:ptCount val="3"/>
                <c:pt idx="0">
                  <c:v>AC</c:v>
                </c:pt>
                <c:pt idx="1">
                  <c:v>APC</c:v>
                </c:pt>
                <c:pt idx="2">
                  <c:v>AIC</c:v>
                </c:pt>
              </c:strCache>
            </c:strRef>
          </c:cat>
          <c:val>
            <c:numRef>
              <c:f>'RQ1'!$B$10:$D$10</c:f>
              <c:numCache>
                <c:formatCode>0.0%</c:formatCode>
                <c:ptCount val="3"/>
                <c:pt idx="0">
                  <c:v>0.45833333333333331</c:v>
                </c:pt>
                <c:pt idx="1">
                  <c:v>4.1666666666666664E-2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1B-9C4B-9BD3-C5B61ABB5C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5189392"/>
        <c:axId val="335191120"/>
      </c:barChart>
      <c:catAx>
        <c:axId val="33518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91120"/>
        <c:crosses val="autoZero"/>
        <c:auto val="1"/>
        <c:lblAlgn val="ctr"/>
        <c:lblOffset val="100"/>
        <c:noMultiLvlLbl val="0"/>
      </c:catAx>
      <c:valAx>
        <c:axId val="33519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8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'RQ1'!$F$8</c:f>
              <c:strCache>
                <c:ptCount val="1"/>
                <c:pt idx="0">
                  <c:v>Code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'RQ1'!$G$7:$I$7</c:f>
              <c:strCache>
                <c:ptCount val="3"/>
                <c:pt idx="0">
                  <c:v>EC</c:v>
                </c:pt>
                <c:pt idx="1">
                  <c:v>EPC</c:v>
                </c:pt>
                <c:pt idx="2">
                  <c:v>EIC</c:v>
                </c:pt>
              </c:strCache>
            </c:strRef>
          </c:cat>
          <c:val>
            <c:numRef>
              <c:f>'RQ1'!$G$8:$I$8</c:f>
              <c:numCache>
                <c:formatCode>0.0%</c:formatCode>
                <c:ptCount val="3"/>
                <c:pt idx="0">
                  <c:v>0.83333333333333337</c:v>
                </c:pt>
                <c:pt idx="1">
                  <c:v>0.16666666666666666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C-1842-8410-27A2EAF6F2A2}"/>
            </c:ext>
          </c:extLst>
        </c:ser>
        <c:ser>
          <c:idx val="1"/>
          <c:order val="1"/>
          <c:tx>
            <c:strRef>
              <c:f>'RQ1'!$F$9</c:f>
              <c:strCache>
                <c:ptCount val="1"/>
                <c:pt idx="0">
                  <c:v>Conceptual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'RQ1'!$G$7:$I$7</c:f>
              <c:strCache>
                <c:ptCount val="3"/>
                <c:pt idx="0">
                  <c:v>EC</c:v>
                </c:pt>
                <c:pt idx="1">
                  <c:v>EPC</c:v>
                </c:pt>
                <c:pt idx="2">
                  <c:v>EIC</c:v>
                </c:pt>
              </c:strCache>
            </c:strRef>
          </c:cat>
          <c:val>
            <c:numRef>
              <c:f>'RQ1'!$G$9:$I$9</c:f>
              <c:numCache>
                <c:formatCode>0.0%</c:formatCode>
                <c:ptCount val="3"/>
                <c:pt idx="0">
                  <c:v>0.55555555555555558</c:v>
                </c:pt>
                <c:pt idx="1">
                  <c:v>0.1111111111111111</c:v>
                </c:pt>
                <c:pt idx="2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DC-1842-8410-27A2EAF6F2A2}"/>
            </c:ext>
          </c:extLst>
        </c:ser>
        <c:ser>
          <c:idx val="2"/>
          <c:order val="2"/>
          <c:tx>
            <c:strRef>
              <c:f>'RQ1'!$F$10</c:f>
              <c:strCache>
                <c:ptCount val="1"/>
                <c:pt idx="0">
                  <c:v>Both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'RQ1'!$G$7:$I$7</c:f>
              <c:strCache>
                <c:ptCount val="3"/>
                <c:pt idx="0">
                  <c:v>EC</c:v>
                </c:pt>
                <c:pt idx="1">
                  <c:v>EPC</c:v>
                </c:pt>
                <c:pt idx="2">
                  <c:v>EIC</c:v>
                </c:pt>
              </c:strCache>
            </c:strRef>
          </c:cat>
          <c:val>
            <c:numRef>
              <c:f>'RQ1'!$G$10:$I$10</c:f>
              <c:numCache>
                <c:formatCode>0.0%</c:formatCode>
                <c:ptCount val="3"/>
                <c:pt idx="0">
                  <c:v>0.3125</c:v>
                </c:pt>
                <c:pt idx="1">
                  <c:v>8.3333333333333329E-2</c:v>
                </c:pt>
                <c:pt idx="2">
                  <c:v>0.60416666666666663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DC-1842-8410-27A2EAF6F2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5314864"/>
        <c:axId val="335316592"/>
      </c:barChart>
      <c:catAx>
        <c:axId val="33531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16592"/>
        <c:crosses val="autoZero"/>
        <c:auto val="1"/>
        <c:lblAlgn val="ctr"/>
        <c:lblOffset val="100"/>
        <c:noMultiLvlLbl val="0"/>
      </c:catAx>
      <c:valAx>
        <c:axId val="33531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1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687532</xdr:colOff>
      <xdr:row>1</xdr:row>
      <xdr:rowOff>207818</xdr:rowOff>
    </xdr:from>
    <xdr:to>
      <xdr:col>15</xdr:col>
      <xdr:colOff>1189182</xdr:colOff>
      <xdr:row>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516759</xdr:colOff>
      <xdr:row>11</xdr:row>
      <xdr:rowOff>38538</xdr:rowOff>
    </xdr:from>
    <xdr:to>
      <xdr:col>4</xdr:col>
      <xdr:colOff>140138</xdr:colOff>
      <xdr:row>21</xdr:row>
      <xdr:rowOff>154152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A8FE8A-853F-E361-3BF4-3354F48BC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8759</xdr:colOff>
      <xdr:row>10</xdr:row>
      <xdr:rowOff>257503</xdr:rowOff>
    </xdr:from>
    <xdr:to>
      <xdr:col>8</xdr:col>
      <xdr:colOff>1129863</xdr:colOff>
      <xdr:row>21</xdr:row>
      <xdr:rowOff>110358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66527A-4391-95FD-6986-0E8B54C3A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opLeftCell="A5" zoomScale="145" zoomScaleNormal="145" workbookViewId="0">
      <selection activeCell="B10" sqref="B10:G10"/>
    </sheetView>
  </sheetViews>
  <sheetFormatPr baseColWidth="10" defaultColWidth="22.83203125" defaultRowHeight="21" x14ac:dyDescent="0.25"/>
  <cols>
    <col min="1" max="1" width="13.1640625" style="1" customWidth="1"/>
    <col min="2" max="2" width="17.5" style="1" customWidth="1"/>
    <col min="3" max="3" width="17.6640625" style="1" customWidth="1"/>
    <col min="4" max="4" width="16.5" style="1" customWidth="1"/>
    <col min="5" max="5" width="17" style="1" customWidth="1"/>
    <col min="6" max="6" width="16" style="1" customWidth="1"/>
    <col min="7" max="7" width="13.83203125" style="1" customWidth="1"/>
    <col min="8" max="8" width="15.5" style="1" customWidth="1"/>
    <col min="9" max="9" width="15.6640625" style="1" customWidth="1"/>
    <col min="10" max="10" width="22.83203125" style="1" customWidth="1"/>
    <col min="11" max="11" width="25.83203125" style="1" customWidth="1"/>
    <col min="12" max="24" width="22.83203125" style="1" customWidth="1"/>
    <col min="25" max="16384" width="22.83203125" style="1"/>
  </cols>
  <sheetData>
    <row r="1" spans="1:9" s="2" customFormat="1" x14ac:dyDescent="0.2">
      <c r="A1" s="3"/>
      <c r="B1" s="3" t="s">
        <v>4</v>
      </c>
      <c r="C1" s="3" t="s">
        <v>6</v>
      </c>
      <c r="D1" s="3" t="s">
        <v>5</v>
      </c>
      <c r="E1" s="3" t="s">
        <v>1</v>
      </c>
      <c r="F1" s="3" t="s">
        <v>3</v>
      </c>
      <c r="G1" s="18" t="s">
        <v>2</v>
      </c>
      <c r="H1" s="2" t="s">
        <v>0</v>
      </c>
    </row>
    <row r="2" spans="1:9" x14ac:dyDescent="0.25">
      <c r="A2" s="1" t="s">
        <v>20</v>
      </c>
      <c r="B2" s="19">
        <v>5</v>
      </c>
      <c r="C2" s="19">
        <v>1</v>
      </c>
      <c r="D2" s="19">
        <v>0</v>
      </c>
      <c r="E2" s="19">
        <v>5</v>
      </c>
      <c r="F2" s="19">
        <v>1</v>
      </c>
      <c r="G2" s="19">
        <v>0</v>
      </c>
      <c r="H2" s="19">
        <f>SUM(B2:D2)</f>
        <v>6</v>
      </c>
    </row>
    <row r="3" spans="1:9" x14ac:dyDescent="0.25">
      <c r="A3" s="1" t="s">
        <v>21</v>
      </c>
      <c r="B3" s="19">
        <v>5</v>
      </c>
      <c r="C3" s="19">
        <v>0</v>
      </c>
      <c r="D3" s="19">
        <v>4</v>
      </c>
      <c r="E3" s="19">
        <v>5</v>
      </c>
      <c r="F3" s="19">
        <v>1</v>
      </c>
      <c r="G3" s="19">
        <v>3</v>
      </c>
      <c r="H3" s="19">
        <f t="shared" ref="H3:H4" si="0">SUM(B3:D3)</f>
        <v>9</v>
      </c>
    </row>
    <row r="4" spans="1:9" x14ac:dyDescent="0.25">
      <c r="A4" s="1" t="s">
        <v>22</v>
      </c>
      <c r="B4" s="19">
        <f>22/3</f>
        <v>7.333333333333333</v>
      </c>
      <c r="C4" s="19">
        <f>2/3</f>
        <v>0.66666666666666663</v>
      </c>
      <c r="D4" s="19">
        <v>8</v>
      </c>
      <c r="E4" s="19">
        <v>5</v>
      </c>
      <c r="F4" s="19">
        <f>4/3</f>
        <v>1.3333333333333333</v>
      </c>
      <c r="G4" s="19">
        <f>29/3</f>
        <v>9.6666666666666661</v>
      </c>
      <c r="H4" s="19">
        <f t="shared" si="0"/>
        <v>16</v>
      </c>
    </row>
    <row r="7" spans="1:9" x14ac:dyDescent="0.25">
      <c r="A7" s="3"/>
      <c r="B7" s="3" t="s">
        <v>4</v>
      </c>
      <c r="C7" s="3" t="s">
        <v>6</v>
      </c>
      <c r="D7" s="3" t="s">
        <v>5</v>
      </c>
      <c r="F7" s="3"/>
      <c r="G7" s="3" t="s">
        <v>1</v>
      </c>
      <c r="H7" s="3" t="s">
        <v>3</v>
      </c>
      <c r="I7" s="18" t="s">
        <v>2</v>
      </c>
    </row>
    <row r="8" spans="1:9" x14ac:dyDescent="0.25">
      <c r="A8" s="1" t="s">
        <v>20</v>
      </c>
      <c r="B8" s="16">
        <f>B2/$H$2</f>
        <v>0.83333333333333337</v>
      </c>
      <c r="C8" s="16">
        <f>C2/$H$2</f>
        <v>0.16666666666666666</v>
      </c>
      <c r="D8" s="16">
        <f t="shared" ref="D8" si="1">D2/$H$2</f>
        <v>0</v>
      </c>
      <c r="F8" s="1" t="s">
        <v>20</v>
      </c>
      <c r="G8" s="16">
        <f>E2/$H$2</f>
        <v>0.83333333333333337</v>
      </c>
      <c r="H8" s="16">
        <f>F2/$H$2</f>
        <v>0.16666666666666666</v>
      </c>
      <c r="I8" s="16">
        <f>G2/$H$2</f>
        <v>0</v>
      </c>
    </row>
    <row r="9" spans="1:9" x14ac:dyDescent="0.25">
      <c r="A9" s="1" t="s">
        <v>21</v>
      </c>
      <c r="B9" s="16">
        <f>B3/$H$3</f>
        <v>0.55555555555555558</v>
      </c>
      <c r="C9" s="16">
        <f t="shared" ref="C9:D9" si="2">C3/$H$3</f>
        <v>0</v>
      </c>
      <c r="D9" s="16">
        <f t="shared" si="2"/>
        <v>0.44444444444444442</v>
      </c>
      <c r="F9" s="1" t="s">
        <v>21</v>
      </c>
      <c r="G9" s="16">
        <f>E3/$H$3</f>
        <v>0.55555555555555558</v>
      </c>
      <c r="H9" s="16">
        <f>F3/$H$3</f>
        <v>0.1111111111111111</v>
      </c>
      <c r="I9" s="16">
        <f>G3/$H$3</f>
        <v>0.33333333333333331</v>
      </c>
    </row>
    <row r="10" spans="1:9" x14ac:dyDescent="0.25">
      <c r="A10" s="1" t="s">
        <v>22</v>
      </c>
      <c r="B10" s="16">
        <f>B4/$H$4</f>
        <v>0.45833333333333331</v>
      </c>
      <c r="C10" s="16">
        <f t="shared" ref="C10:D10" si="3">C4/$H$4</f>
        <v>4.1666666666666664E-2</v>
      </c>
      <c r="D10" s="16">
        <f t="shared" si="3"/>
        <v>0.5</v>
      </c>
      <c r="F10" s="1" t="s">
        <v>22</v>
      </c>
      <c r="G10" s="16">
        <f>E4/$H$4</f>
        <v>0.3125</v>
      </c>
      <c r="H10" s="16">
        <f>F4/$H$4</f>
        <v>8.3333333333333329E-2</v>
      </c>
      <c r="I10" s="16">
        <f>G4/$H$4</f>
        <v>0.60416666666666663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"/>
  <sheetViews>
    <sheetView tabSelected="1" workbookViewId="0">
      <selection activeCell="J7" sqref="J7"/>
    </sheetView>
  </sheetViews>
  <sheetFormatPr baseColWidth="10" defaultColWidth="8.83203125" defaultRowHeight="16" x14ac:dyDescent="0.2"/>
  <cols>
    <col min="1" max="1" width="15.6640625" customWidth="1"/>
    <col min="2" max="2" width="14.5" customWidth="1"/>
    <col min="3" max="3" width="15.6640625" style="4" customWidth="1"/>
    <col min="4" max="4" width="17.5" style="4" customWidth="1"/>
    <col min="5" max="5" width="16" customWidth="1"/>
    <col min="6" max="6" width="16.83203125" style="4" customWidth="1"/>
    <col min="7" max="7" width="14.33203125" style="4" customWidth="1"/>
    <col min="8" max="8" width="18.1640625" style="4" customWidth="1"/>
    <col min="9" max="9" width="14" style="4" customWidth="1"/>
    <col min="10" max="12" width="15.33203125" customWidth="1"/>
    <col min="13" max="13" width="51.6640625" customWidth="1"/>
    <col min="14" max="14" width="14.6640625" customWidth="1"/>
    <col min="16" max="16" width="24.1640625" customWidth="1"/>
  </cols>
  <sheetData>
    <row r="1" spans="1:17" ht="21" customHeight="1" x14ac:dyDescent="0.25">
      <c r="A1" s="1"/>
      <c r="B1" s="5" t="s">
        <v>7</v>
      </c>
      <c r="C1" s="8" t="s">
        <v>8</v>
      </c>
      <c r="D1" s="8" t="s">
        <v>9</v>
      </c>
      <c r="E1" s="9" t="s">
        <v>10</v>
      </c>
      <c r="F1" s="8" t="s">
        <v>11</v>
      </c>
      <c r="G1" s="8" t="s">
        <v>12</v>
      </c>
      <c r="H1" s="8" t="s">
        <v>13</v>
      </c>
      <c r="I1" s="8" t="s">
        <v>14</v>
      </c>
      <c r="J1" s="5" t="s">
        <v>15</v>
      </c>
      <c r="K1" s="13" t="s">
        <v>0</v>
      </c>
      <c r="L1" s="6"/>
      <c r="M1" s="20" t="s">
        <v>23</v>
      </c>
    </row>
    <row r="2" spans="1:17" ht="21" customHeight="1" x14ac:dyDescent="0.25">
      <c r="A2" s="5" t="s">
        <v>20</v>
      </c>
      <c r="B2" s="1">
        <v>0</v>
      </c>
      <c r="C2" s="7">
        <v>0</v>
      </c>
      <c r="D2" s="7">
        <v>0</v>
      </c>
      <c r="E2" s="1">
        <v>1</v>
      </c>
      <c r="F2" s="7">
        <v>0</v>
      </c>
      <c r="G2" s="7">
        <v>0</v>
      </c>
      <c r="H2" s="1">
        <v>0</v>
      </c>
      <c r="I2" s="7">
        <v>0</v>
      </c>
      <c r="J2" s="1">
        <v>5</v>
      </c>
      <c r="K2" s="14">
        <f>SUM(B2:J2)</f>
        <v>6</v>
      </c>
      <c r="L2" s="1"/>
      <c r="M2" s="21">
        <f>SUM(C2:D2,F2:I2) / K2</f>
        <v>0</v>
      </c>
      <c r="N2" s="7"/>
      <c r="P2" s="1"/>
      <c r="Q2" s="1"/>
    </row>
    <row r="3" spans="1:17" ht="21" customHeight="1" x14ac:dyDescent="0.25">
      <c r="A3" s="5" t="s">
        <v>21</v>
      </c>
      <c r="B3" s="1">
        <v>3</v>
      </c>
      <c r="C3" s="7">
        <v>0</v>
      </c>
      <c r="D3" s="7">
        <v>0</v>
      </c>
      <c r="E3" s="1">
        <v>1</v>
      </c>
      <c r="F3" s="7">
        <v>0</v>
      </c>
      <c r="G3" s="7">
        <v>0</v>
      </c>
      <c r="H3" s="1">
        <v>0</v>
      </c>
      <c r="I3" s="7">
        <v>0</v>
      </c>
      <c r="J3" s="1">
        <v>5</v>
      </c>
      <c r="K3" s="14">
        <f>SUM(B3:J3)</f>
        <v>9</v>
      </c>
      <c r="L3" s="1"/>
      <c r="M3" s="21">
        <f t="shared" ref="M3:M4" si="0">SUM(C3:D3,F3:I3) / K3</f>
        <v>0</v>
      </c>
      <c r="N3" s="7"/>
      <c r="P3" s="1"/>
      <c r="Q3" s="1"/>
    </row>
    <row r="4" spans="1:17" ht="21" customHeight="1" x14ac:dyDescent="0.25">
      <c r="A4" s="5" t="s">
        <v>22</v>
      </c>
      <c r="B4" s="19">
        <f>23/3</f>
        <v>7.666666666666667</v>
      </c>
      <c r="C4" s="19">
        <f>1/3</f>
        <v>0.33333333333333331</v>
      </c>
      <c r="D4" s="7">
        <v>0</v>
      </c>
      <c r="E4" s="19">
        <f>2/3</f>
        <v>0.66666666666666663</v>
      </c>
      <c r="F4" s="7">
        <v>0</v>
      </c>
      <c r="G4" s="7">
        <v>2</v>
      </c>
      <c r="H4" s="19">
        <f>1/3</f>
        <v>0.33333333333333331</v>
      </c>
      <c r="I4" s="7">
        <v>0</v>
      </c>
      <c r="J4" s="1">
        <v>5</v>
      </c>
      <c r="K4" s="14">
        <f>SUM(B4:J4)</f>
        <v>16</v>
      </c>
      <c r="L4" s="1"/>
      <c r="M4" s="21">
        <f t="shared" si="0"/>
        <v>0.16666666666666669</v>
      </c>
      <c r="N4" s="1"/>
    </row>
    <row r="5" spans="1:17" ht="21" customHeight="1" x14ac:dyDescent="0.25">
      <c r="A5" s="17" t="s">
        <v>16</v>
      </c>
      <c r="B5" s="19">
        <f t="shared" ref="B5:J5" si="1">SUM(B2:B4)</f>
        <v>10.666666666666668</v>
      </c>
      <c r="C5" s="19">
        <f t="shared" si="1"/>
        <v>0.33333333333333331</v>
      </c>
      <c r="D5" s="1">
        <f t="shared" si="1"/>
        <v>0</v>
      </c>
      <c r="E5" s="19">
        <f t="shared" si="1"/>
        <v>2.6666666666666665</v>
      </c>
      <c r="F5" s="1">
        <f t="shared" si="1"/>
        <v>0</v>
      </c>
      <c r="G5" s="1">
        <f t="shared" si="1"/>
        <v>2</v>
      </c>
      <c r="H5" s="19">
        <f t="shared" si="1"/>
        <v>0.33333333333333331</v>
      </c>
      <c r="I5" s="1">
        <f t="shared" si="1"/>
        <v>0</v>
      </c>
      <c r="J5" s="1">
        <f t="shared" si="1"/>
        <v>15</v>
      </c>
      <c r="K5" s="1"/>
      <c r="L5" s="1"/>
      <c r="M5" s="7"/>
      <c r="N5" s="10"/>
    </row>
    <row r="6" spans="1:17" ht="21" customHeight="1" x14ac:dyDescent="0.25">
      <c r="B6" s="11">
        <f t="shared" ref="B6:J6" si="2">B5/SUM($K$2:$K$4)</f>
        <v>0.34408602150537637</v>
      </c>
      <c r="C6" s="11">
        <f t="shared" si="2"/>
        <v>1.075268817204301E-2</v>
      </c>
      <c r="D6" s="11">
        <f t="shared" si="2"/>
        <v>0</v>
      </c>
      <c r="E6" s="11">
        <f t="shared" si="2"/>
        <v>8.6021505376344079E-2</v>
      </c>
      <c r="F6" s="11">
        <f t="shared" si="2"/>
        <v>0</v>
      </c>
      <c r="G6" s="11">
        <f t="shared" si="2"/>
        <v>6.4516129032258063E-2</v>
      </c>
      <c r="H6" s="11">
        <f t="shared" si="2"/>
        <v>1.075268817204301E-2</v>
      </c>
      <c r="I6" s="11">
        <f t="shared" si="2"/>
        <v>0</v>
      </c>
      <c r="J6" s="11">
        <f t="shared" si="2"/>
        <v>0.4838709677419355</v>
      </c>
      <c r="K6" s="1"/>
      <c r="L6" s="1"/>
    </row>
    <row r="10" spans="1:17" ht="21" customHeight="1" x14ac:dyDescent="0.25">
      <c r="J10" s="16"/>
      <c r="M10" s="1"/>
      <c r="N10" s="11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6"/>
  <sheetViews>
    <sheetView workbookViewId="0">
      <selection activeCell="C9" sqref="C9"/>
    </sheetView>
  </sheetViews>
  <sheetFormatPr baseColWidth="10" defaultColWidth="17" defaultRowHeight="21" x14ac:dyDescent="0.25"/>
  <cols>
    <col min="1" max="12" width="17" style="1" customWidth="1"/>
    <col min="13" max="16384" width="17" style="1"/>
  </cols>
  <sheetData>
    <row r="2" spans="1:7" x14ac:dyDescent="0.25">
      <c r="B2" s="22" t="s">
        <v>17</v>
      </c>
      <c r="C2" s="23"/>
      <c r="F2" s="22"/>
      <c r="G2" s="23"/>
    </row>
    <row r="3" spans="1:7" x14ac:dyDescent="0.25">
      <c r="B3" s="12" t="s">
        <v>18</v>
      </c>
      <c r="C3" s="12" t="s">
        <v>19</v>
      </c>
    </row>
    <row r="4" spans="1:7" x14ac:dyDescent="0.25">
      <c r="A4" s="12" t="s">
        <v>20</v>
      </c>
      <c r="B4" s="15">
        <f>0/'RQ1'!H2</f>
        <v>0</v>
      </c>
      <c r="C4" s="15">
        <f>0/'RQ1'!H2</f>
        <v>0</v>
      </c>
      <c r="F4" s="15"/>
      <c r="G4" s="15"/>
    </row>
    <row r="5" spans="1:7" x14ac:dyDescent="0.25">
      <c r="A5" s="12" t="s">
        <v>21</v>
      </c>
      <c r="B5" s="15">
        <f>0/'RQ1'!H3</f>
        <v>0</v>
      </c>
      <c r="C5" s="15">
        <f>0/'RQ1'!H3</f>
        <v>0</v>
      </c>
    </row>
    <row r="6" spans="1:7" x14ac:dyDescent="0.25">
      <c r="A6" s="12" t="s">
        <v>22</v>
      </c>
      <c r="B6" s="15">
        <f>2/'RQ1'!H4</f>
        <v>0.125</v>
      </c>
      <c r="C6" s="15">
        <f>3/'RQ1'!H4</f>
        <v>0.1875</v>
      </c>
    </row>
  </sheetData>
  <mergeCells count="2">
    <mergeCell ref="B2:C2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RQ1</vt:lpstr>
      <vt:lpstr>RQ2</vt:lpstr>
      <vt:lpstr>RQ3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2023-01-17T13:07:07Z</dcterms:created>
  <dcterms:modified xsi:type="dcterms:W3CDTF">2023-03-02T22:24:48Z</dcterms:modified>
</cp:coreProperties>
</file>