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esktop\TANIM\"/>
    </mc:Choice>
  </mc:AlternateContent>
  <xr:revisionPtr revIDLastSave="0" documentId="13_ncr:1_{93ACBC2E-0A3A-4B92-8253-659B5A63541A}" xr6:coauthVersionLast="47" xr6:coauthVersionMax="47" xr10:uidLastSave="{00000000-0000-0000-0000-000000000000}"/>
  <bookViews>
    <workbookView xWindow="-120" yWindow="-120" windowWidth="29040" windowHeight="15720" activeTab="2" xr2:uid="{2AEF46C9-B234-4134-BF6B-24C035D30AFA}"/>
  </bookViews>
  <sheets>
    <sheet name="QUESTION 1" sheetId="1" r:id="rId1"/>
    <sheet name="QUESTION 2" sheetId="8" r:id="rId2"/>
    <sheet name="QUESTION 3" sheetId="19" r:id="rId3"/>
    <sheet name="QUESTION 4" sheetId="20" r:id="rId4"/>
  </sheets>
  <externalReferences>
    <externalReference r:id="rId5"/>
  </externalReferences>
  <definedNames>
    <definedName name="_xlnm._FilterDatabase" localSheetId="1" hidden="1">'QUESTION 2'!$R$13:$U$18</definedName>
    <definedName name="_xlcn.WorksheetConnection_Sheet1B29H531" hidden="1">'QUESTION 1'!$B$29:$H$53</definedName>
    <definedName name="_xlcn.WorksheetConnection_STAPROJECT2.xlsxTable11" hidden="1">Table1</definedName>
  </definedNames>
  <calcPr calcId="191029"/>
  <pivotCaches>
    <pivotCache cacheId="12" r:id="rId6"/>
    <pivotCache cacheId="13" r:id="rId7"/>
    <pivotCache cacheId="1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9:$H$53"/>
          <x15:modelTable id="Table1" name="Table1" connection="WorksheetConnection_STA PROJECT 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0" l="1"/>
  <c r="J13" i="20"/>
  <c r="J14" i="20"/>
  <c r="J15" i="20"/>
  <c r="J16" i="20"/>
  <c r="J17" i="20"/>
  <c r="J18" i="20"/>
  <c r="J19" i="20"/>
  <c r="J20" i="20"/>
  <c r="J21" i="20"/>
  <c r="J22" i="20"/>
  <c r="J11" i="20"/>
  <c r="AE33" i="19"/>
  <c r="AE29" i="19"/>
  <c r="AE25" i="19"/>
  <c r="AC15" i="19"/>
  <c r="AD15" i="19" s="1"/>
  <c r="AE15" i="19" s="1"/>
  <c r="AC17" i="19"/>
  <c r="AD17" i="19" s="1"/>
  <c r="AE17" i="19" s="1"/>
  <c r="AC16" i="19"/>
  <c r="AD16" i="19" s="1"/>
  <c r="AE16" i="19" s="1"/>
  <c r="AW16" i="8" l="1"/>
  <c r="AW17" i="8"/>
  <c r="AW18" i="8"/>
  <c r="AE17" i="8"/>
  <c r="AE16" i="8"/>
  <c r="AE15" i="8"/>
  <c r="AE14" i="8"/>
  <c r="AE13" i="8"/>
  <c r="AE12" i="8"/>
  <c r="AE26" i="8"/>
  <c r="AE24" i="8"/>
  <c r="AE28" i="8"/>
  <c r="AE27" i="8"/>
  <c r="AE23" i="8"/>
  <c r="AE25" i="8"/>
  <c r="AW21" i="8"/>
  <c r="AW20" i="8"/>
  <c r="AW19" i="8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V14" i="8" l="1"/>
  <c r="W14" i="8" s="1"/>
  <c r="V15" i="8"/>
  <c r="W15" i="8" s="1"/>
  <c r="V16" i="8"/>
  <c r="W16" i="8" s="1"/>
  <c r="V17" i="8"/>
  <c r="W17" i="8" s="1"/>
  <c r="V18" i="8"/>
  <c r="W18" i="8" s="1"/>
  <c r="V13" i="8"/>
  <c r="W13" i="8" s="1"/>
  <c r="Q81" i="1" l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8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6D42F-A1DA-475E-BA73-1D454E07825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C311C1-3C2E-43C3-AD21-19CCFEFEE47C}" name="WorksheetConnection_Sheet1!$B$29:$H$5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B29H531"/>
        </x15:connection>
      </ext>
    </extLst>
  </connection>
  <connection id="3" xr16:uid="{6F90F348-A6E6-4E94-AB9B-2D763650A511}" name="WorksheetConnection_STA PROJECT 2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APROJECT2.xlsxTable11"/>
        </x15:connection>
      </ext>
    </extLst>
  </connection>
</connections>
</file>

<file path=xl/sharedStrings.xml><?xml version="1.0" encoding="utf-8"?>
<sst xmlns="http://schemas.openxmlformats.org/spreadsheetml/2006/main" count="747" uniqueCount="106">
  <si>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</si>
  <si>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</si>
  <si>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</si>
  <si>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</si>
  <si>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</si>
  <si>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</si>
  <si>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</si>
  <si>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</si>
  <si>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</si>
  <si>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</si>
  <si>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</si>
  <si>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</si>
  <si>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</si>
  <si>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</si>
  <si>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</si>
  <si>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</si>
  <si>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</si>
  <si>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</si>
  <si>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</si>
  <si>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</si>
  <si>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</si>
  <si>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</si>
  <si>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</si>
  <si>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</si>
  <si>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</si>
  <si>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</si>
  <si>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</si>
  <si>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</si>
  <si>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1(a)</t>
  </si>
  <si>
    <t>1(b)</t>
  </si>
  <si>
    <t>1(c)</t>
  </si>
  <si>
    <t>1(d)</t>
  </si>
  <si>
    <t>1(e)</t>
  </si>
  <si>
    <t>SALES REP.</t>
  </si>
  <si>
    <t>Product Name</t>
  </si>
  <si>
    <t>Name</t>
  </si>
  <si>
    <t>Statistics of sales representative</t>
  </si>
  <si>
    <t>January</t>
  </si>
  <si>
    <t>Id</t>
  </si>
  <si>
    <t>Salary</t>
  </si>
  <si>
    <t>Sales</t>
  </si>
  <si>
    <t>Bonus</t>
  </si>
  <si>
    <t>Total</t>
  </si>
  <si>
    <t>Total Salary</t>
  </si>
  <si>
    <t>March</t>
  </si>
  <si>
    <t>February</t>
  </si>
  <si>
    <t>Average Salary</t>
  </si>
  <si>
    <t xml:space="preserve"> </t>
  </si>
  <si>
    <t>GIVEN TABLE</t>
  </si>
  <si>
    <t>2(a)</t>
  </si>
  <si>
    <t>2(b)</t>
  </si>
  <si>
    <t>Monthly Salary</t>
  </si>
  <si>
    <t>Total Salary Order(Highest to Lowest)</t>
  </si>
  <si>
    <t>2(d)</t>
  </si>
  <si>
    <t>2(c)</t>
  </si>
  <si>
    <t>Statistics(Average Salary) of sales representative</t>
  </si>
  <si>
    <t xml:space="preserve">                                Expenses Report for XYZ Company</t>
  </si>
  <si>
    <t>Items</t>
  </si>
  <si>
    <t>Category</t>
  </si>
  <si>
    <t>Unit Price</t>
  </si>
  <si>
    <t>Month</t>
  </si>
  <si>
    <t>Total Expenses</t>
  </si>
  <si>
    <t>Retail Profit</t>
  </si>
  <si>
    <t>Profit/Loss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</si>
  <si>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</si>
  <si>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</si>
  <si>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</si>
  <si>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</si>
  <si>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</si>
  <si>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</si>
  <si>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</si>
  <si>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</si>
  <si>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</si>
  <si>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</si>
  <si>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</si>
  <si>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</si>
  <si>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</si>
  <si>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</si>
  <si>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</si>
  <si>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</si>
  <si>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</si>
  <si>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</si>
  <si>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</si>
  <si>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</si>
  <si>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</si>
  <si>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</si>
  <si>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</si>
  <si>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</si>
  <si>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</si>
  <si>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</si>
  <si>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</si>
  <si>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</si>
  <si>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</si>
  <si>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</si>
  <si>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Sales for Each Month</t>
  </si>
  <si>
    <t>3(a)</t>
  </si>
  <si>
    <t>MONTH</t>
  </si>
  <si>
    <t>ITEMS</t>
  </si>
  <si>
    <t>CAREGORY</t>
  </si>
  <si>
    <t>QUANTITY</t>
  </si>
  <si>
    <t>TOTAL QUANTITY</t>
  </si>
  <si>
    <t>POSITION IN QUANTITY PER MONTH</t>
  </si>
  <si>
    <t>3rd(Lowest)</t>
  </si>
  <si>
    <t>1st(Highest)</t>
  </si>
  <si>
    <t>2nd(Moderate)</t>
  </si>
  <si>
    <t>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</si>
</sst>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pivotButton="1" applyNumberFormat="1" applyBorder="1"/>
    <xf numFmtId="165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6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0" borderId="0" xfId="0" applyFont="1"/>
    <xf numFmtId="0" fontId="2" fillId="0" borderId="0" xfId="0" applyFont="1"/>
    <xf numFmtId="0" fontId="1" fillId="0" borderId="9" xfId="0" applyFont="1" applyBorder="1"/>
    <xf numFmtId="14" fontId="0" fillId="0" borderId="0" xfId="0" applyNumberForma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SALES(REGIONAL)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0CE-47BD-9411-F054D81F85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0CE-47BD-9411-F054D81F85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0CE-47BD-9411-F054D81F85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0CE-47BD-9411-F054D81F85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0CE-47BD-9411-F054D81F85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0CE-47BD-9411-F054D81F8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0CE-47BD-9411-F054D81F8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0CE-47BD-9411-F054D81F8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0CE-47BD-9411-F054D81F8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0CE-47BD-9411-F054D81F8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0CE-47BD-9411-F054D81F8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0CE-47BD-9411-F054D81F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>
            <c:ext xmlns:c16="http://schemas.microsoft.com/office/drawing/2014/chart" uri="{C3380CC4-5D6E-409C-BE32-E72D297353CC}">
              <c16:uniqueId val="{0000000C-70CE-47BD-9411-F054D81F8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PROJECT 2.xlsx]QUESTION 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Sales(Product)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1'!$AG$3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1'!$AF$4:$AF$8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1'!$AG$4:$AG$8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027-8256-61B127600B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2155344"/>
        <c:axId val="802155824"/>
      </c:barChart>
      <c:catAx>
        <c:axId val="802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55824"/>
        <c:crosses val="autoZero"/>
        <c:auto val="1"/>
        <c:lblAlgn val="ctr"/>
        <c:lblOffset val="100"/>
        <c:noMultiLvlLbl val="0"/>
      </c:catAx>
      <c:valAx>
        <c:axId val="802155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215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12095363079616"/>
          <c:y val="0.18300925925925926"/>
          <c:w val="0.70421237970253714"/>
          <c:h val="0.32908136482939632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'QUESTION 2'!$AE$11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2'!$Z$12:$AA$17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 2'!$AE$12:$AE$17</c:f>
              <c:numCache>
                <c:formatCode>General</c:formatCode>
                <c:ptCount val="6"/>
                <c:pt idx="0">
                  <c:v>466800</c:v>
                </c:pt>
                <c:pt idx="1">
                  <c:v>500400</c:v>
                </c:pt>
                <c:pt idx="2">
                  <c:v>758800</c:v>
                </c:pt>
                <c:pt idx="3">
                  <c:v>406000</c:v>
                </c:pt>
                <c:pt idx="4">
                  <c:v>233400</c:v>
                </c:pt>
                <c:pt idx="5">
                  <c:v>556400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5-440D-A1D0-D5587EB06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13889791"/>
        <c:axId val="1146376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2'!$AB$11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'QUESTION 2'!$Z$12:$AA$17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2'!$AB$12:$AB$17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122000</c:v>
                      </c:pt>
                      <c:pt idx="1">
                        <c:v>170800</c:v>
                      </c:pt>
                      <c:pt idx="2">
                        <c:v>364000</c:v>
                      </c:pt>
                      <c:pt idx="3">
                        <c:v>87600</c:v>
                      </c:pt>
                      <c:pt idx="4">
                        <c:v>80400</c:v>
                      </c:pt>
                      <c:pt idx="5">
                        <c:v>72000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85-440D-A1D0-D5587EB068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2'!$AC$11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2'!$Z$12:$AA$17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2'!$AC$12:$AC$17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181200</c:v>
                      </c:pt>
                      <c:pt idx="1">
                        <c:v>150000</c:v>
                      </c:pt>
                      <c:pt idx="2">
                        <c:v>126800</c:v>
                      </c:pt>
                      <c:pt idx="3">
                        <c:v>158000</c:v>
                      </c:pt>
                      <c:pt idx="4">
                        <c:v>88800</c:v>
                      </c:pt>
                      <c:pt idx="5">
                        <c:v>304000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85-440D-A1D0-D5587EB068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2'!$AD$11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2'!$Z$12:$AA$17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</c:v>
                        </c:pt>
                        <c:pt idx="1">
                          <c:v>Arif Hossain</c:v>
                        </c:pt>
                        <c:pt idx="2">
                          <c:v>Nabila Sultana</c:v>
                        </c:pt>
                        <c:pt idx="3">
                          <c:v>Eva Karim</c:v>
                        </c:pt>
                        <c:pt idx="4">
                          <c:v>Oishi Das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2'!$AD$12:$AD$17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163600</c:v>
                      </c:pt>
                      <c:pt idx="1">
                        <c:v>179600</c:v>
                      </c:pt>
                      <c:pt idx="2">
                        <c:v>268000</c:v>
                      </c:pt>
                      <c:pt idx="3">
                        <c:v>160400</c:v>
                      </c:pt>
                      <c:pt idx="4">
                        <c:v>64200</c:v>
                      </c:pt>
                      <c:pt idx="5">
                        <c:v>180400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85-440D-A1D0-D5587EB0688C}"/>
                  </c:ext>
                </c:extLst>
              </c15:ser>
            </c15:filteredBarSeries>
          </c:ext>
        </c:extLst>
      </c:barChart>
      <c:catAx>
        <c:axId val="161388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6159"/>
        <c:crosses val="autoZero"/>
        <c:auto val="1"/>
        <c:lblAlgn val="ctr"/>
        <c:lblOffset val="100"/>
        <c:noMultiLvlLbl val="0"/>
      </c:catAx>
      <c:valAx>
        <c:axId val="11463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89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4'!$H$9:$H$10</c:f>
              <c:strCache>
                <c:ptCount val="2"/>
                <c:pt idx="0">
                  <c:v>     Yearly Report</c:v>
                </c:pt>
                <c:pt idx="1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4'!$G$11:$G$22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4'!$H$11:$H$22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4-4608-BCD6-35FE6355903A}"/>
            </c:ext>
          </c:extLst>
        </c:ser>
        <c:ser>
          <c:idx val="1"/>
          <c:order val="1"/>
          <c:tx>
            <c:strRef>
              <c:f>'QUESTION 4'!$I$9:$I$10</c:f>
              <c:strCache>
                <c:ptCount val="2"/>
                <c:pt idx="0">
                  <c:v>     Yearly Report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4'!$G$11:$G$22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4'!$I$11:$I$22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4-4608-BCD6-35FE6355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117792"/>
        <c:axId val="1286143232"/>
      </c:barChart>
      <c:lineChart>
        <c:grouping val="standard"/>
        <c:varyColors val="0"/>
        <c:ser>
          <c:idx val="2"/>
          <c:order val="2"/>
          <c:tx>
            <c:strRef>
              <c:f>'QUESTION 4'!$J$9:$J$10</c:f>
              <c:strCache>
                <c:ptCount val="2"/>
                <c:pt idx="0">
                  <c:v>     Yearly Report</c:v>
                </c:pt>
                <c:pt idx="1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4'!$G$11:$G$22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4'!$J$11:$J$22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4-4608-BCD6-35FE6355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143712"/>
        <c:axId val="1286123072"/>
      </c:lineChart>
      <c:catAx>
        <c:axId val="1286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43232"/>
        <c:crosses val="autoZero"/>
        <c:auto val="1"/>
        <c:lblAlgn val="ctr"/>
        <c:lblOffset val="100"/>
        <c:noMultiLvlLbl val="0"/>
      </c:catAx>
      <c:valAx>
        <c:axId val="1286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7792"/>
        <c:crosses val="autoZero"/>
        <c:crossBetween val="between"/>
      </c:valAx>
      <c:valAx>
        <c:axId val="1286123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43712"/>
        <c:crosses val="max"/>
        <c:crossBetween val="between"/>
      </c:valAx>
      <c:catAx>
        <c:axId val="128614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12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3930555555555557"/>
          <c:w val="0.93888888888888888"/>
          <c:h val="0.60027668416447943"/>
        </c:manualLayout>
      </c:layout>
      <c:pie3DChart>
        <c:varyColors val="1"/>
        <c:ser>
          <c:idx val="2"/>
          <c:order val="2"/>
          <c:tx>
            <c:strRef>
              <c:f>'QUESTION 4'!$J$9:$J$10</c:f>
              <c:strCache>
                <c:ptCount val="2"/>
                <c:pt idx="0">
                  <c:v>     Yearly Report</c:v>
                </c:pt>
                <c:pt idx="1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320-4BBF-B520-D75A9AD58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320-4BBF-B520-D75A9AD58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320-4BBF-B520-D75A9AD58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320-4BBF-B520-D75A9AD58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320-4BBF-B520-D75A9AD58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320-4BBF-B520-D75A9AD58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320-4BBF-B520-D75A9AD58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320-4BBF-B520-D75A9AD58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320-4BBF-B520-D75A9AD58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6320-4BBF-B520-D75A9AD58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320-4BBF-B520-D75A9AD586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6320-4BBF-B520-D75A9AD586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20-4BBF-B520-D75A9AD586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320-4BBF-B520-D75A9AD5863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320-4BBF-B520-D75A9AD5863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320-4BBF-B520-D75A9AD5863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320-4BBF-B520-D75A9AD5863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20-4BBF-B520-D75A9AD5863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320-4BBF-B520-D75A9AD5863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320-4BBF-B520-D75A9AD5863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320-4BBF-B520-D75A9AD5863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6320-4BBF-B520-D75A9AD5863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6320-4BBF-B520-D75A9AD5863C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6320-4BBF-B520-D75A9AD5863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4'!$G$11:$G$22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4'!$J$11:$J$22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0-4BBF-B520-D75A9AD586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4'!$H$9:$H$10</c15:sqref>
                        </c15:formulaRef>
                      </c:ext>
                    </c:extLst>
                    <c:strCache>
                      <c:ptCount val="2"/>
                      <c:pt idx="0">
                        <c:v>     Yearly Report</c:v>
                      </c:pt>
                      <c:pt idx="1">
                        <c:v>Expenses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6320-4BBF-B520-D75A9AD5863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6320-4BBF-B520-D75A9AD5863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6320-4BBF-B520-D75A9AD5863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6320-4BBF-B520-D75A9AD5863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6320-4BBF-B520-D75A9AD5863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6320-4BBF-B520-D75A9AD5863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6320-4BBF-B520-D75A9AD5863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6320-4BBF-B520-D75A9AD5863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6320-4BBF-B520-D75A9AD5863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6320-4BBF-B520-D75A9AD5863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6320-4BBF-B520-D75A9AD5863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6320-4BBF-B520-D75A9AD5863C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6320-4BBF-B520-D75A9AD5863C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6320-4BBF-B520-D75A9AD5863C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6320-4BBF-B520-D75A9AD5863C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6320-4BBF-B520-D75A9AD5863C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6320-4BBF-B520-D75A9AD5863C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6320-4BBF-B520-D75A9AD5863C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6320-4BBF-B520-D75A9AD5863C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6320-4BBF-B520-D75A9AD5863C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6320-4BBF-B520-D75A9AD5863C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6320-4BBF-B520-D75A9AD5863C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6320-4BBF-B520-D75A9AD5863C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6320-4BBF-B520-D75A9AD5863C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'QUESTION 4'!$G$11:$G$22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4'!$H$11:$H$22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9288500</c:v>
                      </c:pt>
                      <c:pt idx="1">
                        <c:v>9744300</c:v>
                      </c:pt>
                      <c:pt idx="2">
                        <c:v>8904700</c:v>
                      </c:pt>
                      <c:pt idx="3">
                        <c:v>7345200</c:v>
                      </c:pt>
                      <c:pt idx="4">
                        <c:v>8987000</c:v>
                      </c:pt>
                      <c:pt idx="5">
                        <c:v>5215400</c:v>
                      </c:pt>
                      <c:pt idx="6">
                        <c:v>9976500</c:v>
                      </c:pt>
                      <c:pt idx="7">
                        <c:v>7976700</c:v>
                      </c:pt>
                      <c:pt idx="8">
                        <c:v>9879000</c:v>
                      </c:pt>
                      <c:pt idx="9">
                        <c:v>6234800</c:v>
                      </c:pt>
                      <c:pt idx="10">
                        <c:v>4534800</c:v>
                      </c:pt>
                      <c:pt idx="11">
                        <c:v>8348700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20-4BBF-B520-D75A9AD5863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4'!$I$9:$I$10</c15:sqref>
                        </c15:formulaRef>
                      </c:ext>
                    </c:extLst>
                    <c:strCache>
                      <c:ptCount val="2"/>
                      <c:pt idx="0">
                        <c:v>     Yearly Report</c:v>
                      </c:pt>
                      <c:pt idx="1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6320-4BBF-B520-D75A9AD5863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C-6320-4BBF-B520-D75A9AD5863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6320-4BBF-B520-D75A9AD5863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E-6320-4BBF-B520-D75A9AD5863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6320-4BBF-B520-D75A9AD5863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6320-4BBF-B520-D75A9AD5863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6320-4BBF-B520-D75A9AD5863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6320-4BBF-B520-D75A9AD5863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6320-4BBF-B520-D75A9AD5863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6320-4BBF-B520-D75A9AD5863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6320-4BBF-B520-D75A9AD5863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6-6320-4BBF-B520-D75A9AD5863C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6320-4BBF-B520-D75A9AD5863C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6320-4BBF-B520-D75A9AD5863C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6320-4BBF-B520-D75A9AD5863C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6320-4BBF-B520-D75A9AD5863C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F-6320-4BBF-B520-D75A9AD5863C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0-6320-4BBF-B520-D75A9AD5863C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1-6320-4BBF-B520-D75A9AD5863C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2-6320-4BBF-B520-D75A9AD5863C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3-6320-4BBF-B520-D75A9AD5863C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4-6320-4BBF-B520-D75A9AD5863C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5-6320-4BBF-B520-D75A9AD5863C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6-6320-4BBF-B520-D75A9AD5863C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4'!$G$11:$G$22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4'!$I$11:$I$22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8750000</c:v>
                      </c:pt>
                      <c:pt idx="1">
                        <c:v>9920000</c:v>
                      </c:pt>
                      <c:pt idx="2">
                        <c:v>10000000</c:v>
                      </c:pt>
                      <c:pt idx="3">
                        <c:v>7957400</c:v>
                      </c:pt>
                      <c:pt idx="4">
                        <c:v>9876500</c:v>
                      </c:pt>
                      <c:pt idx="5">
                        <c:v>5164500</c:v>
                      </c:pt>
                      <c:pt idx="6">
                        <c:v>11543600</c:v>
                      </c:pt>
                      <c:pt idx="7">
                        <c:v>8087900</c:v>
                      </c:pt>
                      <c:pt idx="8">
                        <c:v>9969800</c:v>
                      </c:pt>
                      <c:pt idx="9">
                        <c:v>7024000</c:v>
                      </c:pt>
                      <c:pt idx="10">
                        <c:v>4809300</c:v>
                      </c:pt>
                      <c:pt idx="11">
                        <c:v>8834800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20-4BBF-B520-D75A9AD5863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10</xdr:row>
      <xdr:rowOff>133350</xdr:rowOff>
    </xdr:from>
    <xdr:to>
      <xdr:col>28</xdr:col>
      <xdr:colOff>57150</xdr:colOff>
      <xdr:row>17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D1F6B-4CBC-426C-82E3-52158AE5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9525</xdr:colOff>
      <xdr:row>8</xdr:row>
      <xdr:rowOff>280987</xdr:rowOff>
    </xdr:from>
    <xdr:to>
      <xdr:col>36</xdr:col>
      <xdr:colOff>361950</xdr:colOff>
      <xdr:row>15</xdr:row>
      <xdr:rowOff>357187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79130-9AAB-AC14-9B57-C80120DD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206374</xdr:colOff>
      <xdr:row>9</xdr:row>
      <xdr:rowOff>6350</xdr:rowOff>
    </xdr:from>
    <xdr:to>
      <xdr:col>39</xdr:col>
      <xdr:colOff>501650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5697-0FC6-47C4-A8AA-7CA4BACE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7</xdr:row>
      <xdr:rowOff>185737</xdr:rowOff>
    </xdr:from>
    <xdr:to>
      <xdr:col>20</xdr:col>
      <xdr:colOff>581025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CD491-6503-5185-09B6-DDB75F70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21</xdr:row>
      <xdr:rowOff>190500</xdr:rowOff>
    </xdr:from>
    <xdr:to>
      <xdr:col>20</xdr:col>
      <xdr:colOff>561974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AA88D-EE6C-4654-B089-C715A626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Eian\Desktop\TANIM\22_Fatama%20Tuz%20Zuhura%20(2).xlsx" TargetMode="External"/><Relationship Id="rId1" Type="http://schemas.openxmlformats.org/officeDocument/2006/relationships/externalLinkPath" Target="22_Fatama%20Tuz%20Zuhur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E8" t="str">
            <v>January</v>
          </cell>
          <cell r="F8">
            <v>9288500</v>
          </cell>
          <cell r="G8">
            <v>8750000</v>
          </cell>
          <cell r="H8">
            <v>-538500</v>
          </cell>
        </row>
        <row r="9">
          <cell r="E9" t="str">
            <v>February</v>
          </cell>
          <cell r="F9">
            <v>9744300</v>
          </cell>
          <cell r="G9">
            <v>9920000</v>
          </cell>
          <cell r="H9">
            <v>175700</v>
          </cell>
        </row>
        <row r="10">
          <cell r="E10" t="str">
            <v>March</v>
          </cell>
          <cell r="F10">
            <v>8904700</v>
          </cell>
          <cell r="G10">
            <v>10000000</v>
          </cell>
          <cell r="H10">
            <v>1095300</v>
          </cell>
        </row>
        <row r="11">
          <cell r="E11" t="str">
            <v>April</v>
          </cell>
          <cell r="F11">
            <v>7345200</v>
          </cell>
          <cell r="G11">
            <v>7957400</v>
          </cell>
          <cell r="H11">
            <v>612200</v>
          </cell>
        </row>
        <row r="12">
          <cell r="E12" t="str">
            <v>May</v>
          </cell>
          <cell r="F12">
            <v>8987000</v>
          </cell>
          <cell r="G12">
            <v>9876500</v>
          </cell>
          <cell r="H12">
            <v>889500</v>
          </cell>
        </row>
        <row r="13">
          <cell r="E13" t="str">
            <v>June</v>
          </cell>
          <cell r="F13">
            <v>5215400</v>
          </cell>
          <cell r="G13">
            <v>5164500</v>
          </cell>
          <cell r="H13">
            <v>-50900</v>
          </cell>
        </row>
        <row r="14">
          <cell r="E14" t="str">
            <v>July</v>
          </cell>
          <cell r="F14">
            <v>9976500</v>
          </cell>
          <cell r="G14">
            <v>11543600</v>
          </cell>
          <cell r="H14">
            <v>1567100</v>
          </cell>
        </row>
        <row r="15">
          <cell r="E15" t="str">
            <v>August</v>
          </cell>
          <cell r="F15">
            <v>7976700</v>
          </cell>
          <cell r="G15">
            <v>8087900</v>
          </cell>
          <cell r="H15">
            <v>111200</v>
          </cell>
        </row>
        <row r="16">
          <cell r="E16" t="str">
            <v>September</v>
          </cell>
          <cell r="F16">
            <v>9879000</v>
          </cell>
          <cell r="G16">
            <v>9969800</v>
          </cell>
          <cell r="H16">
            <v>90800</v>
          </cell>
        </row>
        <row r="17">
          <cell r="E17" t="str">
            <v>October</v>
          </cell>
          <cell r="F17">
            <v>6234800</v>
          </cell>
          <cell r="G17">
            <v>7024000</v>
          </cell>
          <cell r="H17">
            <v>789200</v>
          </cell>
        </row>
        <row r="18">
          <cell r="E18" t="str">
            <v>November</v>
          </cell>
          <cell r="F18">
            <v>4534800</v>
          </cell>
          <cell r="G18">
            <v>4809300</v>
          </cell>
          <cell r="H18">
            <v>274500</v>
          </cell>
        </row>
        <row r="19">
          <cell r="E19" t="str">
            <v>December</v>
          </cell>
          <cell r="F19">
            <v>8348700</v>
          </cell>
          <cell r="G19">
            <v>8834800</v>
          </cell>
          <cell r="H19">
            <v>486100</v>
          </cell>
        </row>
      </sheetData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22_Fatama%20Tuz%20Zuhura%20(2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705457175929" createdVersion="8" refreshedVersion="8" minRefreshableVersion="3" recordCount="76" xr:uid="{D29671DA-BDD3-41F9-9B61-00A809DA6B77}">
  <cacheSource type="worksheet">
    <worksheetSource ref="A3:G79" sheet="QUESTION 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726652662037" createdVersion="8" refreshedVersion="8" minRefreshableVersion="3" recordCount="76" xr:uid="{D31CBFE3-2731-4799-986B-F7B4A2350B82}">
  <cacheSource type="worksheet">
    <worksheetSource ref="B3:G79" sheet="QUESTION 2"/>
  </cacheSource>
  <cacheFields count="6"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1.012338194443" createdVersion="4" refreshedVersion="4" minRefreshableVersion="3" recordCount="76" xr:uid="{B769804B-EACD-4F20-A7E1-F0BFA62650E7}">
  <cacheSource type="worksheet">
    <worksheetSource ref="D5:J81" sheet="Sheet2" r:id="rId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arishal"/>
    <x v="0"/>
    <x v="0"/>
    <n v="5"/>
    <n v="70000"/>
    <n v="350000"/>
  </r>
  <r>
    <s v="Chittagong"/>
    <x v="1"/>
    <x v="1"/>
    <n v="10"/>
    <n v="50000"/>
    <n v="500000"/>
  </r>
  <r>
    <s v="Khulna"/>
    <x v="2"/>
    <x v="2"/>
    <n v="7"/>
    <n v="20000"/>
    <n v="140000"/>
  </r>
  <r>
    <s v="Rajshahi"/>
    <x v="3"/>
    <x v="3"/>
    <n v="15"/>
    <n v="30000"/>
    <n v="450000"/>
  </r>
  <r>
    <s v="Sylhet"/>
    <x v="4"/>
    <x v="0"/>
    <n v="3"/>
    <n v="70000"/>
    <n v="210000"/>
  </r>
  <r>
    <s v="Dhaka"/>
    <x v="5"/>
    <x v="1"/>
    <n v="6"/>
    <n v="50000"/>
    <n v="300000"/>
  </r>
  <r>
    <s v="Chittagong"/>
    <x v="2"/>
    <x v="2"/>
    <n v="4"/>
    <n v="20000"/>
    <n v="80000"/>
  </r>
  <r>
    <s v="Khulna"/>
    <x v="3"/>
    <x v="3"/>
    <n v="10"/>
    <n v="30000"/>
    <n v="300000"/>
  </r>
  <r>
    <s v="Barishal"/>
    <x v="0"/>
    <x v="0"/>
    <n v="8"/>
    <n v="70000"/>
    <n v="560000"/>
  </r>
  <r>
    <s v="Sylhet"/>
    <x v="0"/>
    <x v="1"/>
    <n v="12"/>
    <n v="50000"/>
    <n v="600000"/>
  </r>
  <r>
    <s v="Dhaka"/>
    <x v="1"/>
    <x v="2"/>
    <n v="9"/>
    <n v="20000"/>
    <n v="180000"/>
  </r>
  <r>
    <s v="Chittagong"/>
    <x v="2"/>
    <x v="3"/>
    <n v="5"/>
    <n v="30000"/>
    <n v="150000"/>
  </r>
  <r>
    <s v="Khulna"/>
    <x v="3"/>
    <x v="0"/>
    <n v="11"/>
    <n v="70000"/>
    <n v="770000"/>
  </r>
  <r>
    <s v="Rajshahi"/>
    <x v="4"/>
    <x v="1"/>
    <n v="7"/>
    <n v="50000"/>
    <n v="350000"/>
  </r>
  <r>
    <s v="Sylhet"/>
    <x v="5"/>
    <x v="2"/>
    <n v="6"/>
    <n v="20000"/>
    <n v="120000"/>
  </r>
  <r>
    <s v="Dhaka"/>
    <x v="2"/>
    <x v="3"/>
    <n v="13"/>
    <n v="30000"/>
    <n v="390000"/>
  </r>
  <r>
    <s v="Barishal"/>
    <x v="3"/>
    <x v="0"/>
    <n v="9"/>
    <n v="70000"/>
    <n v="630000"/>
  </r>
  <r>
    <s v="Khulna"/>
    <x v="4"/>
    <x v="1"/>
    <n v="8"/>
    <n v="50000"/>
    <n v="400000"/>
  </r>
  <r>
    <s v="Rajshahi"/>
    <x v="5"/>
    <x v="2"/>
    <n v="14"/>
    <n v="20000"/>
    <n v="280000"/>
  </r>
  <r>
    <s v="Sylhet"/>
    <x v="2"/>
    <x v="3"/>
    <n v="7"/>
    <n v="30000"/>
    <n v="210000"/>
  </r>
  <r>
    <s v="Dhaka"/>
    <x v="3"/>
    <x v="0"/>
    <n v="10"/>
    <n v="70000"/>
    <n v="700000"/>
  </r>
  <r>
    <s v="Chittagong"/>
    <x v="0"/>
    <x v="1"/>
    <n v="5"/>
    <n v="50000"/>
    <n v="250000"/>
  </r>
  <r>
    <s v="Barishal"/>
    <x v="1"/>
    <x v="2"/>
    <n v="8"/>
    <n v="20000"/>
    <n v="160000"/>
  </r>
  <r>
    <s v="Rajshahi"/>
    <x v="2"/>
    <x v="3"/>
    <n v="6"/>
    <n v="30000"/>
    <n v="180000"/>
  </r>
  <r>
    <s v="Sylhet"/>
    <x v="3"/>
    <x v="0"/>
    <n v="7"/>
    <n v="70000"/>
    <n v="490000"/>
  </r>
  <r>
    <s v="Dhaka"/>
    <x v="4"/>
    <x v="0"/>
    <n v="8"/>
    <n v="70000"/>
    <n v="560000"/>
  </r>
  <r>
    <s v="Chittagong"/>
    <x v="5"/>
    <x v="1"/>
    <n v="6"/>
    <n v="50000"/>
    <n v="300000"/>
  </r>
  <r>
    <s v="Khulna"/>
    <x v="2"/>
    <x v="2"/>
    <n v="10"/>
    <n v="20000"/>
    <n v="200000"/>
  </r>
  <r>
    <s v="Rajshahi"/>
    <x v="0"/>
    <x v="3"/>
    <n v="20"/>
    <n v="30000"/>
    <n v="600000"/>
  </r>
  <r>
    <s v="Barishal"/>
    <x v="4"/>
    <x v="0"/>
    <n v="4"/>
    <n v="70000"/>
    <n v="280000"/>
  </r>
  <r>
    <s v="Dhaka"/>
    <x v="5"/>
    <x v="1"/>
    <n v="9"/>
    <n v="50000"/>
    <n v="450000"/>
  </r>
  <r>
    <s v="Chittagong"/>
    <x v="4"/>
    <x v="2"/>
    <n v="5"/>
    <n v="20000"/>
    <n v="100000"/>
  </r>
  <r>
    <s v="Barishal"/>
    <x v="5"/>
    <x v="3"/>
    <n v="15"/>
    <n v="30000"/>
    <n v="450000"/>
  </r>
  <r>
    <s v="Rajshahi"/>
    <x v="2"/>
    <x v="0"/>
    <n v="7"/>
    <n v="70000"/>
    <n v="490000"/>
  </r>
  <r>
    <s v="Sylhet"/>
    <x v="3"/>
    <x v="1"/>
    <n v="11"/>
    <n v="50000"/>
    <n v="550000"/>
  </r>
  <r>
    <s v="Dhaka"/>
    <x v="0"/>
    <x v="2"/>
    <n v="12"/>
    <n v="20000"/>
    <n v="240000"/>
  </r>
  <r>
    <s v="Chittagong"/>
    <x v="0"/>
    <x v="3"/>
    <n v="10"/>
    <n v="30000"/>
    <n v="300000"/>
  </r>
  <r>
    <s v="Khulna"/>
    <x v="1"/>
    <x v="0"/>
    <n v="9"/>
    <n v="70000"/>
    <n v="630000"/>
  </r>
  <r>
    <s v="Rajshahi"/>
    <x v="2"/>
    <x v="1"/>
    <n v="8"/>
    <n v="50000"/>
    <n v="400000"/>
  </r>
  <r>
    <s v="Sylhet"/>
    <x v="3"/>
    <x v="2"/>
    <n v="11"/>
    <n v="20000"/>
    <n v="220000"/>
  </r>
  <r>
    <s v="Barishal"/>
    <x v="4"/>
    <x v="3"/>
    <n v="14"/>
    <n v="30000"/>
    <n v="420000"/>
  </r>
  <r>
    <s v="Chittagong"/>
    <x v="5"/>
    <x v="0"/>
    <n v="10"/>
    <n v="70000"/>
    <n v="700000"/>
  </r>
  <r>
    <s v="Khulna"/>
    <x v="2"/>
    <x v="1"/>
    <n v="9"/>
    <n v="50000"/>
    <n v="450000"/>
  </r>
  <r>
    <s v="Rajshahi"/>
    <x v="3"/>
    <x v="2"/>
    <n v="13"/>
    <n v="20000"/>
    <n v="260000"/>
  </r>
  <r>
    <s v="Sylhet"/>
    <x v="4"/>
    <x v="3"/>
    <n v="8"/>
    <n v="30000"/>
    <n v="240000"/>
  </r>
  <r>
    <s v="Dhaka"/>
    <x v="5"/>
    <x v="0"/>
    <n v="12"/>
    <n v="70000"/>
    <n v="840000"/>
  </r>
  <r>
    <s v="Chittagong"/>
    <x v="2"/>
    <x v="1"/>
    <n v="7"/>
    <n v="50000"/>
    <n v="350000"/>
  </r>
  <r>
    <s v="Khulna"/>
    <x v="3"/>
    <x v="2"/>
    <n v="9"/>
    <n v="20000"/>
    <n v="180000"/>
  </r>
  <r>
    <s v="Barishal"/>
    <x v="0"/>
    <x v="3"/>
    <n v="12"/>
    <n v="30000"/>
    <n v="360000"/>
  </r>
  <r>
    <s v="Sylhet"/>
    <x v="1"/>
    <x v="0"/>
    <n v="5"/>
    <n v="70000"/>
    <n v="350000"/>
  </r>
  <r>
    <s v="Dhaka"/>
    <x v="0"/>
    <x v="0"/>
    <n v="12"/>
    <n v="70000"/>
    <n v="840000"/>
  </r>
  <r>
    <s v="Chittagong"/>
    <x v="0"/>
    <x v="1"/>
    <n v="8"/>
    <n v="50000"/>
    <n v="400000"/>
  </r>
  <r>
    <s v="Khulna"/>
    <x v="4"/>
    <x v="2"/>
    <n v="7"/>
    <n v="20000"/>
    <n v="140000"/>
  </r>
  <r>
    <s v="Rajshahi"/>
    <x v="5"/>
    <x v="3"/>
    <n v="9"/>
    <n v="30000"/>
    <n v="270000"/>
  </r>
  <r>
    <s v="Sylhet"/>
    <x v="4"/>
    <x v="0"/>
    <n v="6"/>
    <n v="70000"/>
    <n v="420000"/>
  </r>
  <r>
    <s v="Barishal"/>
    <x v="5"/>
    <x v="1"/>
    <n v="10"/>
    <n v="50000"/>
    <n v="500000"/>
  </r>
  <r>
    <s v="Chittagong"/>
    <x v="2"/>
    <x v="2"/>
    <n v="8"/>
    <n v="20000"/>
    <n v="160000"/>
  </r>
  <r>
    <s v="Barishal"/>
    <x v="3"/>
    <x v="3"/>
    <n v="13"/>
    <n v="30000"/>
    <n v="390000"/>
  </r>
  <r>
    <s v="Rajshahi"/>
    <x v="0"/>
    <x v="0"/>
    <n v="9"/>
    <n v="70000"/>
    <n v="630000"/>
  </r>
  <r>
    <s v="Sylhet"/>
    <x v="2"/>
    <x v="1"/>
    <n v="5"/>
    <n v="50000"/>
    <n v="250000"/>
  </r>
  <r>
    <s v="Dhaka"/>
    <x v="1"/>
    <x v="2"/>
    <n v="11"/>
    <n v="20000"/>
    <n v="220000"/>
  </r>
  <r>
    <s v="Chittagong"/>
    <x v="2"/>
    <x v="3"/>
    <n v="14"/>
    <n v="30000"/>
    <n v="420000"/>
  </r>
  <r>
    <s v="Khulna"/>
    <x v="3"/>
    <x v="0"/>
    <n v="10"/>
    <n v="70000"/>
    <n v="700000"/>
  </r>
  <r>
    <s v="Rajshahi"/>
    <x v="4"/>
    <x v="1"/>
    <n v="6"/>
    <n v="50000"/>
    <n v="300000"/>
  </r>
  <r>
    <s v="Barishal"/>
    <x v="5"/>
    <x v="2"/>
    <n v="8"/>
    <n v="20000"/>
    <n v="160000"/>
  </r>
  <r>
    <s v="Dhaka"/>
    <x v="2"/>
    <x v="3"/>
    <n v="12"/>
    <n v="30000"/>
    <n v="360000"/>
  </r>
  <r>
    <s v="Chittagong"/>
    <x v="3"/>
    <x v="0"/>
    <n v="9"/>
    <n v="70000"/>
    <n v="630000"/>
  </r>
  <r>
    <s v="Barishal"/>
    <x v="1"/>
    <x v="1"/>
    <n v="7"/>
    <n v="50000"/>
    <n v="350000"/>
  </r>
  <r>
    <s v="Rajshahi"/>
    <x v="2"/>
    <x v="2"/>
    <n v="14"/>
    <n v="20000"/>
    <n v="280000"/>
  </r>
  <r>
    <s v="Sylhet"/>
    <x v="3"/>
    <x v="3"/>
    <n v="8"/>
    <n v="30000"/>
    <n v="240000"/>
  </r>
  <r>
    <s v="Dhaka"/>
    <x v="4"/>
    <x v="0"/>
    <n v="11"/>
    <n v="70000"/>
    <n v="770000"/>
  </r>
  <r>
    <s v="Barishal"/>
    <x v="5"/>
    <x v="1"/>
    <n v="5"/>
    <n v="50000"/>
    <n v="250000"/>
  </r>
  <r>
    <s v="Khulna"/>
    <x v="2"/>
    <x v="2"/>
    <n v="10"/>
    <n v="20000"/>
    <n v="200000"/>
  </r>
  <r>
    <s v="Rajshahi"/>
    <x v="3"/>
    <x v="3"/>
    <n v="9"/>
    <n v="30000"/>
    <n v="270000"/>
  </r>
  <r>
    <s v="Sylhet"/>
    <x v="5"/>
    <x v="0"/>
    <n v="10"/>
    <n v="70000"/>
    <n v="700000"/>
  </r>
  <r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F3A14-A27E-46C2-8A27-ADB22BA2BA0C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">
  <location ref="AF3:AG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7"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field="3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6B014-3263-454E-91AF-83508E1EAC2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gion">
  <location ref="X3:Y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7D9FD-1617-483E-91D3-A0A670A9F481}" name="PivotTable1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 colHeaderCaption="Product Name">
  <location ref="AO6:AQ9" firstHeaderRow="1" firstDataRow="2" firstDataCol="1"/>
  <pivotFields count="6"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2"/>
  </colFields>
  <colItems count="2">
    <i>
      <x v="2"/>
    </i>
    <i t="grand">
      <x/>
    </i>
  </colItems>
  <dataFields count="1">
    <dataField name="SALES REP." fld="3" baseField="0" baseItem="0"/>
  </dataFields>
  <formats count="1">
    <format dxfId="1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C26FB-03D2-4F88-864E-050943B58E8F}" name="PivotTable15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15:Q41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07A20-E905-4DEE-A694-46FDB0404962}" name="PivotTable1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5:T41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D37D7-9CFE-4FC7-8B9E-61FBB14EA759}" name="PivotTable1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15:W42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AQ82"/>
  <sheetViews>
    <sheetView workbookViewId="0">
      <selection activeCell="B54" sqref="B54:H79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7.85546875" bestFit="1" customWidth="1"/>
    <col min="5" max="5" width="8.42578125" bestFit="1" customWidth="1"/>
    <col min="6" max="6" width="8.7109375" bestFit="1" customWidth="1"/>
    <col min="7" max="7" width="15.140625" bestFit="1" customWidth="1"/>
    <col min="8" max="8" width="7" bestFit="1" customWidth="1"/>
    <col min="9" max="9" width="12.28515625" customWidth="1"/>
    <col min="11" max="11" width="10.42578125" bestFit="1" customWidth="1"/>
    <col min="23" max="23" width="6.5703125" customWidth="1"/>
    <col min="24" max="24" width="17.7109375" customWidth="1"/>
    <col min="25" max="25" width="22.7109375" bestFit="1" customWidth="1"/>
    <col min="32" max="32" width="13.140625" bestFit="1" customWidth="1"/>
    <col min="33" max="33" width="22.7109375" bestFit="1" customWidth="1"/>
    <col min="40" max="40" width="11.5703125" bestFit="1" customWidth="1"/>
    <col min="41" max="41" width="15.42578125" bestFit="1" customWidth="1"/>
    <col min="42" max="42" width="16.28515625" bestFit="1" customWidth="1"/>
    <col min="43" max="43" width="11.28515625" bestFit="1" customWidth="1"/>
  </cols>
  <sheetData>
    <row r="1" spans="1:43" x14ac:dyDescent="0.25">
      <c r="A1" t="s">
        <v>28</v>
      </c>
      <c r="B1" s="34" t="s">
        <v>0</v>
      </c>
      <c r="C1" s="34"/>
      <c r="D1" s="34"/>
      <c r="E1" s="34"/>
      <c r="F1" s="34"/>
      <c r="G1" s="34"/>
      <c r="H1" s="34"/>
    </row>
    <row r="2" spans="1:43" x14ac:dyDescent="0.25">
      <c r="B2" s="34"/>
      <c r="C2" s="34"/>
      <c r="D2" s="34"/>
      <c r="E2" s="34"/>
      <c r="F2" s="34"/>
      <c r="G2" s="34"/>
      <c r="H2" s="34"/>
    </row>
    <row r="3" spans="1:43" ht="45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J3" s="3" t="s">
        <v>29</v>
      </c>
      <c r="K3" s="34" t="s">
        <v>0</v>
      </c>
      <c r="L3" s="34"/>
      <c r="M3" s="34"/>
      <c r="N3" s="34"/>
      <c r="O3" s="34"/>
      <c r="P3" s="34"/>
      <c r="Q3" s="34"/>
      <c r="W3" t="s">
        <v>30</v>
      </c>
      <c r="X3" s="4" t="s">
        <v>2</v>
      </c>
      <c r="Y3" s="5" t="s">
        <v>27</v>
      </c>
      <c r="AD3" t="s">
        <v>31</v>
      </c>
      <c r="AF3" s="10" t="s">
        <v>4</v>
      </c>
      <c r="AG3" s="5" t="s">
        <v>27</v>
      </c>
      <c r="AM3" s="11"/>
    </row>
    <row r="4" spans="1:43" ht="30" x14ac:dyDescent="0.25">
      <c r="B4" s="8">
        <v>45296</v>
      </c>
      <c r="C4" s="9" t="s">
        <v>8</v>
      </c>
      <c r="D4" s="9" t="s">
        <v>9</v>
      </c>
      <c r="E4" s="9" t="s">
        <v>10</v>
      </c>
      <c r="F4" s="9">
        <v>5</v>
      </c>
      <c r="G4" s="9">
        <v>70000</v>
      </c>
      <c r="H4" s="9">
        <f t="shared" ref="H4:H67" si="0">F4*G4</f>
        <v>350000</v>
      </c>
      <c r="K4" s="34"/>
      <c r="L4" s="34"/>
      <c r="M4" s="34"/>
      <c r="N4" s="34"/>
      <c r="O4" s="34"/>
      <c r="P4" s="34"/>
      <c r="Q4" s="34"/>
      <c r="X4" s="6" t="s">
        <v>8</v>
      </c>
      <c r="Y4" s="5">
        <v>5010000</v>
      </c>
      <c r="AF4" s="6" t="s">
        <v>13</v>
      </c>
      <c r="AG4" s="5">
        <v>6950000</v>
      </c>
    </row>
    <row r="5" spans="1:43" ht="45" x14ac:dyDescent="0.25">
      <c r="B5" s="8">
        <v>45297</v>
      </c>
      <c r="C5" s="9" t="s">
        <v>11</v>
      </c>
      <c r="D5" s="9" t="s">
        <v>12</v>
      </c>
      <c r="E5" s="9" t="s">
        <v>13</v>
      </c>
      <c r="F5" s="9">
        <v>10</v>
      </c>
      <c r="G5" s="9">
        <v>50000</v>
      </c>
      <c r="H5" s="9">
        <f t="shared" si="0"/>
        <v>500000</v>
      </c>
      <c r="K5" s="7" t="s">
        <v>1</v>
      </c>
      <c r="L5" s="7" t="s">
        <v>2</v>
      </c>
      <c r="M5" s="7" t="s">
        <v>3</v>
      </c>
      <c r="N5" s="7" t="s">
        <v>4</v>
      </c>
      <c r="O5" s="7" t="s">
        <v>5</v>
      </c>
      <c r="P5" s="7" t="s">
        <v>6</v>
      </c>
      <c r="Q5" s="7" t="s">
        <v>7</v>
      </c>
      <c r="X5" s="6" t="s">
        <v>11</v>
      </c>
      <c r="Y5" s="5">
        <v>4340000</v>
      </c>
      <c r="AF5" s="6" t="s">
        <v>10</v>
      </c>
      <c r="AG5" s="5">
        <v>12250000</v>
      </c>
    </row>
    <row r="6" spans="1:43" ht="30" x14ac:dyDescent="0.25">
      <c r="B6" s="8">
        <v>45298</v>
      </c>
      <c r="C6" s="9" t="s">
        <v>14</v>
      </c>
      <c r="D6" s="9" t="s">
        <v>15</v>
      </c>
      <c r="E6" s="9" t="s">
        <v>16</v>
      </c>
      <c r="F6" s="9">
        <v>7</v>
      </c>
      <c r="G6" s="9">
        <v>20000</v>
      </c>
      <c r="H6" s="9">
        <f t="shared" si="0"/>
        <v>140000</v>
      </c>
      <c r="K6" s="8">
        <v>45296</v>
      </c>
      <c r="L6" s="9" t="s">
        <v>8</v>
      </c>
      <c r="M6" s="9" t="s">
        <v>9</v>
      </c>
      <c r="N6" s="9" t="s">
        <v>10</v>
      </c>
      <c r="O6" s="9">
        <v>5</v>
      </c>
      <c r="P6" s="9">
        <v>70000</v>
      </c>
      <c r="Q6" s="9">
        <f t="shared" ref="Q6:Q37" si="1">O6*P6</f>
        <v>350000</v>
      </c>
      <c r="X6" s="6" t="s">
        <v>22</v>
      </c>
      <c r="Y6" s="5">
        <v>5850000</v>
      </c>
      <c r="AF6" s="6" t="s">
        <v>19</v>
      </c>
      <c r="AG6" s="5">
        <v>6150000</v>
      </c>
      <c r="AN6" s="11" t="s">
        <v>32</v>
      </c>
      <c r="AO6" s="4" t="s">
        <v>33</v>
      </c>
      <c r="AP6" s="4" t="s">
        <v>34</v>
      </c>
      <c r="AQ6" s="5"/>
    </row>
    <row r="7" spans="1:43" ht="30" x14ac:dyDescent="0.25">
      <c r="B7" s="8">
        <v>45299</v>
      </c>
      <c r="C7" s="9" t="s">
        <v>17</v>
      </c>
      <c r="D7" s="9" t="s">
        <v>18</v>
      </c>
      <c r="E7" s="9" t="s">
        <v>19</v>
      </c>
      <c r="F7" s="9">
        <v>15</v>
      </c>
      <c r="G7" s="9">
        <v>30000</v>
      </c>
      <c r="H7" s="9">
        <f t="shared" si="0"/>
        <v>450000</v>
      </c>
      <c r="K7" s="8">
        <v>45297</v>
      </c>
      <c r="L7" s="9" t="s">
        <v>11</v>
      </c>
      <c r="M7" s="9" t="s">
        <v>12</v>
      </c>
      <c r="N7" s="9" t="s">
        <v>13</v>
      </c>
      <c r="O7" s="9">
        <v>10</v>
      </c>
      <c r="P7" s="9">
        <v>50000</v>
      </c>
      <c r="Q7" s="9">
        <f t="shared" si="1"/>
        <v>500000</v>
      </c>
      <c r="X7" s="6" t="s">
        <v>14</v>
      </c>
      <c r="Y7" s="5">
        <v>4110000</v>
      </c>
      <c r="AF7" s="6" t="s">
        <v>16</v>
      </c>
      <c r="AG7" s="5">
        <v>3320000</v>
      </c>
      <c r="AO7" s="4" t="s">
        <v>35</v>
      </c>
      <c r="AP7" s="5" t="s">
        <v>19</v>
      </c>
      <c r="AQ7" s="5" t="s">
        <v>26</v>
      </c>
    </row>
    <row r="8" spans="1:43" ht="30" x14ac:dyDescent="0.25">
      <c r="B8" s="8">
        <v>45300</v>
      </c>
      <c r="C8" s="9" t="s">
        <v>20</v>
      </c>
      <c r="D8" s="9" t="s">
        <v>21</v>
      </c>
      <c r="E8" s="9" t="s">
        <v>10</v>
      </c>
      <c r="F8" s="9">
        <v>3</v>
      </c>
      <c r="G8" s="9">
        <v>70000</v>
      </c>
      <c r="H8" s="9">
        <f t="shared" si="0"/>
        <v>210000</v>
      </c>
      <c r="K8" s="8">
        <v>45298</v>
      </c>
      <c r="L8" s="9" t="s">
        <v>14</v>
      </c>
      <c r="M8" s="9" t="s">
        <v>15</v>
      </c>
      <c r="N8" s="9" t="s">
        <v>16</v>
      </c>
      <c r="O8" s="9">
        <v>7</v>
      </c>
      <c r="P8" s="9">
        <v>20000</v>
      </c>
      <c r="Q8" s="9">
        <f t="shared" si="1"/>
        <v>140000</v>
      </c>
      <c r="X8" s="6" t="s">
        <v>17</v>
      </c>
      <c r="Y8" s="5">
        <v>4760000</v>
      </c>
      <c r="AF8" s="6" t="s">
        <v>26</v>
      </c>
      <c r="AG8" s="5">
        <v>28670000</v>
      </c>
      <c r="AO8" s="6" t="s">
        <v>9</v>
      </c>
      <c r="AP8" s="5">
        <v>42</v>
      </c>
      <c r="AQ8" s="5">
        <v>42</v>
      </c>
    </row>
    <row r="9" spans="1:43" ht="30" x14ac:dyDescent="0.25">
      <c r="B9" s="8">
        <v>45301</v>
      </c>
      <c r="C9" s="9" t="s">
        <v>22</v>
      </c>
      <c r="D9" s="9" t="s">
        <v>23</v>
      </c>
      <c r="E9" s="9" t="s">
        <v>13</v>
      </c>
      <c r="F9" s="9">
        <v>6</v>
      </c>
      <c r="G9" s="9">
        <v>50000</v>
      </c>
      <c r="H9" s="9">
        <f t="shared" si="0"/>
        <v>300000</v>
      </c>
      <c r="K9" s="8">
        <v>45299</v>
      </c>
      <c r="L9" s="9" t="s">
        <v>17</v>
      </c>
      <c r="M9" s="9" t="s">
        <v>18</v>
      </c>
      <c r="N9" s="9" t="s">
        <v>19</v>
      </c>
      <c r="O9" s="9">
        <v>15</v>
      </c>
      <c r="P9" s="9">
        <v>30000</v>
      </c>
      <c r="Q9" s="9">
        <f t="shared" si="1"/>
        <v>450000</v>
      </c>
      <c r="X9" s="6" t="s">
        <v>20</v>
      </c>
      <c r="Y9" s="5">
        <v>4600000</v>
      </c>
      <c r="AO9" s="6" t="s">
        <v>26</v>
      </c>
      <c r="AP9" s="5">
        <v>42</v>
      </c>
      <c r="AQ9" s="5">
        <v>42</v>
      </c>
    </row>
    <row r="10" spans="1:43" ht="30" x14ac:dyDescent="0.25">
      <c r="B10" s="8">
        <v>45302</v>
      </c>
      <c r="C10" s="9" t="s">
        <v>11</v>
      </c>
      <c r="D10" s="9" t="s">
        <v>15</v>
      </c>
      <c r="E10" s="9" t="s">
        <v>16</v>
      </c>
      <c r="F10" s="9">
        <v>4</v>
      </c>
      <c r="G10" s="9">
        <v>20000</v>
      </c>
      <c r="H10" s="9">
        <f t="shared" si="0"/>
        <v>80000</v>
      </c>
      <c r="K10" s="8">
        <v>45300</v>
      </c>
      <c r="L10" s="9" t="s">
        <v>20</v>
      </c>
      <c r="M10" s="9" t="s">
        <v>21</v>
      </c>
      <c r="N10" s="9" t="s">
        <v>10</v>
      </c>
      <c r="O10" s="9">
        <v>3</v>
      </c>
      <c r="P10" s="9">
        <v>70000</v>
      </c>
      <c r="Q10" s="9">
        <f t="shared" si="1"/>
        <v>210000</v>
      </c>
      <c r="X10" s="6" t="s">
        <v>26</v>
      </c>
      <c r="Y10" s="5">
        <v>28670000</v>
      </c>
    </row>
    <row r="11" spans="1:43" ht="30" x14ac:dyDescent="0.25">
      <c r="B11" s="8">
        <v>45303</v>
      </c>
      <c r="C11" s="9" t="s">
        <v>14</v>
      </c>
      <c r="D11" s="9" t="s">
        <v>18</v>
      </c>
      <c r="E11" s="9" t="s">
        <v>19</v>
      </c>
      <c r="F11" s="9">
        <v>10</v>
      </c>
      <c r="G11" s="9">
        <v>30000</v>
      </c>
      <c r="H11" s="9">
        <f t="shared" si="0"/>
        <v>300000</v>
      </c>
      <c r="K11" s="8">
        <v>45301</v>
      </c>
      <c r="L11" s="9" t="s">
        <v>22</v>
      </c>
      <c r="M11" s="9" t="s">
        <v>23</v>
      </c>
      <c r="N11" s="9" t="s">
        <v>13</v>
      </c>
      <c r="O11" s="9">
        <v>6</v>
      </c>
      <c r="P11" s="9">
        <v>50000</v>
      </c>
      <c r="Q11" s="9">
        <f t="shared" si="1"/>
        <v>300000</v>
      </c>
    </row>
    <row r="12" spans="1:43" ht="30" x14ac:dyDescent="0.25">
      <c r="B12" s="8">
        <v>45304</v>
      </c>
      <c r="C12" s="9" t="s">
        <v>8</v>
      </c>
      <c r="D12" s="9" t="s">
        <v>9</v>
      </c>
      <c r="E12" s="9" t="s">
        <v>10</v>
      </c>
      <c r="F12" s="9">
        <v>8</v>
      </c>
      <c r="G12" s="9">
        <v>70000</v>
      </c>
      <c r="H12" s="9">
        <f t="shared" si="0"/>
        <v>560000</v>
      </c>
      <c r="K12" s="8">
        <v>45302</v>
      </c>
      <c r="L12" s="9" t="s">
        <v>11</v>
      </c>
      <c r="M12" s="9" t="s">
        <v>15</v>
      </c>
      <c r="N12" s="9" t="s">
        <v>16</v>
      </c>
      <c r="O12" s="9">
        <v>4</v>
      </c>
      <c r="P12" s="9">
        <v>20000</v>
      </c>
      <c r="Q12" s="9">
        <f t="shared" si="1"/>
        <v>80000</v>
      </c>
    </row>
    <row r="13" spans="1:43" ht="30" x14ac:dyDescent="0.25">
      <c r="B13" s="8">
        <v>45305</v>
      </c>
      <c r="C13" s="9" t="s">
        <v>20</v>
      </c>
      <c r="D13" s="9" t="s">
        <v>9</v>
      </c>
      <c r="E13" s="9" t="s">
        <v>13</v>
      </c>
      <c r="F13" s="9">
        <v>12</v>
      </c>
      <c r="G13" s="9">
        <v>50000</v>
      </c>
      <c r="H13" s="9">
        <f t="shared" si="0"/>
        <v>600000</v>
      </c>
      <c r="K13" s="8">
        <v>45303</v>
      </c>
      <c r="L13" s="9" t="s">
        <v>14</v>
      </c>
      <c r="M13" s="9" t="s">
        <v>18</v>
      </c>
      <c r="N13" s="9" t="s">
        <v>19</v>
      </c>
      <c r="O13" s="9">
        <v>10</v>
      </c>
      <c r="P13" s="9">
        <v>30000</v>
      </c>
      <c r="Q13" s="9">
        <f t="shared" si="1"/>
        <v>300000</v>
      </c>
    </row>
    <row r="14" spans="1:43" ht="30" x14ac:dyDescent="0.25">
      <c r="B14" s="8">
        <v>45306</v>
      </c>
      <c r="C14" s="9" t="s">
        <v>22</v>
      </c>
      <c r="D14" s="9" t="s">
        <v>12</v>
      </c>
      <c r="E14" s="9" t="s">
        <v>16</v>
      </c>
      <c r="F14" s="9">
        <v>9</v>
      </c>
      <c r="G14" s="9">
        <v>20000</v>
      </c>
      <c r="H14" s="9">
        <f t="shared" si="0"/>
        <v>180000</v>
      </c>
      <c r="K14" s="8">
        <v>45304</v>
      </c>
      <c r="L14" s="9" t="s">
        <v>8</v>
      </c>
      <c r="M14" s="9" t="s">
        <v>9</v>
      </c>
      <c r="N14" s="9" t="s">
        <v>10</v>
      </c>
      <c r="O14" s="9">
        <v>8</v>
      </c>
      <c r="P14" s="9">
        <v>70000</v>
      </c>
      <c r="Q14" s="9">
        <f t="shared" si="1"/>
        <v>560000</v>
      </c>
    </row>
    <row r="15" spans="1:43" ht="30" x14ac:dyDescent="0.25">
      <c r="B15" s="8">
        <v>45307</v>
      </c>
      <c r="C15" s="9" t="s">
        <v>11</v>
      </c>
      <c r="D15" s="9" t="s">
        <v>15</v>
      </c>
      <c r="E15" s="9" t="s">
        <v>19</v>
      </c>
      <c r="F15" s="9">
        <v>5</v>
      </c>
      <c r="G15" s="9">
        <v>30000</v>
      </c>
      <c r="H15" s="9">
        <f t="shared" si="0"/>
        <v>150000</v>
      </c>
      <c r="K15" s="8">
        <v>45305</v>
      </c>
      <c r="L15" s="9" t="s">
        <v>20</v>
      </c>
      <c r="M15" s="9" t="s">
        <v>9</v>
      </c>
      <c r="N15" s="9" t="s">
        <v>13</v>
      </c>
      <c r="O15" s="9">
        <v>12</v>
      </c>
      <c r="P15" s="9">
        <v>50000</v>
      </c>
      <c r="Q15" s="9">
        <f t="shared" si="1"/>
        <v>600000</v>
      </c>
    </row>
    <row r="16" spans="1:43" ht="30" x14ac:dyDescent="0.25">
      <c r="B16" s="8">
        <v>45308</v>
      </c>
      <c r="C16" s="9" t="s">
        <v>14</v>
      </c>
      <c r="D16" s="9" t="s">
        <v>18</v>
      </c>
      <c r="E16" s="9" t="s">
        <v>10</v>
      </c>
      <c r="F16" s="9">
        <v>11</v>
      </c>
      <c r="G16" s="9">
        <v>70000</v>
      </c>
      <c r="H16" s="9">
        <f t="shared" si="0"/>
        <v>770000</v>
      </c>
      <c r="K16" s="8">
        <v>45306</v>
      </c>
      <c r="L16" s="9" t="s">
        <v>22</v>
      </c>
      <c r="M16" s="9" t="s">
        <v>12</v>
      </c>
      <c r="N16" s="9" t="s">
        <v>16</v>
      </c>
      <c r="O16" s="9">
        <v>9</v>
      </c>
      <c r="P16" s="9">
        <v>20000</v>
      </c>
      <c r="Q16" s="9">
        <f t="shared" si="1"/>
        <v>180000</v>
      </c>
    </row>
    <row r="17" spans="2:17" ht="30" x14ac:dyDescent="0.25">
      <c r="B17" s="8">
        <v>45309</v>
      </c>
      <c r="C17" s="9" t="s">
        <v>17</v>
      </c>
      <c r="D17" s="9" t="s">
        <v>21</v>
      </c>
      <c r="E17" s="9" t="s">
        <v>13</v>
      </c>
      <c r="F17" s="9">
        <v>7</v>
      </c>
      <c r="G17" s="9">
        <v>50000</v>
      </c>
      <c r="H17" s="9">
        <f t="shared" si="0"/>
        <v>350000</v>
      </c>
      <c r="K17" s="8">
        <v>45307</v>
      </c>
      <c r="L17" s="9" t="s">
        <v>11</v>
      </c>
      <c r="M17" s="9" t="s">
        <v>15</v>
      </c>
      <c r="N17" s="9" t="s">
        <v>19</v>
      </c>
      <c r="O17" s="9">
        <v>5</v>
      </c>
      <c r="P17" s="9">
        <v>30000</v>
      </c>
      <c r="Q17" s="9">
        <f t="shared" si="1"/>
        <v>150000</v>
      </c>
    </row>
    <row r="18" spans="2:17" ht="30" x14ac:dyDescent="0.25">
      <c r="B18" s="8">
        <v>45310</v>
      </c>
      <c r="C18" s="9" t="s">
        <v>20</v>
      </c>
      <c r="D18" s="9" t="s">
        <v>23</v>
      </c>
      <c r="E18" s="9" t="s">
        <v>16</v>
      </c>
      <c r="F18" s="9">
        <v>6</v>
      </c>
      <c r="G18" s="9">
        <v>20000</v>
      </c>
      <c r="H18" s="9">
        <f t="shared" si="0"/>
        <v>120000</v>
      </c>
      <c r="K18" s="8">
        <v>45308</v>
      </c>
      <c r="L18" s="9" t="s">
        <v>14</v>
      </c>
      <c r="M18" s="9" t="s">
        <v>18</v>
      </c>
      <c r="N18" s="9" t="s">
        <v>10</v>
      </c>
      <c r="O18" s="9">
        <v>11</v>
      </c>
      <c r="P18" s="9">
        <v>70000</v>
      </c>
      <c r="Q18" s="9">
        <f t="shared" si="1"/>
        <v>770000</v>
      </c>
    </row>
    <row r="19" spans="2:17" ht="30" x14ac:dyDescent="0.25">
      <c r="B19" s="8">
        <v>45311</v>
      </c>
      <c r="C19" s="9" t="s">
        <v>22</v>
      </c>
      <c r="D19" s="9" t="s">
        <v>15</v>
      </c>
      <c r="E19" s="9" t="s">
        <v>19</v>
      </c>
      <c r="F19" s="9">
        <v>13</v>
      </c>
      <c r="G19" s="9">
        <v>30000</v>
      </c>
      <c r="H19" s="9">
        <f t="shared" si="0"/>
        <v>390000</v>
      </c>
      <c r="K19" s="8">
        <v>45309</v>
      </c>
      <c r="L19" s="9" t="s">
        <v>17</v>
      </c>
      <c r="M19" s="9" t="s">
        <v>21</v>
      </c>
      <c r="N19" s="9" t="s">
        <v>13</v>
      </c>
      <c r="O19" s="9">
        <v>7</v>
      </c>
      <c r="P19" s="9">
        <v>50000</v>
      </c>
      <c r="Q19" s="9">
        <f t="shared" si="1"/>
        <v>350000</v>
      </c>
    </row>
    <row r="20" spans="2:17" ht="30" x14ac:dyDescent="0.25">
      <c r="B20" s="8">
        <v>45312</v>
      </c>
      <c r="C20" s="9" t="s">
        <v>8</v>
      </c>
      <c r="D20" s="9" t="s">
        <v>18</v>
      </c>
      <c r="E20" s="9" t="s">
        <v>10</v>
      </c>
      <c r="F20" s="9">
        <v>9</v>
      </c>
      <c r="G20" s="9">
        <v>70000</v>
      </c>
      <c r="H20" s="9">
        <f t="shared" si="0"/>
        <v>630000</v>
      </c>
      <c r="K20" s="8">
        <v>45310</v>
      </c>
      <c r="L20" s="9" t="s">
        <v>20</v>
      </c>
      <c r="M20" s="9" t="s">
        <v>23</v>
      </c>
      <c r="N20" s="9" t="s">
        <v>16</v>
      </c>
      <c r="O20" s="9">
        <v>6</v>
      </c>
      <c r="P20" s="9">
        <v>20000</v>
      </c>
      <c r="Q20" s="9">
        <f t="shared" si="1"/>
        <v>120000</v>
      </c>
    </row>
    <row r="21" spans="2:17" ht="30" x14ac:dyDescent="0.25">
      <c r="B21" s="8">
        <v>45313</v>
      </c>
      <c r="C21" s="9" t="s">
        <v>14</v>
      </c>
      <c r="D21" s="9" t="s">
        <v>21</v>
      </c>
      <c r="E21" s="9" t="s">
        <v>13</v>
      </c>
      <c r="F21" s="9">
        <v>8</v>
      </c>
      <c r="G21" s="9">
        <v>50000</v>
      </c>
      <c r="H21" s="9">
        <f t="shared" si="0"/>
        <v>400000</v>
      </c>
      <c r="K21" s="8">
        <v>45311</v>
      </c>
      <c r="L21" s="9" t="s">
        <v>22</v>
      </c>
      <c r="M21" s="9" t="s">
        <v>15</v>
      </c>
      <c r="N21" s="9" t="s">
        <v>19</v>
      </c>
      <c r="O21" s="9">
        <v>13</v>
      </c>
      <c r="P21" s="9">
        <v>30000</v>
      </c>
      <c r="Q21" s="9">
        <f t="shared" si="1"/>
        <v>390000</v>
      </c>
    </row>
    <row r="22" spans="2:17" ht="30" x14ac:dyDescent="0.25">
      <c r="B22" s="8">
        <v>45314</v>
      </c>
      <c r="C22" s="9" t="s">
        <v>17</v>
      </c>
      <c r="D22" s="9" t="s">
        <v>23</v>
      </c>
      <c r="E22" s="9" t="s">
        <v>16</v>
      </c>
      <c r="F22" s="9">
        <v>14</v>
      </c>
      <c r="G22" s="9">
        <v>20000</v>
      </c>
      <c r="H22" s="9">
        <f t="shared" si="0"/>
        <v>280000</v>
      </c>
      <c r="K22" s="8">
        <v>45312</v>
      </c>
      <c r="L22" s="9" t="s">
        <v>8</v>
      </c>
      <c r="M22" s="9" t="s">
        <v>18</v>
      </c>
      <c r="N22" s="9" t="s">
        <v>10</v>
      </c>
      <c r="O22" s="9">
        <v>9</v>
      </c>
      <c r="P22" s="9">
        <v>70000</v>
      </c>
      <c r="Q22" s="9">
        <f t="shared" si="1"/>
        <v>630000</v>
      </c>
    </row>
    <row r="23" spans="2:17" ht="30" x14ac:dyDescent="0.25">
      <c r="B23" s="8">
        <v>45315</v>
      </c>
      <c r="C23" s="9" t="s">
        <v>20</v>
      </c>
      <c r="D23" s="9" t="s">
        <v>15</v>
      </c>
      <c r="E23" s="9" t="s">
        <v>19</v>
      </c>
      <c r="F23" s="9">
        <v>7</v>
      </c>
      <c r="G23" s="9">
        <v>30000</v>
      </c>
      <c r="H23" s="9">
        <f t="shared" si="0"/>
        <v>210000</v>
      </c>
      <c r="K23" s="8">
        <v>45313</v>
      </c>
      <c r="L23" s="9" t="s">
        <v>14</v>
      </c>
      <c r="M23" s="9" t="s">
        <v>21</v>
      </c>
      <c r="N23" s="9" t="s">
        <v>13</v>
      </c>
      <c r="O23" s="9">
        <v>8</v>
      </c>
      <c r="P23" s="9">
        <v>50000</v>
      </c>
      <c r="Q23" s="9">
        <f t="shared" si="1"/>
        <v>400000</v>
      </c>
    </row>
    <row r="24" spans="2:17" ht="30" x14ac:dyDescent="0.25">
      <c r="B24" s="8">
        <v>45316</v>
      </c>
      <c r="C24" s="9" t="s">
        <v>22</v>
      </c>
      <c r="D24" s="9" t="s">
        <v>18</v>
      </c>
      <c r="E24" s="9" t="s">
        <v>10</v>
      </c>
      <c r="F24" s="9">
        <v>10</v>
      </c>
      <c r="G24" s="9">
        <v>70000</v>
      </c>
      <c r="H24" s="9">
        <f t="shared" si="0"/>
        <v>700000</v>
      </c>
      <c r="K24" s="8">
        <v>45314</v>
      </c>
      <c r="L24" s="9" t="s">
        <v>17</v>
      </c>
      <c r="M24" s="9" t="s">
        <v>23</v>
      </c>
      <c r="N24" s="9" t="s">
        <v>16</v>
      </c>
      <c r="O24" s="9">
        <v>14</v>
      </c>
      <c r="P24" s="9">
        <v>20000</v>
      </c>
      <c r="Q24" s="9">
        <f t="shared" si="1"/>
        <v>280000</v>
      </c>
    </row>
    <row r="25" spans="2:17" ht="30" x14ac:dyDescent="0.25">
      <c r="B25" s="8">
        <v>45317</v>
      </c>
      <c r="C25" s="9" t="s">
        <v>11</v>
      </c>
      <c r="D25" s="9" t="s">
        <v>9</v>
      </c>
      <c r="E25" s="9" t="s">
        <v>13</v>
      </c>
      <c r="F25" s="9">
        <v>5</v>
      </c>
      <c r="G25" s="9">
        <v>50000</v>
      </c>
      <c r="H25" s="9">
        <f t="shared" si="0"/>
        <v>250000</v>
      </c>
      <c r="K25" s="8">
        <v>45315</v>
      </c>
      <c r="L25" s="9" t="s">
        <v>20</v>
      </c>
      <c r="M25" s="9" t="s">
        <v>15</v>
      </c>
      <c r="N25" s="9" t="s">
        <v>19</v>
      </c>
      <c r="O25" s="9">
        <v>7</v>
      </c>
      <c r="P25" s="9">
        <v>30000</v>
      </c>
      <c r="Q25" s="9">
        <f t="shared" si="1"/>
        <v>210000</v>
      </c>
    </row>
    <row r="26" spans="2:17" ht="30" x14ac:dyDescent="0.25">
      <c r="B26" s="8">
        <v>45318</v>
      </c>
      <c r="C26" s="9" t="s">
        <v>8</v>
      </c>
      <c r="D26" s="9" t="s">
        <v>12</v>
      </c>
      <c r="E26" s="9" t="s">
        <v>16</v>
      </c>
      <c r="F26" s="9">
        <v>8</v>
      </c>
      <c r="G26" s="9">
        <v>20000</v>
      </c>
      <c r="H26" s="9">
        <f t="shared" si="0"/>
        <v>160000</v>
      </c>
      <c r="K26" s="8">
        <v>45316</v>
      </c>
      <c r="L26" s="9" t="s">
        <v>22</v>
      </c>
      <c r="M26" s="9" t="s">
        <v>18</v>
      </c>
      <c r="N26" s="9" t="s">
        <v>10</v>
      </c>
      <c r="O26" s="9">
        <v>10</v>
      </c>
      <c r="P26" s="9">
        <v>70000</v>
      </c>
      <c r="Q26" s="9">
        <f t="shared" si="1"/>
        <v>700000</v>
      </c>
    </row>
    <row r="27" spans="2:17" ht="30" x14ac:dyDescent="0.25">
      <c r="B27" s="8">
        <v>45319</v>
      </c>
      <c r="C27" s="9" t="s">
        <v>17</v>
      </c>
      <c r="D27" s="9" t="s">
        <v>15</v>
      </c>
      <c r="E27" s="9" t="s">
        <v>19</v>
      </c>
      <c r="F27" s="9">
        <v>6</v>
      </c>
      <c r="G27" s="9">
        <v>30000</v>
      </c>
      <c r="H27" s="9">
        <f t="shared" si="0"/>
        <v>180000</v>
      </c>
      <c r="K27" s="8">
        <v>45317</v>
      </c>
      <c r="L27" s="9" t="s">
        <v>11</v>
      </c>
      <c r="M27" s="9" t="s">
        <v>9</v>
      </c>
      <c r="N27" s="9" t="s">
        <v>13</v>
      </c>
      <c r="O27" s="9">
        <v>5</v>
      </c>
      <c r="P27" s="9">
        <v>50000</v>
      </c>
      <c r="Q27" s="9">
        <f t="shared" si="1"/>
        <v>250000</v>
      </c>
    </row>
    <row r="28" spans="2:17" ht="30" x14ac:dyDescent="0.25">
      <c r="B28" s="8">
        <v>45320</v>
      </c>
      <c r="C28" s="9" t="s">
        <v>20</v>
      </c>
      <c r="D28" s="9" t="s">
        <v>18</v>
      </c>
      <c r="E28" s="9" t="s">
        <v>10</v>
      </c>
      <c r="F28" s="9">
        <v>7</v>
      </c>
      <c r="G28" s="9">
        <v>70000</v>
      </c>
      <c r="H28" s="9">
        <f t="shared" si="0"/>
        <v>490000</v>
      </c>
      <c r="K28" s="8">
        <v>45318</v>
      </c>
      <c r="L28" s="9" t="s">
        <v>8</v>
      </c>
      <c r="M28" s="9" t="s">
        <v>12</v>
      </c>
      <c r="N28" s="9" t="s">
        <v>16</v>
      </c>
      <c r="O28" s="9">
        <v>8</v>
      </c>
      <c r="P28" s="9">
        <v>20000</v>
      </c>
      <c r="Q28" s="9">
        <f t="shared" si="1"/>
        <v>160000</v>
      </c>
    </row>
    <row r="29" spans="2:17" ht="30" x14ac:dyDescent="0.25">
      <c r="B29" s="8">
        <v>45323</v>
      </c>
      <c r="C29" s="9" t="s">
        <v>22</v>
      </c>
      <c r="D29" s="9" t="s">
        <v>21</v>
      </c>
      <c r="E29" s="9" t="s">
        <v>10</v>
      </c>
      <c r="F29" s="9">
        <v>8</v>
      </c>
      <c r="G29" s="9">
        <v>70000</v>
      </c>
      <c r="H29" s="9">
        <f t="shared" si="0"/>
        <v>560000</v>
      </c>
      <c r="K29" s="8">
        <v>45319</v>
      </c>
      <c r="L29" s="9" t="s">
        <v>17</v>
      </c>
      <c r="M29" s="9" t="s">
        <v>15</v>
      </c>
      <c r="N29" s="9" t="s">
        <v>19</v>
      </c>
      <c r="O29" s="9">
        <v>6</v>
      </c>
      <c r="P29" s="9">
        <v>30000</v>
      </c>
      <c r="Q29" s="9">
        <f t="shared" si="1"/>
        <v>180000</v>
      </c>
    </row>
    <row r="30" spans="2:17" ht="30" x14ac:dyDescent="0.25">
      <c r="B30" s="8">
        <v>45324</v>
      </c>
      <c r="C30" s="9" t="s">
        <v>11</v>
      </c>
      <c r="D30" s="9" t="s">
        <v>23</v>
      </c>
      <c r="E30" s="9" t="s">
        <v>13</v>
      </c>
      <c r="F30" s="9">
        <v>6</v>
      </c>
      <c r="G30" s="9">
        <v>50000</v>
      </c>
      <c r="H30" s="9">
        <f t="shared" si="0"/>
        <v>300000</v>
      </c>
      <c r="K30" s="8">
        <v>45320</v>
      </c>
      <c r="L30" s="9" t="s">
        <v>20</v>
      </c>
      <c r="M30" s="9" t="s">
        <v>18</v>
      </c>
      <c r="N30" s="9" t="s">
        <v>10</v>
      </c>
      <c r="O30" s="9">
        <v>7</v>
      </c>
      <c r="P30" s="9">
        <v>70000</v>
      </c>
      <c r="Q30" s="9">
        <f t="shared" si="1"/>
        <v>490000</v>
      </c>
    </row>
    <row r="31" spans="2:17" ht="30" x14ac:dyDescent="0.25">
      <c r="B31" s="8">
        <v>45325</v>
      </c>
      <c r="C31" s="9" t="s">
        <v>14</v>
      </c>
      <c r="D31" s="9" t="s">
        <v>15</v>
      </c>
      <c r="E31" s="9" t="s">
        <v>16</v>
      </c>
      <c r="F31" s="9">
        <v>10</v>
      </c>
      <c r="G31" s="9">
        <v>20000</v>
      </c>
      <c r="H31" s="9">
        <f t="shared" si="0"/>
        <v>200000</v>
      </c>
      <c r="K31" s="8">
        <v>45323</v>
      </c>
      <c r="L31" s="9" t="s">
        <v>22</v>
      </c>
      <c r="M31" s="9" t="s">
        <v>21</v>
      </c>
      <c r="N31" s="9" t="s">
        <v>10</v>
      </c>
      <c r="O31" s="9">
        <v>8</v>
      </c>
      <c r="P31" s="9">
        <v>70000</v>
      </c>
      <c r="Q31" s="9">
        <f t="shared" si="1"/>
        <v>560000</v>
      </c>
    </row>
    <row r="32" spans="2:17" ht="30" x14ac:dyDescent="0.25">
      <c r="B32" s="8">
        <v>45326</v>
      </c>
      <c r="C32" s="9" t="s">
        <v>17</v>
      </c>
      <c r="D32" s="9" t="s">
        <v>9</v>
      </c>
      <c r="E32" s="9" t="s">
        <v>19</v>
      </c>
      <c r="F32" s="9">
        <v>20</v>
      </c>
      <c r="G32" s="9">
        <v>30000</v>
      </c>
      <c r="H32" s="9">
        <f t="shared" si="0"/>
        <v>600000</v>
      </c>
      <c r="K32" s="8">
        <v>45324</v>
      </c>
      <c r="L32" s="9" t="s">
        <v>11</v>
      </c>
      <c r="M32" s="9" t="s">
        <v>23</v>
      </c>
      <c r="N32" s="9" t="s">
        <v>13</v>
      </c>
      <c r="O32" s="9">
        <v>6</v>
      </c>
      <c r="P32" s="9">
        <v>50000</v>
      </c>
      <c r="Q32" s="9">
        <f t="shared" si="1"/>
        <v>300000</v>
      </c>
    </row>
    <row r="33" spans="2:17" ht="30" x14ac:dyDescent="0.25">
      <c r="B33" s="8">
        <v>45327</v>
      </c>
      <c r="C33" s="9" t="s">
        <v>8</v>
      </c>
      <c r="D33" s="9" t="s">
        <v>21</v>
      </c>
      <c r="E33" s="9" t="s">
        <v>10</v>
      </c>
      <c r="F33" s="9">
        <v>4</v>
      </c>
      <c r="G33" s="9">
        <v>70000</v>
      </c>
      <c r="H33" s="9">
        <f t="shared" si="0"/>
        <v>280000</v>
      </c>
      <c r="K33" s="8">
        <v>45325</v>
      </c>
      <c r="L33" s="9" t="s">
        <v>14</v>
      </c>
      <c r="M33" s="9" t="s">
        <v>15</v>
      </c>
      <c r="N33" s="9" t="s">
        <v>16</v>
      </c>
      <c r="O33" s="9">
        <v>10</v>
      </c>
      <c r="P33" s="9">
        <v>20000</v>
      </c>
      <c r="Q33" s="9">
        <f t="shared" si="1"/>
        <v>200000</v>
      </c>
    </row>
    <row r="34" spans="2:17" ht="30" x14ac:dyDescent="0.25">
      <c r="B34" s="8">
        <v>45328</v>
      </c>
      <c r="C34" s="9" t="s">
        <v>22</v>
      </c>
      <c r="D34" s="9" t="s">
        <v>23</v>
      </c>
      <c r="E34" s="9" t="s">
        <v>13</v>
      </c>
      <c r="F34" s="9">
        <v>9</v>
      </c>
      <c r="G34" s="9">
        <v>50000</v>
      </c>
      <c r="H34" s="9">
        <f t="shared" si="0"/>
        <v>450000</v>
      </c>
      <c r="K34" s="8">
        <v>45326</v>
      </c>
      <c r="L34" s="9" t="s">
        <v>17</v>
      </c>
      <c r="M34" s="9" t="s">
        <v>9</v>
      </c>
      <c r="N34" s="9" t="s">
        <v>19</v>
      </c>
      <c r="O34" s="9">
        <v>20</v>
      </c>
      <c r="P34" s="9">
        <v>30000</v>
      </c>
      <c r="Q34" s="9">
        <f t="shared" si="1"/>
        <v>600000</v>
      </c>
    </row>
    <row r="35" spans="2:17" ht="30" x14ac:dyDescent="0.25">
      <c r="B35" s="8">
        <v>45329</v>
      </c>
      <c r="C35" s="9" t="s">
        <v>11</v>
      </c>
      <c r="D35" s="9" t="s">
        <v>21</v>
      </c>
      <c r="E35" s="9" t="s">
        <v>16</v>
      </c>
      <c r="F35" s="9">
        <v>5</v>
      </c>
      <c r="G35" s="9">
        <v>20000</v>
      </c>
      <c r="H35" s="9">
        <f t="shared" si="0"/>
        <v>100000</v>
      </c>
      <c r="K35" s="8">
        <v>45327</v>
      </c>
      <c r="L35" s="9" t="s">
        <v>8</v>
      </c>
      <c r="M35" s="9" t="s">
        <v>21</v>
      </c>
      <c r="N35" s="9" t="s">
        <v>10</v>
      </c>
      <c r="O35" s="9">
        <v>4</v>
      </c>
      <c r="P35" s="9">
        <v>70000</v>
      </c>
      <c r="Q35" s="9">
        <f t="shared" si="1"/>
        <v>280000</v>
      </c>
    </row>
    <row r="36" spans="2:17" ht="30" x14ac:dyDescent="0.25">
      <c r="B36" s="8">
        <v>45330</v>
      </c>
      <c r="C36" s="9" t="s">
        <v>8</v>
      </c>
      <c r="D36" s="9" t="s">
        <v>23</v>
      </c>
      <c r="E36" s="9" t="s">
        <v>19</v>
      </c>
      <c r="F36" s="9">
        <v>15</v>
      </c>
      <c r="G36" s="9">
        <v>30000</v>
      </c>
      <c r="H36" s="9">
        <f t="shared" si="0"/>
        <v>450000</v>
      </c>
      <c r="K36" s="8">
        <v>45328</v>
      </c>
      <c r="L36" s="9" t="s">
        <v>22</v>
      </c>
      <c r="M36" s="9" t="s">
        <v>23</v>
      </c>
      <c r="N36" s="9" t="s">
        <v>13</v>
      </c>
      <c r="O36" s="9">
        <v>9</v>
      </c>
      <c r="P36" s="9">
        <v>50000</v>
      </c>
      <c r="Q36" s="9">
        <f t="shared" si="1"/>
        <v>450000</v>
      </c>
    </row>
    <row r="37" spans="2:17" ht="30" x14ac:dyDescent="0.25">
      <c r="B37" s="8">
        <v>45331</v>
      </c>
      <c r="C37" s="9" t="s">
        <v>17</v>
      </c>
      <c r="D37" s="9" t="s">
        <v>15</v>
      </c>
      <c r="E37" s="9" t="s">
        <v>10</v>
      </c>
      <c r="F37" s="9">
        <v>7</v>
      </c>
      <c r="G37" s="9">
        <v>70000</v>
      </c>
      <c r="H37" s="9">
        <f t="shared" si="0"/>
        <v>490000</v>
      </c>
      <c r="K37" s="8">
        <v>45329</v>
      </c>
      <c r="L37" s="9" t="s">
        <v>11</v>
      </c>
      <c r="M37" s="9" t="s">
        <v>21</v>
      </c>
      <c r="N37" s="9" t="s">
        <v>16</v>
      </c>
      <c r="O37" s="9">
        <v>5</v>
      </c>
      <c r="P37" s="9">
        <v>20000</v>
      </c>
      <c r="Q37" s="9">
        <f t="shared" si="1"/>
        <v>100000</v>
      </c>
    </row>
    <row r="38" spans="2:17" ht="30" x14ac:dyDescent="0.25">
      <c r="B38" s="8">
        <v>45332</v>
      </c>
      <c r="C38" s="9" t="s">
        <v>20</v>
      </c>
      <c r="D38" s="9" t="s">
        <v>18</v>
      </c>
      <c r="E38" s="9" t="s">
        <v>13</v>
      </c>
      <c r="F38" s="9">
        <v>11</v>
      </c>
      <c r="G38" s="9">
        <v>50000</v>
      </c>
      <c r="H38" s="9">
        <f t="shared" si="0"/>
        <v>550000</v>
      </c>
      <c r="K38" s="8">
        <v>45330</v>
      </c>
      <c r="L38" s="9" t="s">
        <v>8</v>
      </c>
      <c r="M38" s="9" t="s">
        <v>23</v>
      </c>
      <c r="N38" s="9" t="s">
        <v>19</v>
      </c>
      <c r="O38" s="9">
        <v>15</v>
      </c>
      <c r="P38" s="9">
        <v>30000</v>
      </c>
      <c r="Q38" s="9">
        <f t="shared" ref="Q38:Q69" si="2">O38*P38</f>
        <v>450000</v>
      </c>
    </row>
    <row r="39" spans="2:17" ht="30" x14ac:dyDescent="0.25">
      <c r="B39" s="8">
        <v>45333</v>
      </c>
      <c r="C39" s="9" t="s">
        <v>22</v>
      </c>
      <c r="D39" s="9" t="s">
        <v>9</v>
      </c>
      <c r="E39" s="9" t="s">
        <v>16</v>
      </c>
      <c r="F39" s="9">
        <v>12</v>
      </c>
      <c r="G39" s="9">
        <v>20000</v>
      </c>
      <c r="H39" s="9">
        <f t="shared" si="0"/>
        <v>240000</v>
      </c>
      <c r="K39" s="8">
        <v>45331</v>
      </c>
      <c r="L39" s="9" t="s">
        <v>17</v>
      </c>
      <c r="M39" s="9" t="s">
        <v>15</v>
      </c>
      <c r="N39" s="9" t="s">
        <v>10</v>
      </c>
      <c r="O39" s="9">
        <v>7</v>
      </c>
      <c r="P39" s="9">
        <v>70000</v>
      </c>
      <c r="Q39" s="9">
        <f t="shared" si="2"/>
        <v>490000</v>
      </c>
    </row>
    <row r="40" spans="2:17" ht="30" x14ac:dyDescent="0.25">
      <c r="B40" s="8">
        <v>45334</v>
      </c>
      <c r="C40" s="9" t="s">
        <v>11</v>
      </c>
      <c r="D40" s="9" t="s">
        <v>9</v>
      </c>
      <c r="E40" s="9" t="s">
        <v>19</v>
      </c>
      <c r="F40" s="9">
        <v>10</v>
      </c>
      <c r="G40" s="9">
        <v>30000</v>
      </c>
      <c r="H40" s="9">
        <f t="shared" si="0"/>
        <v>300000</v>
      </c>
      <c r="K40" s="8">
        <v>45332</v>
      </c>
      <c r="L40" s="9" t="s">
        <v>20</v>
      </c>
      <c r="M40" s="9" t="s">
        <v>18</v>
      </c>
      <c r="N40" s="9" t="s">
        <v>13</v>
      </c>
      <c r="O40" s="9">
        <v>11</v>
      </c>
      <c r="P40" s="9">
        <v>50000</v>
      </c>
      <c r="Q40" s="9">
        <f t="shared" si="2"/>
        <v>550000</v>
      </c>
    </row>
    <row r="41" spans="2:17" ht="30" x14ac:dyDescent="0.25">
      <c r="B41" s="8">
        <v>45335</v>
      </c>
      <c r="C41" s="9" t="s">
        <v>14</v>
      </c>
      <c r="D41" s="9" t="s">
        <v>12</v>
      </c>
      <c r="E41" s="9" t="s">
        <v>10</v>
      </c>
      <c r="F41" s="9">
        <v>9</v>
      </c>
      <c r="G41" s="9">
        <v>70000</v>
      </c>
      <c r="H41" s="9">
        <f t="shared" si="0"/>
        <v>630000</v>
      </c>
      <c r="K41" s="8">
        <v>45333</v>
      </c>
      <c r="L41" s="9" t="s">
        <v>22</v>
      </c>
      <c r="M41" s="9" t="s">
        <v>9</v>
      </c>
      <c r="N41" s="9" t="s">
        <v>16</v>
      </c>
      <c r="O41" s="9">
        <v>12</v>
      </c>
      <c r="P41" s="9">
        <v>20000</v>
      </c>
      <c r="Q41" s="9">
        <f t="shared" si="2"/>
        <v>240000</v>
      </c>
    </row>
    <row r="42" spans="2:17" ht="30" x14ac:dyDescent="0.25">
      <c r="B42" s="8">
        <v>45336</v>
      </c>
      <c r="C42" s="9" t="s">
        <v>17</v>
      </c>
      <c r="D42" s="9" t="s">
        <v>15</v>
      </c>
      <c r="E42" s="9" t="s">
        <v>13</v>
      </c>
      <c r="F42" s="9">
        <v>8</v>
      </c>
      <c r="G42" s="9">
        <v>50000</v>
      </c>
      <c r="H42" s="9">
        <f t="shared" si="0"/>
        <v>400000</v>
      </c>
      <c r="K42" s="8">
        <v>45334</v>
      </c>
      <c r="L42" s="9" t="s">
        <v>11</v>
      </c>
      <c r="M42" s="9" t="s">
        <v>9</v>
      </c>
      <c r="N42" s="9" t="s">
        <v>19</v>
      </c>
      <c r="O42" s="9">
        <v>10</v>
      </c>
      <c r="P42" s="9">
        <v>30000</v>
      </c>
      <c r="Q42" s="9">
        <f t="shared" si="2"/>
        <v>300000</v>
      </c>
    </row>
    <row r="43" spans="2:17" ht="30" x14ac:dyDescent="0.25">
      <c r="B43" s="8">
        <v>45337</v>
      </c>
      <c r="C43" s="9" t="s">
        <v>20</v>
      </c>
      <c r="D43" s="9" t="s">
        <v>18</v>
      </c>
      <c r="E43" s="9" t="s">
        <v>16</v>
      </c>
      <c r="F43" s="9">
        <v>11</v>
      </c>
      <c r="G43" s="9">
        <v>20000</v>
      </c>
      <c r="H43" s="9">
        <f t="shared" si="0"/>
        <v>220000</v>
      </c>
      <c r="K43" s="8">
        <v>45335</v>
      </c>
      <c r="L43" s="9" t="s">
        <v>14</v>
      </c>
      <c r="M43" s="9" t="s">
        <v>12</v>
      </c>
      <c r="N43" s="9" t="s">
        <v>10</v>
      </c>
      <c r="O43" s="9">
        <v>9</v>
      </c>
      <c r="P43" s="9">
        <v>70000</v>
      </c>
      <c r="Q43" s="9">
        <f t="shared" si="2"/>
        <v>630000</v>
      </c>
    </row>
    <row r="44" spans="2:17" ht="30" x14ac:dyDescent="0.25">
      <c r="B44" s="8">
        <v>45338</v>
      </c>
      <c r="C44" s="9" t="s">
        <v>8</v>
      </c>
      <c r="D44" s="9" t="s">
        <v>21</v>
      </c>
      <c r="E44" s="9" t="s">
        <v>19</v>
      </c>
      <c r="F44" s="9">
        <v>14</v>
      </c>
      <c r="G44" s="9">
        <v>30000</v>
      </c>
      <c r="H44" s="9">
        <f t="shared" si="0"/>
        <v>420000</v>
      </c>
      <c r="K44" s="8">
        <v>45336</v>
      </c>
      <c r="L44" s="9" t="s">
        <v>17</v>
      </c>
      <c r="M44" s="9" t="s">
        <v>15</v>
      </c>
      <c r="N44" s="9" t="s">
        <v>13</v>
      </c>
      <c r="O44" s="9">
        <v>8</v>
      </c>
      <c r="P44" s="9">
        <v>50000</v>
      </c>
      <c r="Q44" s="9">
        <f t="shared" si="2"/>
        <v>400000</v>
      </c>
    </row>
    <row r="45" spans="2:17" ht="30" x14ac:dyDescent="0.25">
      <c r="B45" s="8">
        <v>45339</v>
      </c>
      <c r="C45" s="9" t="s">
        <v>11</v>
      </c>
      <c r="D45" s="9" t="s">
        <v>23</v>
      </c>
      <c r="E45" s="9" t="s">
        <v>10</v>
      </c>
      <c r="F45" s="9">
        <v>10</v>
      </c>
      <c r="G45" s="9">
        <v>70000</v>
      </c>
      <c r="H45" s="9">
        <f t="shared" si="0"/>
        <v>700000</v>
      </c>
      <c r="K45" s="8">
        <v>45337</v>
      </c>
      <c r="L45" s="9" t="s">
        <v>20</v>
      </c>
      <c r="M45" s="9" t="s">
        <v>18</v>
      </c>
      <c r="N45" s="9" t="s">
        <v>16</v>
      </c>
      <c r="O45" s="9">
        <v>11</v>
      </c>
      <c r="P45" s="9">
        <v>20000</v>
      </c>
      <c r="Q45" s="9">
        <f t="shared" si="2"/>
        <v>220000</v>
      </c>
    </row>
    <row r="46" spans="2:17" ht="30" x14ac:dyDescent="0.25">
      <c r="B46" s="8">
        <v>45340</v>
      </c>
      <c r="C46" s="9" t="s">
        <v>14</v>
      </c>
      <c r="D46" s="9" t="s">
        <v>15</v>
      </c>
      <c r="E46" s="9" t="s">
        <v>13</v>
      </c>
      <c r="F46" s="9">
        <v>9</v>
      </c>
      <c r="G46" s="9">
        <v>50000</v>
      </c>
      <c r="H46" s="9">
        <f t="shared" si="0"/>
        <v>450000</v>
      </c>
      <c r="K46" s="8">
        <v>45338</v>
      </c>
      <c r="L46" s="9" t="s">
        <v>8</v>
      </c>
      <c r="M46" s="9" t="s">
        <v>21</v>
      </c>
      <c r="N46" s="9" t="s">
        <v>19</v>
      </c>
      <c r="O46" s="9">
        <v>14</v>
      </c>
      <c r="P46" s="9">
        <v>30000</v>
      </c>
      <c r="Q46" s="9">
        <f t="shared" si="2"/>
        <v>420000</v>
      </c>
    </row>
    <row r="47" spans="2:17" ht="30" x14ac:dyDescent="0.25">
      <c r="B47" s="8">
        <v>45341</v>
      </c>
      <c r="C47" s="9" t="s">
        <v>17</v>
      </c>
      <c r="D47" s="9" t="s">
        <v>18</v>
      </c>
      <c r="E47" s="9" t="s">
        <v>16</v>
      </c>
      <c r="F47" s="9">
        <v>13</v>
      </c>
      <c r="G47" s="9">
        <v>20000</v>
      </c>
      <c r="H47" s="9">
        <f t="shared" si="0"/>
        <v>260000</v>
      </c>
      <c r="K47" s="8">
        <v>45339</v>
      </c>
      <c r="L47" s="9" t="s">
        <v>11</v>
      </c>
      <c r="M47" s="9" t="s">
        <v>23</v>
      </c>
      <c r="N47" s="9" t="s">
        <v>10</v>
      </c>
      <c r="O47" s="9">
        <v>10</v>
      </c>
      <c r="P47" s="9">
        <v>70000</v>
      </c>
      <c r="Q47" s="9">
        <f t="shared" si="2"/>
        <v>700000</v>
      </c>
    </row>
    <row r="48" spans="2:17" ht="30" x14ac:dyDescent="0.25">
      <c r="B48" s="8">
        <v>45342</v>
      </c>
      <c r="C48" s="9" t="s">
        <v>20</v>
      </c>
      <c r="D48" s="9" t="s">
        <v>21</v>
      </c>
      <c r="E48" s="9" t="s">
        <v>19</v>
      </c>
      <c r="F48" s="9">
        <v>8</v>
      </c>
      <c r="G48" s="9">
        <v>30000</v>
      </c>
      <c r="H48" s="9">
        <f t="shared" si="0"/>
        <v>240000</v>
      </c>
      <c r="K48" s="8">
        <v>45340</v>
      </c>
      <c r="L48" s="9" t="s">
        <v>14</v>
      </c>
      <c r="M48" s="9" t="s">
        <v>15</v>
      </c>
      <c r="N48" s="9" t="s">
        <v>13</v>
      </c>
      <c r="O48" s="9">
        <v>9</v>
      </c>
      <c r="P48" s="9">
        <v>50000</v>
      </c>
      <c r="Q48" s="9">
        <f t="shared" si="2"/>
        <v>450000</v>
      </c>
    </row>
    <row r="49" spans="2:17" ht="30" x14ac:dyDescent="0.25">
      <c r="B49" s="8">
        <v>45343</v>
      </c>
      <c r="C49" s="9" t="s">
        <v>22</v>
      </c>
      <c r="D49" s="9" t="s">
        <v>23</v>
      </c>
      <c r="E49" s="9" t="s">
        <v>10</v>
      </c>
      <c r="F49" s="9">
        <v>12</v>
      </c>
      <c r="G49" s="9">
        <v>70000</v>
      </c>
      <c r="H49" s="9">
        <f t="shared" si="0"/>
        <v>840000</v>
      </c>
      <c r="K49" s="8">
        <v>45341</v>
      </c>
      <c r="L49" s="9" t="s">
        <v>17</v>
      </c>
      <c r="M49" s="9" t="s">
        <v>18</v>
      </c>
      <c r="N49" s="9" t="s">
        <v>16</v>
      </c>
      <c r="O49" s="9">
        <v>13</v>
      </c>
      <c r="P49" s="9">
        <v>20000</v>
      </c>
      <c r="Q49" s="9">
        <f t="shared" si="2"/>
        <v>260000</v>
      </c>
    </row>
    <row r="50" spans="2:17" ht="30" x14ac:dyDescent="0.25">
      <c r="B50" s="8">
        <v>45344</v>
      </c>
      <c r="C50" s="9" t="s">
        <v>11</v>
      </c>
      <c r="D50" s="9" t="s">
        <v>15</v>
      </c>
      <c r="E50" s="9" t="s">
        <v>13</v>
      </c>
      <c r="F50" s="9">
        <v>7</v>
      </c>
      <c r="G50" s="9">
        <v>50000</v>
      </c>
      <c r="H50" s="9">
        <f t="shared" si="0"/>
        <v>350000</v>
      </c>
      <c r="K50" s="8">
        <v>45342</v>
      </c>
      <c r="L50" s="9" t="s">
        <v>20</v>
      </c>
      <c r="M50" s="9" t="s">
        <v>21</v>
      </c>
      <c r="N50" s="9" t="s">
        <v>19</v>
      </c>
      <c r="O50" s="9">
        <v>8</v>
      </c>
      <c r="P50" s="9">
        <v>30000</v>
      </c>
      <c r="Q50" s="9">
        <f t="shared" si="2"/>
        <v>240000</v>
      </c>
    </row>
    <row r="51" spans="2:17" ht="30" x14ac:dyDescent="0.25">
      <c r="B51" s="8">
        <v>45345</v>
      </c>
      <c r="C51" s="9" t="s">
        <v>14</v>
      </c>
      <c r="D51" s="9" t="s">
        <v>18</v>
      </c>
      <c r="E51" s="9" t="s">
        <v>16</v>
      </c>
      <c r="F51" s="9">
        <v>9</v>
      </c>
      <c r="G51" s="9">
        <v>20000</v>
      </c>
      <c r="H51" s="9">
        <f t="shared" si="0"/>
        <v>180000</v>
      </c>
      <c r="K51" s="8">
        <v>45343</v>
      </c>
      <c r="L51" s="9" t="s">
        <v>22</v>
      </c>
      <c r="M51" s="9" t="s">
        <v>23</v>
      </c>
      <c r="N51" s="9" t="s">
        <v>10</v>
      </c>
      <c r="O51" s="9">
        <v>12</v>
      </c>
      <c r="P51" s="9">
        <v>70000</v>
      </c>
      <c r="Q51" s="9">
        <f t="shared" si="2"/>
        <v>840000</v>
      </c>
    </row>
    <row r="52" spans="2:17" ht="30" x14ac:dyDescent="0.25">
      <c r="B52" s="8">
        <v>45346</v>
      </c>
      <c r="C52" s="9" t="s">
        <v>8</v>
      </c>
      <c r="D52" s="9" t="s">
        <v>9</v>
      </c>
      <c r="E52" s="9" t="s">
        <v>19</v>
      </c>
      <c r="F52" s="9">
        <v>12</v>
      </c>
      <c r="G52" s="9">
        <v>30000</v>
      </c>
      <c r="H52" s="9">
        <f t="shared" si="0"/>
        <v>360000</v>
      </c>
      <c r="K52" s="8">
        <v>45344</v>
      </c>
      <c r="L52" s="9" t="s">
        <v>11</v>
      </c>
      <c r="M52" s="9" t="s">
        <v>15</v>
      </c>
      <c r="N52" s="9" t="s">
        <v>13</v>
      </c>
      <c r="O52" s="9">
        <v>7</v>
      </c>
      <c r="P52" s="9">
        <v>50000</v>
      </c>
      <c r="Q52" s="9">
        <f t="shared" si="2"/>
        <v>350000</v>
      </c>
    </row>
    <row r="53" spans="2:17" ht="30" x14ac:dyDescent="0.25">
      <c r="B53" s="8">
        <v>45347</v>
      </c>
      <c r="C53" s="9" t="s">
        <v>20</v>
      </c>
      <c r="D53" s="9" t="s">
        <v>12</v>
      </c>
      <c r="E53" s="9" t="s">
        <v>10</v>
      </c>
      <c r="F53" s="9">
        <v>5</v>
      </c>
      <c r="G53" s="9">
        <v>70000</v>
      </c>
      <c r="H53" s="9">
        <f t="shared" si="0"/>
        <v>350000</v>
      </c>
      <c r="K53" s="8">
        <v>45345</v>
      </c>
      <c r="L53" s="9" t="s">
        <v>14</v>
      </c>
      <c r="M53" s="9" t="s">
        <v>18</v>
      </c>
      <c r="N53" s="9" t="s">
        <v>16</v>
      </c>
      <c r="O53" s="9">
        <v>9</v>
      </c>
      <c r="P53" s="9">
        <v>20000</v>
      </c>
      <c r="Q53" s="9">
        <f t="shared" si="2"/>
        <v>180000</v>
      </c>
    </row>
    <row r="54" spans="2:17" ht="30" x14ac:dyDescent="0.25">
      <c r="B54" s="8">
        <v>45352</v>
      </c>
      <c r="C54" s="9" t="s">
        <v>22</v>
      </c>
      <c r="D54" s="9" t="s">
        <v>9</v>
      </c>
      <c r="E54" s="9" t="s">
        <v>10</v>
      </c>
      <c r="F54" s="9">
        <v>12</v>
      </c>
      <c r="G54" s="9">
        <v>70000</v>
      </c>
      <c r="H54" s="9">
        <f t="shared" si="0"/>
        <v>840000</v>
      </c>
      <c r="K54" s="8">
        <v>45346</v>
      </c>
      <c r="L54" s="9" t="s">
        <v>8</v>
      </c>
      <c r="M54" s="9" t="s">
        <v>9</v>
      </c>
      <c r="N54" s="9" t="s">
        <v>19</v>
      </c>
      <c r="O54" s="9">
        <v>12</v>
      </c>
      <c r="P54" s="9">
        <v>30000</v>
      </c>
      <c r="Q54" s="9">
        <f t="shared" si="2"/>
        <v>360000</v>
      </c>
    </row>
    <row r="55" spans="2:17" ht="30" x14ac:dyDescent="0.25">
      <c r="B55" s="8">
        <v>45353</v>
      </c>
      <c r="C55" s="9" t="s">
        <v>11</v>
      </c>
      <c r="D55" s="9" t="s">
        <v>9</v>
      </c>
      <c r="E55" s="9" t="s">
        <v>13</v>
      </c>
      <c r="F55" s="9">
        <v>8</v>
      </c>
      <c r="G55" s="9">
        <v>50000</v>
      </c>
      <c r="H55" s="9">
        <f t="shared" si="0"/>
        <v>400000</v>
      </c>
      <c r="K55" s="8">
        <v>45347</v>
      </c>
      <c r="L55" s="9" t="s">
        <v>20</v>
      </c>
      <c r="M55" s="9" t="s">
        <v>12</v>
      </c>
      <c r="N55" s="9" t="s">
        <v>10</v>
      </c>
      <c r="O55" s="9">
        <v>5</v>
      </c>
      <c r="P55" s="9">
        <v>70000</v>
      </c>
      <c r="Q55" s="9">
        <f t="shared" si="2"/>
        <v>350000</v>
      </c>
    </row>
    <row r="56" spans="2:17" ht="30" x14ac:dyDescent="0.25">
      <c r="B56" s="8">
        <v>45354</v>
      </c>
      <c r="C56" s="9" t="s">
        <v>14</v>
      </c>
      <c r="D56" s="9" t="s">
        <v>21</v>
      </c>
      <c r="E56" s="9" t="s">
        <v>16</v>
      </c>
      <c r="F56" s="9">
        <v>7</v>
      </c>
      <c r="G56" s="9">
        <v>20000</v>
      </c>
      <c r="H56" s="9">
        <f t="shared" si="0"/>
        <v>140000</v>
      </c>
      <c r="K56" s="8">
        <v>45352</v>
      </c>
      <c r="L56" s="9" t="s">
        <v>22</v>
      </c>
      <c r="M56" s="9" t="s">
        <v>9</v>
      </c>
      <c r="N56" s="9" t="s">
        <v>10</v>
      </c>
      <c r="O56" s="9">
        <v>12</v>
      </c>
      <c r="P56" s="9">
        <v>70000</v>
      </c>
      <c r="Q56" s="9">
        <f t="shared" si="2"/>
        <v>840000</v>
      </c>
    </row>
    <row r="57" spans="2:17" ht="30" x14ac:dyDescent="0.25">
      <c r="B57" s="8">
        <v>45355</v>
      </c>
      <c r="C57" s="9" t="s">
        <v>17</v>
      </c>
      <c r="D57" s="9" t="s">
        <v>23</v>
      </c>
      <c r="E57" s="9" t="s">
        <v>19</v>
      </c>
      <c r="F57" s="9">
        <v>9</v>
      </c>
      <c r="G57" s="9">
        <v>30000</v>
      </c>
      <c r="H57" s="9">
        <f t="shared" si="0"/>
        <v>270000</v>
      </c>
      <c r="K57" s="8">
        <v>45353</v>
      </c>
      <c r="L57" s="9" t="s">
        <v>11</v>
      </c>
      <c r="M57" s="9" t="s">
        <v>9</v>
      </c>
      <c r="N57" s="9" t="s">
        <v>13</v>
      </c>
      <c r="O57" s="9">
        <v>8</v>
      </c>
      <c r="P57" s="9">
        <v>50000</v>
      </c>
      <c r="Q57" s="9">
        <f t="shared" si="2"/>
        <v>400000</v>
      </c>
    </row>
    <row r="58" spans="2:17" ht="30" x14ac:dyDescent="0.25">
      <c r="B58" s="8">
        <v>45356</v>
      </c>
      <c r="C58" s="9" t="s">
        <v>20</v>
      </c>
      <c r="D58" s="9" t="s">
        <v>21</v>
      </c>
      <c r="E58" s="9" t="s">
        <v>10</v>
      </c>
      <c r="F58" s="9">
        <v>6</v>
      </c>
      <c r="G58" s="9">
        <v>70000</v>
      </c>
      <c r="H58" s="9">
        <f t="shared" si="0"/>
        <v>420000</v>
      </c>
      <c r="K58" s="8">
        <v>45354</v>
      </c>
      <c r="L58" s="9" t="s">
        <v>14</v>
      </c>
      <c r="M58" s="9" t="s">
        <v>21</v>
      </c>
      <c r="N58" s="9" t="s">
        <v>16</v>
      </c>
      <c r="O58" s="9">
        <v>7</v>
      </c>
      <c r="P58" s="9">
        <v>20000</v>
      </c>
      <c r="Q58" s="9">
        <f t="shared" si="2"/>
        <v>140000</v>
      </c>
    </row>
    <row r="59" spans="2:17" ht="30" x14ac:dyDescent="0.25">
      <c r="B59" s="8">
        <v>45357</v>
      </c>
      <c r="C59" s="9" t="s">
        <v>8</v>
      </c>
      <c r="D59" s="9" t="s">
        <v>23</v>
      </c>
      <c r="E59" s="9" t="s">
        <v>13</v>
      </c>
      <c r="F59" s="9">
        <v>10</v>
      </c>
      <c r="G59" s="9">
        <v>50000</v>
      </c>
      <c r="H59" s="9">
        <f t="shared" si="0"/>
        <v>500000</v>
      </c>
      <c r="K59" s="8">
        <v>45355</v>
      </c>
      <c r="L59" s="9" t="s">
        <v>17</v>
      </c>
      <c r="M59" s="9" t="s">
        <v>23</v>
      </c>
      <c r="N59" s="9" t="s">
        <v>19</v>
      </c>
      <c r="O59" s="9">
        <v>9</v>
      </c>
      <c r="P59" s="9">
        <v>30000</v>
      </c>
      <c r="Q59" s="9">
        <f t="shared" si="2"/>
        <v>270000</v>
      </c>
    </row>
    <row r="60" spans="2:17" ht="30" x14ac:dyDescent="0.25">
      <c r="B60" s="8">
        <v>45358</v>
      </c>
      <c r="C60" s="9" t="s">
        <v>11</v>
      </c>
      <c r="D60" s="9" t="s">
        <v>15</v>
      </c>
      <c r="E60" s="9" t="s">
        <v>16</v>
      </c>
      <c r="F60" s="9">
        <v>8</v>
      </c>
      <c r="G60" s="9">
        <v>20000</v>
      </c>
      <c r="H60" s="9">
        <f t="shared" si="0"/>
        <v>160000</v>
      </c>
      <c r="K60" s="8">
        <v>45356</v>
      </c>
      <c r="L60" s="9" t="s">
        <v>20</v>
      </c>
      <c r="M60" s="9" t="s">
        <v>21</v>
      </c>
      <c r="N60" s="9" t="s">
        <v>10</v>
      </c>
      <c r="O60" s="9">
        <v>6</v>
      </c>
      <c r="P60" s="9">
        <v>70000</v>
      </c>
      <c r="Q60" s="9">
        <f t="shared" si="2"/>
        <v>420000</v>
      </c>
    </row>
    <row r="61" spans="2:17" ht="30" x14ac:dyDescent="0.25">
      <c r="B61" s="8">
        <v>45359</v>
      </c>
      <c r="C61" s="9" t="s">
        <v>8</v>
      </c>
      <c r="D61" s="9" t="s">
        <v>18</v>
      </c>
      <c r="E61" s="9" t="s">
        <v>19</v>
      </c>
      <c r="F61" s="9">
        <v>13</v>
      </c>
      <c r="G61" s="9">
        <v>30000</v>
      </c>
      <c r="H61" s="9">
        <f t="shared" si="0"/>
        <v>390000</v>
      </c>
      <c r="K61" s="8">
        <v>45357</v>
      </c>
      <c r="L61" s="9" t="s">
        <v>8</v>
      </c>
      <c r="M61" s="9" t="s">
        <v>23</v>
      </c>
      <c r="N61" s="9" t="s">
        <v>13</v>
      </c>
      <c r="O61" s="9">
        <v>10</v>
      </c>
      <c r="P61" s="9">
        <v>50000</v>
      </c>
      <c r="Q61" s="9">
        <f t="shared" si="2"/>
        <v>500000</v>
      </c>
    </row>
    <row r="62" spans="2:17" ht="30" x14ac:dyDescent="0.25">
      <c r="B62" s="8">
        <v>45360</v>
      </c>
      <c r="C62" s="9" t="s">
        <v>17</v>
      </c>
      <c r="D62" s="9" t="s">
        <v>9</v>
      </c>
      <c r="E62" s="9" t="s">
        <v>10</v>
      </c>
      <c r="F62" s="9">
        <v>9</v>
      </c>
      <c r="G62" s="9">
        <v>70000</v>
      </c>
      <c r="H62" s="9">
        <f t="shared" si="0"/>
        <v>630000</v>
      </c>
      <c r="K62" s="8">
        <v>45358</v>
      </c>
      <c r="L62" s="9" t="s">
        <v>11</v>
      </c>
      <c r="M62" s="9" t="s">
        <v>15</v>
      </c>
      <c r="N62" s="9" t="s">
        <v>16</v>
      </c>
      <c r="O62" s="9">
        <v>8</v>
      </c>
      <c r="P62" s="9">
        <v>20000</v>
      </c>
      <c r="Q62" s="9">
        <f t="shared" si="2"/>
        <v>160000</v>
      </c>
    </row>
    <row r="63" spans="2:17" ht="30" x14ac:dyDescent="0.25">
      <c r="B63" s="8">
        <v>45361</v>
      </c>
      <c r="C63" s="9" t="s">
        <v>20</v>
      </c>
      <c r="D63" s="9" t="s">
        <v>15</v>
      </c>
      <c r="E63" s="9" t="s">
        <v>13</v>
      </c>
      <c r="F63" s="9">
        <v>5</v>
      </c>
      <c r="G63" s="9">
        <v>50000</v>
      </c>
      <c r="H63" s="9">
        <f t="shared" si="0"/>
        <v>250000</v>
      </c>
      <c r="K63" s="8">
        <v>45359</v>
      </c>
      <c r="L63" s="9" t="s">
        <v>8</v>
      </c>
      <c r="M63" s="9" t="s">
        <v>18</v>
      </c>
      <c r="N63" s="9" t="s">
        <v>19</v>
      </c>
      <c r="O63" s="9">
        <v>13</v>
      </c>
      <c r="P63" s="9">
        <v>30000</v>
      </c>
      <c r="Q63" s="9">
        <f t="shared" si="2"/>
        <v>390000</v>
      </c>
    </row>
    <row r="64" spans="2:17" ht="30" x14ac:dyDescent="0.25">
      <c r="B64" s="8">
        <v>45362</v>
      </c>
      <c r="C64" s="9" t="s">
        <v>22</v>
      </c>
      <c r="D64" s="9" t="s">
        <v>12</v>
      </c>
      <c r="E64" s="9" t="s">
        <v>16</v>
      </c>
      <c r="F64" s="9">
        <v>11</v>
      </c>
      <c r="G64" s="9">
        <v>20000</v>
      </c>
      <c r="H64" s="9">
        <f t="shared" si="0"/>
        <v>220000</v>
      </c>
      <c r="K64" s="8">
        <v>45360</v>
      </c>
      <c r="L64" s="9" t="s">
        <v>17</v>
      </c>
      <c r="M64" s="9" t="s">
        <v>9</v>
      </c>
      <c r="N64" s="9" t="s">
        <v>10</v>
      </c>
      <c r="O64" s="9">
        <v>9</v>
      </c>
      <c r="P64" s="9">
        <v>70000</v>
      </c>
      <c r="Q64" s="9">
        <f t="shared" si="2"/>
        <v>630000</v>
      </c>
    </row>
    <row r="65" spans="2:17" ht="30" x14ac:dyDescent="0.25">
      <c r="B65" s="8">
        <v>45363</v>
      </c>
      <c r="C65" s="9" t="s">
        <v>11</v>
      </c>
      <c r="D65" s="9" t="s">
        <v>15</v>
      </c>
      <c r="E65" s="9" t="s">
        <v>19</v>
      </c>
      <c r="F65" s="9">
        <v>14</v>
      </c>
      <c r="G65" s="9">
        <v>30000</v>
      </c>
      <c r="H65" s="9">
        <f t="shared" si="0"/>
        <v>420000</v>
      </c>
      <c r="K65" s="8">
        <v>45361</v>
      </c>
      <c r="L65" s="9" t="s">
        <v>20</v>
      </c>
      <c r="M65" s="9" t="s">
        <v>15</v>
      </c>
      <c r="N65" s="9" t="s">
        <v>13</v>
      </c>
      <c r="O65" s="9">
        <v>5</v>
      </c>
      <c r="P65" s="9">
        <v>50000</v>
      </c>
      <c r="Q65" s="9">
        <f t="shared" si="2"/>
        <v>250000</v>
      </c>
    </row>
    <row r="66" spans="2:17" ht="30" x14ac:dyDescent="0.25">
      <c r="B66" s="8">
        <v>45364</v>
      </c>
      <c r="C66" s="9" t="s">
        <v>14</v>
      </c>
      <c r="D66" s="9" t="s">
        <v>18</v>
      </c>
      <c r="E66" s="9" t="s">
        <v>10</v>
      </c>
      <c r="F66" s="9">
        <v>10</v>
      </c>
      <c r="G66" s="9">
        <v>70000</v>
      </c>
      <c r="H66" s="9">
        <f t="shared" si="0"/>
        <v>700000</v>
      </c>
      <c r="K66" s="8">
        <v>45362</v>
      </c>
      <c r="L66" s="9" t="s">
        <v>22</v>
      </c>
      <c r="M66" s="9" t="s">
        <v>12</v>
      </c>
      <c r="N66" s="9" t="s">
        <v>16</v>
      </c>
      <c r="O66" s="9">
        <v>11</v>
      </c>
      <c r="P66" s="9">
        <v>20000</v>
      </c>
      <c r="Q66" s="9">
        <f t="shared" si="2"/>
        <v>220000</v>
      </c>
    </row>
    <row r="67" spans="2:17" ht="30" x14ac:dyDescent="0.25">
      <c r="B67" s="8">
        <v>45365</v>
      </c>
      <c r="C67" s="9" t="s">
        <v>17</v>
      </c>
      <c r="D67" s="9" t="s">
        <v>21</v>
      </c>
      <c r="E67" s="9" t="s">
        <v>13</v>
      </c>
      <c r="F67" s="9">
        <v>6</v>
      </c>
      <c r="G67" s="9">
        <v>50000</v>
      </c>
      <c r="H67" s="9">
        <f t="shared" si="0"/>
        <v>300000</v>
      </c>
      <c r="K67" s="8">
        <v>45363</v>
      </c>
      <c r="L67" s="9" t="s">
        <v>11</v>
      </c>
      <c r="M67" s="9" t="s">
        <v>15</v>
      </c>
      <c r="N67" s="9" t="s">
        <v>19</v>
      </c>
      <c r="O67" s="9">
        <v>14</v>
      </c>
      <c r="P67" s="9">
        <v>30000</v>
      </c>
      <c r="Q67" s="9">
        <f t="shared" si="2"/>
        <v>420000</v>
      </c>
    </row>
    <row r="68" spans="2:17" ht="30" x14ac:dyDescent="0.25">
      <c r="B68" s="8">
        <v>45366</v>
      </c>
      <c r="C68" s="9" t="s">
        <v>8</v>
      </c>
      <c r="D68" s="9" t="s">
        <v>23</v>
      </c>
      <c r="E68" s="9" t="s">
        <v>16</v>
      </c>
      <c r="F68" s="9">
        <v>8</v>
      </c>
      <c r="G68" s="9">
        <v>20000</v>
      </c>
      <c r="H68" s="9">
        <f t="shared" ref="H68:H79" si="3">F68*G68</f>
        <v>160000</v>
      </c>
      <c r="K68" s="8">
        <v>45364</v>
      </c>
      <c r="L68" s="9" t="s">
        <v>14</v>
      </c>
      <c r="M68" s="9" t="s">
        <v>18</v>
      </c>
      <c r="N68" s="9" t="s">
        <v>10</v>
      </c>
      <c r="O68" s="9">
        <v>10</v>
      </c>
      <c r="P68" s="9">
        <v>70000</v>
      </c>
      <c r="Q68" s="9">
        <f t="shared" si="2"/>
        <v>700000</v>
      </c>
    </row>
    <row r="69" spans="2:17" ht="30" x14ac:dyDescent="0.25">
      <c r="B69" s="8">
        <v>45367</v>
      </c>
      <c r="C69" s="9" t="s">
        <v>22</v>
      </c>
      <c r="D69" s="9" t="s">
        <v>15</v>
      </c>
      <c r="E69" s="9" t="s">
        <v>19</v>
      </c>
      <c r="F69" s="9">
        <v>12</v>
      </c>
      <c r="G69" s="9">
        <v>30000</v>
      </c>
      <c r="H69" s="9">
        <f t="shared" si="3"/>
        <v>360000</v>
      </c>
      <c r="K69" s="8">
        <v>45365</v>
      </c>
      <c r="L69" s="9" t="s">
        <v>17</v>
      </c>
      <c r="M69" s="9" t="s">
        <v>21</v>
      </c>
      <c r="N69" s="9" t="s">
        <v>13</v>
      </c>
      <c r="O69" s="9">
        <v>6</v>
      </c>
      <c r="P69" s="9">
        <v>50000</v>
      </c>
      <c r="Q69" s="9">
        <f t="shared" si="2"/>
        <v>300000</v>
      </c>
    </row>
    <row r="70" spans="2:17" ht="30" x14ac:dyDescent="0.25">
      <c r="B70" s="8">
        <v>45368</v>
      </c>
      <c r="C70" s="9" t="s">
        <v>11</v>
      </c>
      <c r="D70" s="9" t="s">
        <v>18</v>
      </c>
      <c r="E70" s="9" t="s">
        <v>10</v>
      </c>
      <c r="F70" s="9">
        <v>9</v>
      </c>
      <c r="G70" s="9">
        <v>70000</v>
      </c>
      <c r="H70" s="9">
        <f t="shared" si="3"/>
        <v>630000</v>
      </c>
      <c r="K70" s="8">
        <v>45366</v>
      </c>
      <c r="L70" s="9" t="s">
        <v>8</v>
      </c>
      <c r="M70" s="9" t="s">
        <v>23</v>
      </c>
      <c r="N70" s="9" t="s">
        <v>16</v>
      </c>
      <c r="O70" s="9">
        <v>8</v>
      </c>
      <c r="P70" s="9">
        <v>20000</v>
      </c>
      <c r="Q70" s="9">
        <f t="shared" ref="Q70" si="4">O70*P70</f>
        <v>160000</v>
      </c>
    </row>
    <row r="71" spans="2:17" ht="30" x14ac:dyDescent="0.25">
      <c r="B71" s="8">
        <v>45369</v>
      </c>
      <c r="C71" s="9" t="s">
        <v>8</v>
      </c>
      <c r="D71" s="9" t="s">
        <v>12</v>
      </c>
      <c r="E71" s="9" t="s">
        <v>13</v>
      </c>
      <c r="F71" s="9">
        <v>7</v>
      </c>
      <c r="G71" s="9">
        <v>50000</v>
      </c>
      <c r="H71" s="9">
        <f t="shared" si="3"/>
        <v>350000</v>
      </c>
      <c r="K71" s="8">
        <v>45367</v>
      </c>
      <c r="L71" s="9" t="s">
        <v>22</v>
      </c>
      <c r="M71" s="9" t="s">
        <v>15</v>
      </c>
      <c r="N71" s="9" t="s">
        <v>19</v>
      </c>
      <c r="O71" s="9">
        <v>12</v>
      </c>
      <c r="P71" s="9">
        <v>30000</v>
      </c>
      <c r="Q71" s="9">
        <f t="shared" ref="Q71:Q81" si="5">O71*P71</f>
        <v>360000</v>
      </c>
    </row>
    <row r="72" spans="2:17" ht="30" x14ac:dyDescent="0.25">
      <c r="B72" s="8">
        <v>45370</v>
      </c>
      <c r="C72" s="9" t="s">
        <v>17</v>
      </c>
      <c r="D72" s="9" t="s">
        <v>15</v>
      </c>
      <c r="E72" s="9" t="s">
        <v>16</v>
      </c>
      <c r="F72" s="9">
        <v>14</v>
      </c>
      <c r="G72" s="9">
        <v>20000</v>
      </c>
      <c r="H72" s="9">
        <f t="shared" si="3"/>
        <v>280000</v>
      </c>
      <c r="K72" s="8">
        <v>45368</v>
      </c>
      <c r="L72" s="9" t="s">
        <v>11</v>
      </c>
      <c r="M72" s="9" t="s">
        <v>18</v>
      </c>
      <c r="N72" s="9" t="s">
        <v>10</v>
      </c>
      <c r="O72" s="9">
        <v>9</v>
      </c>
      <c r="P72" s="9">
        <v>70000</v>
      </c>
      <c r="Q72" s="9">
        <f t="shared" si="5"/>
        <v>630000</v>
      </c>
    </row>
    <row r="73" spans="2:17" ht="30" x14ac:dyDescent="0.25">
      <c r="B73" s="8">
        <v>45371</v>
      </c>
      <c r="C73" s="9" t="s">
        <v>20</v>
      </c>
      <c r="D73" s="9" t="s">
        <v>18</v>
      </c>
      <c r="E73" s="9" t="s">
        <v>19</v>
      </c>
      <c r="F73" s="9">
        <v>8</v>
      </c>
      <c r="G73" s="9">
        <v>30000</v>
      </c>
      <c r="H73" s="9">
        <f t="shared" si="3"/>
        <v>240000</v>
      </c>
      <c r="K73" s="8">
        <v>45369</v>
      </c>
      <c r="L73" s="9" t="s">
        <v>8</v>
      </c>
      <c r="M73" s="9" t="s">
        <v>12</v>
      </c>
      <c r="N73" s="9" t="s">
        <v>13</v>
      </c>
      <c r="O73" s="9">
        <v>7</v>
      </c>
      <c r="P73" s="9">
        <v>50000</v>
      </c>
      <c r="Q73" s="9">
        <f t="shared" si="5"/>
        <v>350000</v>
      </c>
    </row>
    <row r="74" spans="2:17" ht="30" x14ac:dyDescent="0.25">
      <c r="B74" s="8">
        <v>45372</v>
      </c>
      <c r="C74" s="9" t="s">
        <v>22</v>
      </c>
      <c r="D74" s="9" t="s">
        <v>21</v>
      </c>
      <c r="E74" s="9" t="s">
        <v>10</v>
      </c>
      <c r="F74" s="9">
        <v>11</v>
      </c>
      <c r="G74" s="9">
        <v>70000</v>
      </c>
      <c r="H74" s="9">
        <f t="shared" si="3"/>
        <v>770000</v>
      </c>
      <c r="K74" s="8">
        <v>45370</v>
      </c>
      <c r="L74" s="9" t="s">
        <v>17</v>
      </c>
      <c r="M74" s="9" t="s">
        <v>15</v>
      </c>
      <c r="N74" s="9" t="s">
        <v>16</v>
      </c>
      <c r="O74" s="9">
        <v>14</v>
      </c>
      <c r="P74" s="9">
        <v>20000</v>
      </c>
      <c r="Q74" s="9">
        <f t="shared" si="5"/>
        <v>280000</v>
      </c>
    </row>
    <row r="75" spans="2:17" ht="30" x14ac:dyDescent="0.25">
      <c r="B75" s="8">
        <v>45373</v>
      </c>
      <c r="C75" s="9" t="s">
        <v>8</v>
      </c>
      <c r="D75" s="9" t="s">
        <v>23</v>
      </c>
      <c r="E75" s="9" t="s">
        <v>13</v>
      </c>
      <c r="F75" s="9">
        <v>5</v>
      </c>
      <c r="G75" s="9">
        <v>50000</v>
      </c>
      <c r="H75" s="9">
        <f t="shared" si="3"/>
        <v>250000</v>
      </c>
      <c r="K75" s="8">
        <v>45371</v>
      </c>
      <c r="L75" s="9" t="s">
        <v>20</v>
      </c>
      <c r="M75" s="9" t="s">
        <v>18</v>
      </c>
      <c r="N75" s="9" t="s">
        <v>19</v>
      </c>
      <c r="O75" s="9">
        <v>8</v>
      </c>
      <c r="P75" s="9">
        <v>30000</v>
      </c>
      <c r="Q75" s="9">
        <f t="shared" si="5"/>
        <v>240000</v>
      </c>
    </row>
    <row r="76" spans="2:17" ht="30" x14ac:dyDescent="0.25">
      <c r="B76" s="8">
        <v>45374</v>
      </c>
      <c r="C76" s="9" t="s">
        <v>14</v>
      </c>
      <c r="D76" s="9" t="s">
        <v>15</v>
      </c>
      <c r="E76" s="9" t="s">
        <v>16</v>
      </c>
      <c r="F76" s="9">
        <v>10</v>
      </c>
      <c r="G76" s="9">
        <v>20000</v>
      </c>
      <c r="H76" s="9">
        <f t="shared" si="3"/>
        <v>200000</v>
      </c>
      <c r="K76" s="8">
        <v>45372</v>
      </c>
      <c r="L76" s="9" t="s">
        <v>22</v>
      </c>
      <c r="M76" s="9" t="s">
        <v>21</v>
      </c>
      <c r="N76" s="9" t="s">
        <v>10</v>
      </c>
      <c r="O76" s="9">
        <v>11</v>
      </c>
      <c r="P76" s="9">
        <v>70000</v>
      </c>
      <c r="Q76" s="9">
        <f t="shared" si="5"/>
        <v>770000</v>
      </c>
    </row>
    <row r="77" spans="2:17" ht="30" x14ac:dyDescent="0.25">
      <c r="B77" s="8">
        <v>45375</v>
      </c>
      <c r="C77" s="9" t="s">
        <v>17</v>
      </c>
      <c r="D77" s="9" t="s">
        <v>18</v>
      </c>
      <c r="E77" s="9" t="s">
        <v>19</v>
      </c>
      <c r="F77" s="9">
        <v>9</v>
      </c>
      <c r="G77" s="9">
        <v>30000</v>
      </c>
      <c r="H77" s="9">
        <f t="shared" si="3"/>
        <v>270000</v>
      </c>
      <c r="K77" s="8">
        <v>45373</v>
      </c>
      <c r="L77" s="9" t="s">
        <v>8</v>
      </c>
      <c r="M77" s="9" t="s">
        <v>23</v>
      </c>
      <c r="N77" s="9" t="s">
        <v>13</v>
      </c>
      <c r="O77" s="9">
        <v>5</v>
      </c>
      <c r="P77" s="9">
        <v>50000</v>
      </c>
      <c r="Q77" s="9">
        <f t="shared" si="5"/>
        <v>250000</v>
      </c>
    </row>
    <row r="78" spans="2:17" ht="30" x14ac:dyDescent="0.25">
      <c r="B78" s="8">
        <v>45376</v>
      </c>
      <c r="C78" s="9" t="s">
        <v>20</v>
      </c>
      <c r="D78" s="9" t="s">
        <v>23</v>
      </c>
      <c r="E78" s="9" t="s">
        <v>10</v>
      </c>
      <c r="F78" s="9">
        <v>10</v>
      </c>
      <c r="G78" s="9">
        <v>70000</v>
      </c>
      <c r="H78" s="9">
        <f t="shared" si="3"/>
        <v>700000</v>
      </c>
      <c r="K78" s="8">
        <v>45374</v>
      </c>
      <c r="L78" s="9" t="s">
        <v>14</v>
      </c>
      <c r="M78" s="9" t="s">
        <v>15</v>
      </c>
      <c r="N78" s="9" t="s">
        <v>16</v>
      </c>
      <c r="O78" s="9">
        <v>10</v>
      </c>
      <c r="P78" s="9">
        <v>20000</v>
      </c>
      <c r="Q78" s="9">
        <f t="shared" si="5"/>
        <v>200000</v>
      </c>
    </row>
    <row r="79" spans="2:17" ht="30" x14ac:dyDescent="0.25">
      <c r="B79" s="8">
        <v>45381</v>
      </c>
      <c r="C79" s="9" t="s">
        <v>8</v>
      </c>
      <c r="D79" s="9" t="s">
        <v>18</v>
      </c>
      <c r="E79" s="9" t="s">
        <v>19</v>
      </c>
      <c r="F79" s="9">
        <v>5</v>
      </c>
      <c r="G79" s="9">
        <v>30000</v>
      </c>
      <c r="H79" s="9">
        <f t="shared" si="3"/>
        <v>150000</v>
      </c>
      <c r="K79" s="8">
        <v>45375</v>
      </c>
      <c r="L79" s="9" t="s">
        <v>17</v>
      </c>
      <c r="M79" s="9" t="s">
        <v>18</v>
      </c>
      <c r="N79" s="9" t="s">
        <v>19</v>
      </c>
      <c r="O79" s="9">
        <v>9</v>
      </c>
      <c r="P79" s="9">
        <v>30000</v>
      </c>
      <c r="Q79" s="9">
        <f t="shared" si="5"/>
        <v>270000</v>
      </c>
    </row>
    <row r="80" spans="2:17" ht="30" x14ac:dyDescent="0.25">
      <c r="K80" s="8">
        <v>45376</v>
      </c>
      <c r="L80" s="9" t="s">
        <v>20</v>
      </c>
      <c r="M80" s="9" t="s">
        <v>23</v>
      </c>
      <c r="N80" s="9" t="s">
        <v>10</v>
      </c>
      <c r="O80" s="9">
        <v>10</v>
      </c>
      <c r="P80" s="9">
        <v>70000</v>
      </c>
      <c r="Q80" s="9">
        <f t="shared" si="5"/>
        <v>700000</v>
      </c>
    </row>
    <row r="81" spans="11:17" ht="30" x14ac:dyDescent="0.25">
      <c r="K81" s="8">
        <v>45381</v>
      </c>
      <c r="L81" s="9" t="s">
        <v>8</v>
      </c>
      <c r="M81" s="9" t="s">
        <v>18</v>
      </c>
      <c r="N81" s="9" t="s">
        <v>19</v>
      </c>
      <c r="O81" s="9">
        <v>5</v>
      </c>
      <c r="P81" s="9">
        <v>30000</v>
      </c>
      <c r="Q81" s="9">
        <f t="shared" si="5"/>
        <v>150000</v>
      </c>
    </row>
    <row r="82" spans="11:17" x14ac:dyDescent="0.25">
      <c r="K82" s="5"/>
      <c r="L82" s="5"/>
      <c r="M82" s="5"/>
      <c r="N82" s="5"/>
      <c r="O82" s="5"/>
      <c r="P82" s="5" t="s">
        <v>24</v>
      </c>
      <c r="Q82" s="9">
        <f>SUM(Q6:Q81)</f>
        <v>28670000</v>
      </c>
    </row>
  </sheetData>
  <mergeCells count="2">
    <mergeCell ref="B1:H2"/>
    <mergeCell ref="K3:Q4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CB6B-926A-447A-A13E-F15D0D5C6EDC}">
  <dimension ref="B9:AW31"/>
  <sheetViews>
    <sheetView topLeftCell="AA7" workbookViewId="0">
      <selection activeCell="G21" sqref="G21"/>
    </sheetView>
  </sheetViews>
  <sheetFormatPr defaultRowHeight="15" x14ac:dyDescent="0.25"/>
  <cols>
    <col min="11" max="11" width="13.85546875" bestFit="1" customWidth="1"/>
    <col min="19" max="19" width="13.85546875" bestFit="1" customWidth="1"/>
    <col min="23" max="23" width="10.5703125" bestFit="1" customWidth="1"/>
    <col min="25" max="25" width="6.140625" customWidth="1"/>
    <col min="26" max="26" width="6.5703125" customWidth="1"/>
    <col min="27" max="27" width="12.7109375" bestFit="1" customWidth="1"/>
    <col min="28" max="28" width="7.28515625" bestFit="1" customWidth="1"/>
    <col min="29" max="29" width="8.28515625" bestFit="1" customWidth="1"/>
    <col min="30" max="30" width="6.85546875" bestFit="1" customWidth="1"/>
    <col min="31" max="31" width="10.5703125" bestFit="1" customWidth="1"/>
    <col min="45" max="45" width="12.7109375" bestFit="1" customWidth="1"/>
    <col min="46" max="46" width="7.28515625" bestFit="1" customWidth="1"/>
    <col min="47" max="47" width="8.28515625" bestFit="1" customWidth="1"/>
    <col min="48" max="48" width="6.85546875" bestFit="1" customWidth="1"/>
    <col min="49" max="49" width="13.140625" bestFit="1" customWidth="1"/>
  </cols>
  <sheetData>
    <row r="9" spans="2:49" x14ac:dyDescent="0.25">
      <c r="B9" s="37" t="s">
        <v>48</v>
      </c>
      <c r="C9" s="37"/>
    </row>
    <row r="10" spans="2:49" x14ac:dyDescent="0.25">
      <c r="B10" s="30" t="s">
        <v>36</v>
      </c>
      <c r="C10" s="30"/>
      <c r="D10" s="30"/>
      <c r="E10" s="30"/>
      <c r="F10" s="30"/>
      <c r="G10" s="30"/>
      <c r="I10" t="s">
        <v>49</v>
      </c>
      <c r="J10" s="31" t="s">
        <v>36</v>
      </c>
      <c r="K10" s="32"/>
      <c r="L10" s="32"/>
      <c r="M10" s="32"/>
      <c r="N10" s="32"/>
      <c r="O10" s="33"/>
      <c r="Q10" t="s">
        <v>50</v>
      </c>
      <c r="R10" s="31" t="s">
        <v>36</v>
      </c>
      <c r="S10" s="32"/>
      <c r="T10" s="32"/>
      <c r="U10" s="32"/>
      <c r="V10" s="32"/>
      <c r="W10" s="33"/>
      <c r="Y10" t="s">
        <v>54</v>
      </c>
      <c r="Z10" s="16" t="s">
        <v>38</v>
      </c>
      <c r="AA10" s="16" t="s">
        <v>35</v>
      </c>
      <c r="AB10" s="39" t="s">
        <v>51</v>
      </c>
      <c r="AC10" s="40"/>
      <c r="AD10" s="41"/>
      <c r="AE10" s="16" t="s">
        <v>43</v>
      </c>
    </row>
    <row r="11" spans="2:49" x14ac:dyDescent="0.25">
      <c r="B11" s="38" t="s">
        <v>37</v>
      </c>
      <c r="C11" s="38"/>
      <c r="D11" s="38"/>
      <c r="E11" s="38"/>
      <c r="F11" s="38"/>
      <c r="G11" s="38"/>
      <c r="J11" s="27" t="s">
        <v>37</v>
      </c>
      <c r="K11" s="28"/>
      <c r="L11" s="28"/>
      <c r="M11" s="28"/>
      <c r="N11" s="28"/>
      <c r="O11" s="29"/>
      <c r="R11" s="27" t="s">
        <v>37</v>
      </c>
      <c r="S11" s="28"/>
      <c r="T11" s="28"/>
      <c r="U11" s="28"/>
      <c r="V11" s="28"/>
      <c r="W11" s="29"/>
      <c r="Z11" s="17"/>
      <c r="AA11" s="17"/>
      <c r="AB11" s="15" t="s">
        <v>37</v>
      </c>
      <c r="AC11" s="15" t="s">
        <v>45</v>
      </c>
      <c r="AD11" s="15" t="s">
        <v>44</v>
      </c>
      <c r="AE11" s="17"/>
    </row>
    <row r="12" spans="2:49" x14ac:dyDescent="0.25">
      <c r="B12" s="12" t="s">
        <v>38</v>
      </c>
      <c r="C12" s="12" t="s">
        <v>35</v>
      </c>
      <c r="D12" s="12" t="s">
        <v>39</v>
      </c>
      <c r="E12" s="12" t="s">
        <v>40</v>
      </c>
      <c r="F12" s="12" t="s">
        <v>41</v>
      </c>
      <c r="G12" s="12" t="s">
        <v>42</v>
      </c>
      <c r="J12" s="12" t="s">
        <v>38</v>
      </c>
      <c r="K12" s="12" t="s">
        <v>35</v>
      </c>
      <c r="L12" s="12" t="s">
        <v>39</v>
      </c>
      <c r="M12" s="12" t="s">
        <v>40</v>
      </c>
      <c r="N12" s="12" t="s">
        <v>41</v>
      </c>
      <c r="O12" s="12" t="s">
        <v>42</v>
      </c>
      <c r="R12" s="14" t="s">
        <v>38</v>
      </c>
      <c r="S12" s="14" t="s">
        <v>35</v>
      </c>
      <c r="T12" s="14" t="s">
        <v>39</v>
      </c>
      <c r="U12" s="14" t="s">
        <v>40</v>
      </c>
      <c r="V12" s="14" t="s">
        <v>41</v>
      </c>
      <c r="W12" s="14" t="s">
        <v>43</v>
      </c>
      <c r="Z12" s="13">
        <v>1</v>
      </c>
      <c r="AA12" s="13" t="s">
        <v>15</v>
      </c>
      <c r="AB12" s="13">
        <v>122000</v>
      </c>
      <c r="AC12" s="13">
        <v>181200</v>
      </c>
      <c r="AD12" s="13">
        <v>163600</v>
      </c>
      <c r="AE12" s="5">
        <f t="shared" ref="AE12:AE17" si="0">SUM(AB12,AC12,AD12)</f>
        <v>466800</v>
      </c>
    </row>
    <row r="13" spans="2:49" x14ac:dyDescent="0.25">
      <c r="B13" s="13">
        <v>2</v>
      </c>
      <c r="C13" s="13" t="s">
        <v>9</v>
      </c>
      <c r="D13" s="13">
        <v>30000</v>
      </c>
      <c r="E13" s="13"/>
      <c r="F13" s="13"/>
      <c r="G13" s="13"/>
      <c r="J13" s="13">
        <v>1</v>
      </c>
      <c r="K13" s="13" t="s">
        <v>15</v>
      </c>
      <c r="L13" s="13">
        <v>30000</v>
      </c>
      <c r="M13" s="13"/>
      <c r="N13" s="13"/>
      <c r="O13" s="13"/>
      <c r="R13" s="13">
        <v>1</v>
      </c>
      <c r="S13" s="13" t="s">
        <v>15</v>
      </c>
      <c r="T13" s="13">
        <v>30000</v>
      </c>
      <c r="U13" s="13">
        <v>1150000</v>
      </c>
      <c r="V13" s="13">
        <f>IF(U13&gt;=2000000,U13*10%,IF(U13&gt;=1000000,U13*8%,U13*6%))</f>
        <v>92000</v>
      </c>
      <c r="W13" s="13">
        <f>SUM(T13,V13)</f>
        <v>122000</v>
      </c>
      <c r="Z13" s="13">
        <v>2</v>
      </c>
      <c r="AA13" s="13" t="s">
        <v>9</v>
      </c>
      <c r="AB13" s="13">
        <v>170800</v>
      </c>
      <c r="AC13" s="13">
        <v>150000</v>
      </c>
      <c r="AD13" s="13">
        <v>179600</v>
      </c>
      <c r="AE13" s="5">
        <f t="shared" si="0"/>
        <v>500400</v>
      </c>
      <c r="AF13" s="2"/>
      <c r="AQ13" t="s">
        <v>53</v>
      </c>
      <c r="AR13" s="30" t="s">
        <v>55</v>
      </c>
      <c r="AS13" s="30"/>
      <c r="AT13" s="30"/>
      <c r="AU13" s="30"/>
      <c r="AV13" s="30"/>
      <c r="AW13" s="30"/>
    </row>
    <row r="14" spans="2:49" x14ac:dyDescent="0.25">
      <c r="B14" s="13">
        <v>5</v>
      </c>
      <c r="C14" s="13" t="s">
        <v>12</v>
      </c>
      <c r="D14" s="13">
        <v>30000</v>
      </c>
      <c r="E14" s="13"/>
      <c r="F14" s="13"/>
      <c r="G14" s="13"/>
      <c r="J14" s="13">
        <v>2</v>
      </c>
      <c r="K14" s="13" t="s">
        <v>9</v>
      </c>
      <c r="L14" s="13">
        <v>30000</v>
      </c>
      <c r="M14" s="13"/>
      <c r="N14" s="13"/>
      <c r="O14" s="13"/>
      <c r="R14" s="13">
        <v>2</v>
      </c>
      <c r="S14" s="13" t="s">
        <v>9</v>
      </c>
      <c r="T14" s="13">
        <v>30000</v>
      </c>
      <c r="U14" s="13">
        <v>1760000</v>
      </c>
      <c r="V14" s="13">
        <f t="shared" ref="V14:V18" si="1">IF(U14&gt;=2000000,U14*10%,IF(U14&gt;=1000000,U14*8%,U14*6%))</f>
        <v>140800</v>
      </c>
      <c r="W14" s="13">
        <f t="shared" ref="W14:W18" si="2">SUM(T14,V14)</f>
        <v>170800</v>
      </c>
      <c r="Z14" s="13">
        <v>3</v>
      </c>
      <c r="AA14" s="13" t="s">
        <v>18</v>
      </c>
      <c r="AB14" s="13">
        <v>364000</v>
      </c>
      <c r="AC14" s="13">
        <v>126800</v>
      </c>
      <c r="AD14" s="13">
        <v>268000</v>
      </c>
      <c r="AE14" s="5">
        <f t="shared" si="0"/>
        <v>758800</v>
      </c>
      <c r="AF14" s="2"/>
      <c r="AR14" s="35" t="s">
        <v>38</v>
      </c>
      <c r="AS14" s="35" t="s">
        <v>35</v>
      </c>
      <c r="AT14" s="35" t="s">
        <v>43</v>
      </c>
      <c r="AU14" s="35"/>
      <c r="AV14" s="35"/>
      <c r="AW14" s="35" t="s">
        <v>46</v>
      </c>
    </row>
    <row r="15" spans="2:49" x14ac:dyDescent="0.25">
      <c r="B15" s="13">
        <v>1</v>
      </c>
      <c r="C15" s="13" t="s">
        <v>15</v>
      </c>
      <c r="D15" s="13">
        <v>30000</v>
      </c>
      <c r="E15" s="13"/>
      <c r="F15" s="13"/>
      <c r="G15" s="13"/>
      <c r="J15" s="13">
        <v>3</v>
      </c>
      <c r="K15" s="13" t="s">
        <v>18</v>
      </c>
      <c r="L15" s="13">
        <v>30000</v>
      </c>
      <c r="M15" s="13"/>
      <c r="N15" s="13"/>
      <c r="O15" s="13"/>
      <c r="R15" s="13">
        <v>3</v>
      </c>
      <c r="S15" s="13" t="s">
        <v>18</v>
      </c>
      <c r="T15" s="13">
        <v>30000</v>
      </c>
      <c r="U15" s="13">
        <v>3340000</v>
      </c>
      <c r="V15" s="13">
        <f t="shared" si="1"/>
        <v>334000</v>
      </c>
      <c r="W15" s="13">
        <f t="shared" si="2"/>
        <v>364000</v>
      </c>
      <c r="Z15" s="13">
        <v>4</v>
      </c>
      <c r="AA15" s="13" t="s">
        <v>21</v>
      </c>
      <c r="AB15" s="13">
        <v>87600</v>
      </c>
      <c r="AC15" s="13">
        <v>158000</v>
      </c>
      <c r="AD15" s="13">
        <v>160400</v>
      </c>
      <c r="AE15" s="5">
        <f t="shared" si="0"/>
        <v>406000</v>
      </c>
      <c r="AF15" s="2"/>
      <c r="AR15" s="35"/>
      <c r="AS15" s="35"/>
      <c r="AT15" s="15" t="s">
        <v>37</v>
      </c>
      <c r="AU15" s="15" t="s">
        <v>45</v>
      </c>
      <c r="AV15" s="15" t="s">
        <v>44</v>
      </c>
      <c r="AW15" s="35"/>
    </row>
    <row r="16" spans="2:49" x14ac:dyDescent="0.25">
      <c r="B16" s="13">
        <v>3</v>
      </c>
      <c r="C16" s="13" t="s">
        <v>18</v>
      </c>
      <c r="D16" s="13">
        <v>30000</v>
      </c>
      <c r="E16" s="13"/>
      <c r="F16" s="13"/>
      <c r="G16" s="13"/>
      <c r="J16" s="13">
        <v>4</v>
      </c>
      <c r="K16" s="13" t="s">
        <v>21</v>
      </c>
      <c r="L16" s="13">
        <v>30000</v>
      </c>
      <c r="M16" s="13"/>
      <c r="N16" s="13"/>
      <c r="O16" s="13"/>
      <c r="R16" s="13">
        <v>4</v>
      </c>
      <c r="S16" s="13" t="s">
        <v>21</v>
      </c>
      <c r="T16" s="13">
        <v>30000</v>
      </c>
      <c r="U16" s="13">
        <v>960000</v>
      </c>
      <c r="V16" s="13">
        <f t="shared" si="1"/>
        <v>57600</v>
      </c>
      <c r="W16" s="13">
        <f t="shared" si="2"/>
        <v>87600</v>
      </c>
      <c r="Z16" s="13">
        <v>5</v>
      </c>
      <c r="AA16" s="13" t="s">
        <v>12</v>
      </c>
      <c r="AB16" s="13">
        <v>80400</v>
      </c>
      <c r="AC16" s="13">
        <v>88800</v>
      </c>
      <c r="AD16" s="13">
        <v>64200</v>
      </c>
      <c r="AE16" s="5">
        <f t="shared" si="0"/>
        <v>233400</v>
      </c>
      <c r="AF16" s="2"/>
      <c r="AR16" s="13">
        <v>1</v>
      </c>
      <c r="AS16" s="13" t="s">
        <v>15</v>
      </c>
      <c r="AT16" s="13">
        <v>122000</v>
      </c>
      <c r="AU16" s="13">
        <v>181200</v>
      </c>
      <c r="AV16" s="13">
        <v>163600</v>
      </c>
      <c r="AW16" s="13">
        <f>ROUND(AVERAGE(AT16,AU16,AV16),0)</f>
        <v>155600</v>
      </c>
    </row>
    <row r="17" spans="2:49" x14ac:dyDescent="0.25">
      <c r="B17" s="13">
        <v>4</v>
      </c>
      <c r="C17" s="13" t="s">
        <v>21</v>
      </c>
      <c r="D17" s="13">
        <v>30000</v>
      </c>
      <c r="E17" s="13"/>
      <c r="F17" s="13"/>
      <c r="G17" s="13"/>
      <c r="J17" s="13">
        <v>5</v>
      </c>
      <c r="K17" s="13" t="s">
        <v>12</v>
      </c>
      <c r="L17" s="13">
        <v>30000</v>
      </c>
      <c r="M17" s="13"/>
      <c r="N17" s="13"/>
      <c r="O17" s="13"/>
      <c r="R17" s="13">
        <v>5</v>
      </c>
      <c r="S17" s="13" t="s">
        <v>12</v>
      </c>
      <c r="T17" s="13">
        <v>30000</v>
      </c>
      <c r="U17" s="13">
        <v>840000</v>
      </c>
      <c r="V17" s="13">
        <f t="shared" si="1"/>
        <v>50400</v>
      </c>
      <c r="W17" s="13">
        <f t="shared" si="2"/>
        <v>80400</v>
      </c>
      <c r="Z17" s="13">
        <v>6</v>
      </c>
      <c r="AA17" s="13" t="s">
        <v>23</v>
      </c>
      <c r="AB17" s="13">
        <v>72000</v>
      </c>
      <c r="AC17" s="13">
        <v>304000</v>
      </c>
      <c r="AD17" s="13">
        <v>180400</v>
      </c>
      <c r="AE17" s="5">
        <f t="shared" si="0"/>
        <v>556400</v>
      </c>
      <c r="AF17" s="2"/>
      <c r="AR17" s="13">
        <v>2</v>
      </c>
      <c r="AS17" s="13" t="s">
        <v>9</v>
      </c>
      <c r="AT17" s="13">
        <v>170800</v>
      </c>
      <c r="AU17" s="13">
        <v>150000</v>
      </c>
      <c r="AV17" s="13">
        <v>179600</v>
      </c>
      <c r="AW17" s="13">
        <f t="shared" ref="AW17:AW21" si="3">ROUND(AVERAGE(AT17,AU17,AV17),0)</f>
        <v>166800</v>
      </c>
    </row>
    <row r="18" spans="2:49" x14ac:dyDescent="0.25">
      <c r="B18" s="13">
        <v>6</v>
      </c>
      <c r="C18" s="13" t="s">
        <v>23</v>
      </c>
      <c r="D18" s="13">
        <v>30000</v>
      </c>
      <c r="E18" s="13"/>
      <c r="F18" s="13"/>
      <c r="G18" s="13"/>
      <c r="J18" s="13">
        <v>6</v>
      </c>
      <c r="K18" s="13" t="s">
        <v>23</v>
      </c>
      <c r="L18" s="13">
        <v>30000</v>
      </c>
      <c r="M18" s="13"/>
      <c r="N18" s="13"/>
      <c r="O18" s="13"/>
      <c r="R18" s="13">
        <v>6</v>
      </c>
      <c r="S18" s="13" t="s">
        <v>23</v>
      </c>
      <c r="T18" s="13">
        <v>30000</v>
      </c>
      <c r="U18" s="13">
        <v>700000</v>
      </c>
      <c r="V18" s="13">
        <f t="shared" si="1"/>
        <v>42000</v>
      </c>
      <c r="W18" s="13">
        <f t="shared" si="2"/>
        <v>72000</v>
      </c>
      <c r="AF18" s="2"/>
      <c r="AR18" s="13">
        <v>3</v>
      </c>
      <c r="AS18" s="13" t="s">
        <v>18</v>
      </c>
      <c r="AT18" s="13">
        <v>364000</v>
      </c>
      <c r="AU18" s="13">
        <v>126800</v>
      </c>
      <c r="AV18" s="13">
        <v>268000</v>
      </c>
      <c r="AW18" s="13">
        <f t="shared" si="3"/>
        <v>252933</v>
      </c>
    </row>
    <row r="19" spans="2:49" x14ac:dyDescent="0.25">
      <c r="AR19" s="13">
        <v>4</v>
      </c>
      <c r="AS19" s="13" t="s">
        <v>21</v>
      </c>
      <c r="AT19" s="13">
        <v>87600</v>
      </c>
      <c r="AU19" s="13">
        <v>158000</v>
      </c>
      <c r="AV19" s="13">
        <v>160400</v>
      </c>
      <c r="AW19" s="13">
        <f t="shared" si="3"/>
        <v>135333</v>
      </c>
    </row>
    <row r="20" spans="2:49" x14ac:dyDescent="0.25">
      <c r="Z20" s="36" t="s">
        <v>52</v>
      </c>
      <c r="AA20" s="36"/>
      <c r="AB20" s="36"/>
      <c r="AC20" s="36"/>
      <c r="AD20" s="36"/>
      <c r="AE20" s="36"/>
      <c r="AR20" s="13">
        <v>5</v>
      </c>
      <c r="AS20" s="13" t="s">
        <v>12</v>
      </c>
      <c r="AT20" s="13">
        <v>80400</v>
      </c>
      <c r="AU20" s="13">
        <v>88800</v>
      </c>
      <c r="AV20" s="13">
        <v>64200</v>
      </c>
      <c r="AW20" s="13">
        <f t="shared" si="3"/>
        <v>77800</v>
      </c>
    </row>
    <row r="21" spans="2:49" x14ac:dyDescent="0.25">
      <c r="Z21" s="35" t="s">
        <v>38</v>
      </c>
      <c r="AA21" s="35" t="s">
        <v>35</v>
      </c>
      <c r="AB21" s="35" t="s">
        <v>51</v>
      </c>
      <c r="AC21" s="35"/>
      <c r="AD21" s="35"/>
      <c r="AE21" s="35" t="s">
        <v>43</v>
      </c>
      <c r="AR21" s="13">
        <v>6</v>
      </c>
      <c r="AS21" s="13" t="s">
        <v>23</v>
      </c>
      <c r="AT21" s="13">
        <v>72000</v>
      </c>
      <c r="AU21" s="13">
        <v>304000</v>
      </c>
      <c r="AV21" s="13">
        <v>180400</v>
      </c>
      <c r="AW21" s="13">
        <f t="shared" si="3"/>
        <v>185467</v>
      </c>
    </row>
    <row r="22" spans="2:49" x14ac:dyDescent="0.25">
      <c r="Z22" s="35"/>
      <c r="AA22" s="35"/>
      <c r="AB22" s="15" t="s">
        <v>37</v>
      </c>
      <c r="AC22" s="15" t="s">
        <v>45</v>
      </c>
      <c r="AD22" s="15" t="s">
        <v>44</v>
      </c>
      <c r="AE22" s="35"/>
    </row>
    <row r="23" spans="2:49" x14ac:dyDescent="0.25">
      <c r="Z23" s="13">
        <v>3</v>
      </c>
      <c r="AA23" s="13" t="s">
        <v>18</v>
      </c>
      <c r="AB23" s="13">
        <v>364000</v>
      </c>
      <c r="AC23" s="13">
        <v>126800</v>
      </c>
      <c r="AD23" s="13">
        <v>268000</v>
      </c>
      <c r="AE23" s="5">
        <f t="shared" ref="AE23:AE28" si="4">SUM(AB23,AC23,AD23)</f>
        <v>758800</v>
      </c>
    </row>
    <row r="24" spans="2:49" x14ac:dyDescent="0.25">
      <c r="Z24" s="13">
        <v>6</v>
      </c>
      <c r="AA24" s="13" t="s">
        <v>23</v>
      </c>
      <c r="AB24" s="13">
        <v>72000</v>
      </c>
      <c r="AC24" s="13">
        <v>304000</v>
      </c>
      <c r="AD24" s="13">
        <v>180400</v>
      </c>
      <c r="AE24" s="5">
        <f t="shared" si="4"/>
        <v>556400</v>
      </c>
    </row>
    <row r="25" spans="2:49" x14ac:dyDescent="0.25">
      <c r="Z25" s="13">
        <v>2</v>
      </c>
      <c r="AA25" s="13" t="s">
        <v>9</v>
      </c>
      <c r="AB25" s="13">
        <v>170800</v>
      </c>
      <c r="AC25" s="13">
        <v>150000</v>
      </c>
      <c r="AD25" s="13">
        <v>179600</v>
      </c>
      <c r="AE25" s="5">
        <f t="shared" si="4"/>
        <v>500400</v>
      </c>
    </row>
    <row r="26" spans="2:49" x14ac:dyDescent="0.25">
      <c r="Z26" s="13">
        <v>1</v>
      </c>
      <c r="AA26" s="13" t="s">
        <v>15</v>
      </c>
      <c r="AB26" s="13">
        <v>122000</v>
      </c>
      <c r="AC26" s="13">
        <v>181200</v>
      </c>
      <c r="AD26" s="13">
        <v>163600</v>
      </c>
      <c r="AE26" s="5">
        <f t="shared" si="4"/>
        <v>466800</v>
      </c>
    </row>
    <row r="27" spans="2:49" x14ac:dyDescent="0.25">
      <c r="Z27" s="13">
        <v>4</v>
      </c>
      <c r="AA27" s="13" t="s">
        <v>21</v>
      </c>
      <c r="AB27" s="13">
        <v>87600</v>
      </c>
      <c r="AC27" s="13">
        <v>158000</v>
      </c>
      <c r="AD27" s="13">
        <v>160400</v>
      </c>
      <c r="AE27" s="5">
        <f t="shared" si="4"/>
        <v>406000</v>
      </c>
    </row>
    <row r="28" spans="2:49" x14ac:dyDescent="0.25">
      <c r="Z28" s="13">
        <v>5</v>
      </c>
      <c r="AA28" s="13" t="s">
        <v>12</v>
      </c>
      <c r="AB28" s="13">
        <v>80400</v>
      </c>
      <c r="AC28" s="13">
        <v>88800</v>
      </c>
      <c r="AD28" s="13">
        <v>64200</v>
      </c>
      <c r="AE28" s="5">
        <f t="shared" si="4"/>
        <v>233400</v>
      </c>
    </row>
    <row r="31" spans="2:49" x14ac:dyDescent="0.25">
      <c r="AT31" t="s">
        <v>47</v>
      </c>
    </row>
  </sheetData>
  <sortState xmlns:xlrd2="http://schemas.microsoft.com/office/spreadsheetml/2017/richdata2" ref="Z23:AE28">
    <sortCondition descending="1" ref="AE23:AE28"/>
  </sortState>
  <mergeCells count="18">
    <mergeCell ref="B9:C9"/>
    <mergeCell ref="AR13:AW13"/>
    <mergeCell ref="AR14:AR15"/>
    <mergeCell ref="AS14:AS15"/>
    <mergeCell ref="AT14:AV14"/>
    <mergeCell ref="AW14:AW15"/>
    <mergeCell ref="B10:G10"/>
    <mergeCell ref="B11:G11"/>
    <mergeCell ref="J10:O10"/>
    <mergeCell ref="J11:O11"/>
    <mergeCell ref="R10:W10"/>
    <mergeCell ref="R11:W11"/>
    <mergeCell ref="AB10:AD10"/>
    <mergeCell ref="Z21:Z22"/>
    <mergeCell ref="AA21:AA22"/>
    <mergeCell ref="AB21:AD21"/>
    <mergeCell ref="AE21:AE22"/>
    <mergeCell ref="Z20:AE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039B-CBFE-4CB0-B4FD-77472DE2C6DF}">
  <dimension ref="I13:AF60"/>
  <sheetViews>
    <sheetView tabSelected="1" topLeftCell="W8" zoomScale="124" zoomScaleNormal="124" workbookViewId="0">
      <selection activeCell="AF16" sqref="AF16"/>
    </sheetView>
  </sheetViews>
  <sheetFormatPr defaultRowHeight="15" x14ac:dyDescent="0.25"/>
  <cols>
    <col min="9" max="9" width="9" bestFit="1" customWidth="1"/>
    <col min="10" max="10" width="52.42578125" bestFit="1" customWidth="1"/>
    <col min="11" max="11" width="20.5703125" bestFit="1" customWidth="1"/>
    <col min="12" max="12" width="9" bestFit="1" customWidth="1"/>
    <col min="13" max="13" width="12.28515625" bestFit="1" customWidth="1"/>
    <col min="14" max="14" width="11.140625" bestFit="1" customWidth="1"/>
    <col min="16" max="16" width="13.140625" bestFit="1" customWidth="1"/>
    <col min="17" max="17" width="22.5703125" customWidth="1"/>
    <col min="18" max="18" width="2.140625" customWidth="1"/>
    <col min="19" max="19" width="13.140625" bestFit="1" customWidth="1"/>
    <col min="20" max="20" width="22.7109375" bestFit="1" customWidth="1"/>
    <col min="21" max="21" width="2" customWidth="1"/>
    <col min="22" max="22" width="13.140625" bestFit="1" customWidth="1"/>
    <col min="23" max="23" width="22.7109375" bestFit="1" customWidth="1"/>
    <col min="24" max="24" width="9.140625" customWidth="1"/>
    <col min="27" max="27" width="10" bestFit="1" customWidth="1"/>
    <col min="28" max="28" width="13" bestFit="1" customWidth="1"/>
    <col min="29" max="29" width="38.140625" bestFit="1" customWidth="1"/>
    <col min="30" max="30" width="20.85546875" bestFit="1" customWidth="1"/>
    <col min="31" max="31" width="16.7109375" bestFit="1" customWidth="1"/>
    <col min="32" max="32" width="33.140625" bestFit="1" customWidth="1"/>
  </cols>
  <sheetData>
    <row r="13" spans="9:31" ht="18.75" x14ac:dyDescent="0.3">
      <c r="I13" s="18"/>
      <c r="J13" s="19" t="s">
        <v>56</v>
      </c>
      <c r="K13" s="19"/>
      <c r="L13" s="19"/>
      <c r="M13" s="19"/>
      <c r="N13" s="19"/>
      <c r="P13" s="42" t="s">
        <v>94</v>
      </c>
      <c r="Q13" s="42"/>
      <c r="R13" s="42"/>
      <c r="S13" s="42"/>
      <c r="T13" s="42"/>
      <c r="U13" s="42"/>
      <c r="V13" s="42"/>
      <c r="W13" s="42"/>
      <c r="AC13" s="26"/>
      <c r="AD13" s="22"/>
    </row>
    <row r="14" spans="9:31" ht="18.75" x14ac:dyDescent="0.3">
      <c r="I14" s="18"/>
      <c r="J14" s="20" t="s">
        <v>57</v>
      </c>
      <c r="K14" s="20" t="s">
        <v>58</v>
      </c>
      <c r="L14" s="20" t="s">
        <v>5</v>
      </c>
      <c r="M14" s="20" t="s">
        <v>59</v>
      </c>
      <c r="N14" s="20" t="s">
        <v>42</v>
      </c>
      <c r="P14" s="42" t="s">
        <v>37</v>
      </c>
      <c r="Q14" s="42"/>
      <c r="R14" s="25"/>
      <c r="S14" s="42" t="s">
        <v>45</v>
      </c>
      <c r="T14" s="42"/>
      <c r="U14" s="25"/>
      <c r="V14" s="42" t="s">
        <v>44</v>
      </c>
      <c r="W14" s="42"/>
      <c r="Z14" t="s">
        <v>95</v>
      </c>
      <c r="AA14" s="55" t="s">
        <v>60</v>
      </c>
      <c r="AB14" s="55" t="s">
        <v>24</v>
      </c>
      <c r="AC14" s="55" t="s">
        <v>61</v>
      </c>
      <c r="AD14" s="55" t="s">
        <v>62</v>
      </c>
      <c r="AE14" s="55" t="s">
        <v>63</v>
      </c>
    </row>
    <row r="15" spans="9:31" ht="15.75" x14ac:dyDescent="0.25">
      <c r="I15" s="18"/>
      <c r="J15" s="21" t="s">
        <v>10</v>
      </c>
      <c r="K15" s="21" t="s">
        <v>4</v>
      </c>
      <c r="L15" s="21">
        <v>53</v>
      </c>
      <c r="M15" s="21">
        <v>60000</v>
      </c>
      <c r="N15" s="21">
        <v>3180000</v>
      </c>
      <c r="P15" s="1" t="s">
        <v>25</v>
      </c>
      <c r="Q15" t="s">
        <v>27</v>
      </c>
      <c r="R15" s="23"/>
      <c r="S15" s="1" t="s">
        <v>25</v>
      </c>
      <c r="T15" t="s">
        <v>27</v>
      </c>
      <c r="V15" s="1" t="s">
        <v>25</v>
      </c>
      <c r="W15" t="s">
        <v>27</v>
      </c>
      <c r="AA15" s="56" t="s">
        <v>91</v>
      </c>
      <c r="AB15" s="56">
        <v>8750000</v>
      </c>
      <c r="AC15" s="46">
        <f>SUM(N15:N28,)</f>
        <v>7854500</v>
      </c>
      <c r="AD15" s="56">
        <f>AB15-AC15</f>
        <v>895500</v>
      </c>
      <c r="AE15" s="56" t="str">
        <f>IF(AD15&gt;0,"Profit","Loss")</f>
        <v>Profit</v>
      </c>
    </row>
    <row r="16" spans="9:31" ht="15.75" x14ac:dyDescent="0.25">
      <c r="I16" s="18"/>
      <c r="J16" s="21" t="s">
        <v>13</v>
      </c>
      <c r="K16" s="21" t="s">
        <v>4</v>
      </c>
      <c r="L16" s="21">
        <v>48</v>
      </c>
      <c r="M16" s="21">
        <v>45000</v>
      </c>
      <c r="N16" s="21">
        <v>2160000</v>
      </c>
      <c r="P16" s="24">
        <v>45296</v>
      </c>
      <c r="Q16">
        <v>350000</v>
      </c>
      <c r="R16" s="23"/>
      <c r="S16" s="24">
        <v>45323</v>
      </c>
      <c r="T16">
        <v>560000</v>
      </c>
      <c r="V16" s="24">
        <v>45352</v>
      </c>
      <c r="W16">
        <v>840000</v>
      </c>
      <c r="AA16" s="56" t="s">
        <v>92</v>
      </c>
      <c r="AB16" s="56">
        <v>9920000</v>
      </c>
      <c r="AC16" s="56">
        <f>SUM(N30:N43,)</f>
        <v>9998300</v>
      </c>
      <c r="AD16" s="56">
        <f t="shared" ref="AD16:AD17" si="0">AB16-AC16</f>
        <v>-78300</v>
      </c>
      <c r="AE16" s="56" t="str">
        <f t="shared" ref="AE16:AE17" si="1">IF(AD16&gt;0,"Profit","Loss")</f>
        <v>Loss</v>
      </c>
    </row>
    <row r="17" spans="9:32" ht="15.75" x14ac:dyDescent="0.25">
      <c r="I17" s="18"/>
      <c r="J17" s="21" t="s">
        <v>19</v>
      </c>
      <c r="K17" s="21" t="s">
        <v>4</v>
      </c>
      <c r="L17" s="21">
        <v>56</v>
      </c>
      <c r="M17" s="21">
        <v>26000</v>
      </c>
      <c r="N17" s="21">
        <v>1456000</v>
      </c>
      <c r="P17" s="24">
        <v>45297</v>
      </c>
      <c r="Q17">
        <v>500000</v>
      </c>
      <c r="S17" s="24">
        <v>45324</v>
      </c>
      <c r="T17">
        <v>300000</v>
      </c>
      <c r="V17" s="24">
        <v>45353</v>
      </c>
      <c r="W17">
        <v>400000</v>
      </c>
      <c r="AA17" s="56" t="s">
        <v>93</v>
      </c>
      <c r="AB17" s="56">
        <v>10000000</v>
      </c>
      <c r="AC17" s="56">
        <f>SUM(N45:N58,)</f>
        <v>8985700</v>
      </c>
      <c r="AD17" s="56">
        <f t="shared" si="0"/>
        <v>1014300</v>
      </c>
      <c r="AE17" s="56" t="str">
        <f t="shared" si="1"/>
        <v>Profit</v>
      </c>
    </row>
    <row r="18" spans="9:32" ht="15.75" x14ac:dyDescent="0.25">
      <c r="I18" s="18"/>
      <c r="J18" s="21" t="s">
        <v>16</v>
      </c>
      <c r="K18" s="21" t="s">
        <v>4</v>
      </c>
      <c r="L18" s="21">
        <v>48</v>
      </c>
      <c r="M18" s="21">
        <v>17000</v>
      </c>
      <c r="N18" s="21">
        <v>816000</v>
      </c>
      <c r="P18" s="24">
        <v>45298</v>
      </c>
      <c r="Q18">
        <v>140000</v>
      </c>
      <c r="S18" s="24">
        <v>45325</v>
      </c>
      <c r="T18">
        <v>200000</v>
      </c>
      <c r="V18" s="24">
        <v>45354</v>
      </c>
      <c r="W18">
        <v>140000</v>
      </c>
    </row>
    <row r="19" spans="9:32" ht="15.75" x14ac:dyDescent="0.25">
      <c r="I19" s="18" t="s">
        <v>37</v>
      </c>
      <c r="J19" s="21" t="s">
        <v>64</v>
      </c>
      <c r="K19" s="21" t="s">
        <v>65</v>
      </c>
      <c r="L19" s="21"/>
      <c r="M19" s="21"/>
      <c r="N19" s="21">
        <v>12000</v>
      </c>
      <c r="P19" s="24">
        <v>45299</v>
      </c>
      <c r="Q19">
        <v>450000</v>
      </c>
      <c r="S19" s="24">
        <v>45326</v>
      </c>
      <c r="T19">
        <v>600000</v>
      </c>
      <c r="V19" s="24">
        <v>45355</v>
      </c>
      <c r="W19">
        <v>270000</v>
      </c>
    </row>
    <row r="20" spans="9:32" ht="15.75" x14ac:dyDescent="0.25">
      <c r="I20" s="18"/>
      <c r="J20" s="21" t="s">
        <v>66</v>
      </c>
      <c r="K20" s="21" t="s">
        <v>67</v>
      </c>
      <c r="L20" s="21"/>
      <c r="M20" s="21"/>
      <c r="N20" s="21">
        <v>5000</v>
      </c>
      <c r="P20" s="24">
        <v>45300</v>
      </c>
      <c r="Q20">
        <v>210000</v>
      </c>
      <c r="S20" s="24">
        <v>45327</v>
      </c>
      <c r="T20">
        <v>280000</v>
      </c>
      <c r="V20" s="24">
        <v>45356</v>
      </c>
      <c r="W20">
        <v>420000</v>
      </c>
    </row>
    <row r="21" spans="9:32" ht="15.75" x14ac:dyDescent="0.25">
      <c r="I21" s="18"/>
      <c r="J21" s="21" t="s">
        <v>68</v>
      </c>
      <c r="K21" s="21" t="s">
        <v>65</v>
      </c>
      <c r="L21" s="21"/>
      <c r="M21" s="21"/>
      <c r="N21" s="21">
        <v>8000</v>
      </c>
      <c r="P21" s="24">
        <v>45301</v>
      </c>
      <c r="Q21">
        <v>300000</v>
      </c>
      <c r="R21" s="23"/>
      <c r="S21" s="24">
        <v>45328</v>
      </c>
      <c r="T21">
        <v>450000</v>
      </c>
      <c r="V21" s="24">
        <v>45357</v>
      </c>
      <c r="W21">
        <v>500000</v>
      </c>
    </row>
    <row r="22" spans="9:32" ht="15.75" x14ac:dyDescent="0.25">
      <c r="I22" s="18"/>
      <c r="J22" s="21" t="s">
        <v>69</v>
      </c>
      <c r="K22" s="21" t="s">
        <v>70</v>
      </c>
      <c r="L22" s="21"/>
      <c r="M22" s="21"/>
      <c r="N22" s="21">
        <v>1500</v>
      </c>
      <c r="P22" s="24">
        <v>45302</v>
      </c>
      <c r="Q22">
        <v>80000</v>
      </c>
      <c r="S22" s="24">
        <v>45329</v>
      </c>
      <c r="T22">
        <v>100000</v>
      </c>
      <c r="V22" s="24">
        <v>45358</v>
      </c>
      <c r="W22">
        <v>160000</v>
      </c>
    </row>
    <row r="23" spans="9:32" ht="15.75" x14ac:dyDescent="0.25">
      <c r="I23" s="18"/>
      <c r="J23" s="21" t="s">
        <v>71</v>
      </c>
      <c r="K23" s="21" t="s">
        <v>72</v>
      </c>
      <c r="L23" s="21">
        <v>5</v>
      </c>
      <c r="M23" s="21">
        <v>30000</v>
      </c>
      <c r="N23" s="21">
        <v>150000</v>
      </c>
      <c r="P23" s="24">
        <v>45303</v>
      </c>
      <c r="Q23">
        <v>300000</v>
      </c>
      <c r="S23" s="24">
        <v>45330</v>
      </c>
      <c r="T23">
        <v>450000</v>
      </c>
      <c r="V23" s="24">
        <v>45359</v>
      </c>
      <c r="W23">
        <v>390000</v>
      </c>
    </row>
    <row r="24" spans="9:32" ht="15.75" x14ac:dyDescent="0.25">
      <c r="I24" s="18"/>
      <c r="J24" s="21" t="s">
        <v>73</v>
      </c>
      <c r="K24" s="21" t="s">
        <v>72</v>
      </c>
      <c r="L24" s="21"/>
      <c r="M24" s="21"/>
      <c r="N24" s="21">
        <v>20000</v>
      </c>
      <c r="P24" s="24">
        <v>45304</v>
      </c>
      <c r="Q24">
        <v>560000</v>
      </c>
      <c r="S24" s="24">
        <v>45331</v>
      </c>
      <c r="T24">
        <v>490000</v>
      </c>
      <c r="V24" s="24">
        <v>45360</v>
      </c>
      <c r="W24">
        <v>630000</v>
      </c>
      <c r="Z24" t="s">
        <v>105</v>
      </c>
      <c r="AA24" s="16" t="s">
        <v>96</v>
      </c>
      <c r="AB24" s="15" t="s">
        <v>97</v>
      </c>
      <c r="AC24" s="15" t="s">
        <v>98</v>
      </c>
      <c r="AD24" s="15" t="s">
        <v>99</v>
      </c>
      <c r="AE24" s="15" t="s">
        <v>100</v>
      </c>
      <c r="AF24" s="15" t="s">
        <v>101</v>
      </c>
    </row>
    <row r="25" spans="9:32" ht="15.75" x14ac:dyDescent="0.25">
      <c r="I25" s="18"/>
      <c r="J25" s="21" t="s">
        <v>74</v>
      </c>
      <c r="K25" s="21" t="s">
        <v>70</v>
      </c>
      <c r="L25" s="21"/>
      <c r="M25" s="21"/>
      <c r="N25" s="21">
        <v>2000</v>
      </c>
      <c r="P25" s="24">
        <v>45305</v>
      </c>
      <c r="Q25">
        <v>600000</v>
      </c>
      <c r="R25" s="23"/>
      <c r="S25" s="24">
        <v>45332</v>
      </c>
      <c r="T25">
        <v>550000</v>
      </c>
      <c r="V25" s="24">
        <v>45361</v>
      </c>
      <c r="W25">
        <v>250000</v>
      </c>
      <c r="AA25" s="43" t="s">
        <v>91</v>
      </c>
      <c r="AB25" s="51" t="s">
        <v>10</v>
      </c>
      <c r="AC25" s="47" t="s">
        <v>4</v>
      </c>
      <c r="AD25" s="46">
        <v>53</v>
      </c>
      <c r="AE25" s="50">
        <f>SUM(AD25:AD28)</f>
        <v>205</v>
      </c>
      <c r="AF25" s="43" t="s">
        <v>102</v>
      </c>
    </row>
    <row r="26" spans="9:32" ht="15.75" x14ac:dyDescent="0.25">
      <c r="I26" s="18"/>
      <c r="J26" s="21" t="s">
        <v>75</v>
      </c>
      <c r="K26" s="21" t="s">
        <v>76</v>
      </c>
      <c r="L26" s="21"/>
      <c r="M26" s="21"/>
      <c r="N26" s="21">
        <v>3000</v>
      </c>
      <c r="P26" s="24">
        <v>45306</v>
      </c>
      <c r="Q26">
        <v>180000</v>
      </c>
      <c r="S26" s="24">
        <v>45333</v>
      </c>
      <c r="T26">
        <v>240000</v>
      </c>
      <c r="V26" s="24">
        <v>45362</v>
      </c>
      <c r="W26">
        <v>220000</v>
      </c>
      <c r="AA26" s="44"/>
      <c r="AB26" s="51" t="s">
        <v>13</v>
      </c>
      <c r="AC26" s="48"/>
      <c r="AD26" s="46">
        <v>48</v>
      </c>
      <c r="AE26" s="50"/>
      <c r="AF26" s="44"/>
    </row>
    <row r="27" spans="9:32" ht="15.75" x14ac:dyDescent="0.25">
      <c r="I27" s="18"/>
      <c r="J27" s="21" t="s">
        <v>77</v>
      </c>
      <c r="K27" s="21" t="s">
        <v>70</v>
      </c>
      <c r="L27" s="21"/>
      <c r="M27" s="21"/>
      <c r="N27" s="21">
        <v>1000</v>
      </c>
      <c r="P27" s="24">
        <v>45307</v>
      </c>
      <c r="Q27">
        <v>150000</v>
      </c>
      <c r="S27" s="24">
        <v>45334</v>
      </c>
      <c r="T27">
        <v>300000</v>
      </c>
      <c r="V27" s="24">
        <v>45363</v>
      </c>
      <c r="W27">
        <v>420000</v>
      </c>
      <c r="AA27" s="44"/>
      <c r="AB27" s="51" t="s">
        <v>19</v>
      </c>
      <c r="AC27" s="48"/>
      <c r="AD27" s="46">
        <v>56</v>
      </c>
      <c r="AE27" s="50"/>
      <c r="AF27" s="44"/>
    </row>
    <row r="28" spans="9:32" ht="15.75" x14ac:dyDescent="0.25">
      <c r="I28" s="18"/>
      <c r="J28" s="21" t="s">
        <v>78</v>
      </c>
      <c r="K28" s="21"/>
      <c r="L28" s="21"/>
      <c r="M28" s="21"/>
      <c r="N28" s="21">
        <v>40000</v>
      </c>
      <c r="P28" s="24">
        <v>45308</v>
      </c>
      <c r="Q28">
        <v>770000</v>
      </c>
      <c r="S28" s="24">
        <v>45335</v>
      </c>
      <c r="T28">
        <v>630000</v>
      </c>
      <c r="V28" s="24">
        <v>45364</v>
      </c>
      <c r="W28">
        <v>700000</v>
      </c>
      <c r="AA28" s="45"/>
      <c r="AB28" s="51" t="s">
        <v>16</v>
      </c>
      <c r="AC28" s="49"/>
      <c r="AD28" s="46">
        <v>48</v>
      </c>
      <c r="AE28" s="50"/>
      <c r="AF28" s="45"/>
    </row>
    <row r="29" spans="9:32" ht="15.75" x14ac:dyDescent="0.25">
      <c r="I29" s="21"/>
      <c r="J29" s="21"/>
      <c r="K29" s="22"/>
      <c r="L29" s="21"/>
      <c r="M29" s="21"/>
      <c r="N29" s="21"/>
      <c r="P29" s="24">
        <v>45309</v>
      </c>
      <c r="Q29">
        <v>350000</v>
      </c>
      <c r="R29" s="23"/>
      <c r="S29" s="24">
        <v>45336</v>
      </c>
      <c r="T29">
        <v>400000</v>
      </c>
      <c r="V29" s="24">
        <v>45365</v>
      </c>
      <c r="W29">
        <v>300000</v>
      </c>
      <c r="AA29" s="43" t="s">
        <v>92</v>
      </c>
      <c r="AB29" s="51" t="s">
        <v>10</v>
      </c>
      <c r="AC29" s="47" t="s">
        <v>4</v>
      </c>
      <c r="AD29" s="46">
        <v>55</v>
      </c>
      <c r="AE29" s="50">
        <f>SUM(AD29:AD32)</f>
        <v>244</v>
      </c>
      <c r="AF29" s="43" t="s">
        <v>103</v>
      </c>
    </row>
    <row r="30" spans="9:32" ht="15.75" x14ac:dyDescent="0.25">
      <c r="I30" s="18"/>
      <c r="J30" s="21" t="s">
        <v>10</v>
      </c>
      <c r="K30" s="21" t="s">
        <v>4</v>
      </c>
      <c r="L30" s="21">
        <v>55</v>
      </c>
      <c r="M30" s="21">
        <v>60000</v>
      </c>
      <c r="N30" s="21">
        <v>3300000</v>
      </c>
      <c r="P30" s="24">
        <v>45310</v>
      </c>
      <c r="Q30">
        <v>120000</v>
      </c>
      <c r="S30" s="24">
        <v>45337</v>
      </c>
      <c r="T30">
        <v>220000</v>
      </c>
      <c r="V30" s="24">
        <v>45366</v>
      </c>
      <c r="W30">
        <v>160000</v>
      </c>
      <c r="AA30" s="44"/>
      <c r="AB30" s="51" t="s">
        <v>13</v>
      </c>
      <c r="AC30" s="48"/>
      <c r="AD30" s="46">
        <v>50</v>
      </c>
      <c r="AE30" s="50"/>
      <c r="AF30" s="44"/>
    </row>
    <row r="31" spans="9:32" ht="15.75" x14ac:dyDescent="0.25">
      <c r="I31" s="18"/>
      <c r="J31" s="21" t="s">
        <v>13</v>
      </c>
      <c r="K31" s="21" t="s">
        <v>4</v>
      </c>
      <c r="L31" s="21">
        <v>50</v>
      </c>
      <c r="M31" s="21">
        <v>45000</v>
      </c>
      <c r="N31" s="21">
        <v>2250000</v>
      </c>
      <c r="P31" s="24">
        <v>45311</v>
      </c>
      <c r="Q31">
        <v>390000</v>
      </c>
      <c r="S31" s="24">
        <v>45338</v>
      </c>
      <c r="T31">
        <v>420000</v>
      </c>
      <c r="V31" s="24">
        <v>45367</v>
      </c>
      <c r="W31">
        <v>360000</v>
      </c>
      <c r="AA31" s="44"/>
      <c r="AB31" s="51" t="s">
        <v>19</v>
      </c>
      <c r="AC31" s="48"/>
      <c r="AD31" s="46">
        <v>79</v>
      </c>
      <c r="AE31" s="50"/>
      <c r="AF31" s="44"/>
    </row>
    <row r="32" spans="9:32" ht="15.75" x14ac:dyDescent="0.25">
      <c r="I32" s="18"/>
      <c r="J32" s="21" t="s">
        <v>19</v>
      </c>
      <c r="K32" s="21" t="s">
        <v>4</v>
      </c>
      <c r="L32" s="21">
        <v>79</v>
      </c>
      <c r="M32" s="21">
        <v>26000</v>
      </c>
      <c r="N32" s="21">
        <v>2054000</v>
      </c>
      <c r="P32" s="24">
        <v>45312</v>
      </c>
      <c r="Q32">
        <v>630000</v>
      </c>
      <c r="S32" s="24">
        <v>45339</v>
      </c>
      <c r="T32">
        <v>700000</v>
      </c>
      <c r="V32" s="24">
        <v>45368</v>
      </c>
      <c r="W32">
        <v>630000</v>
      </c>
      <c r="AA32" s="45"/>
      <c r="AB32" s="51" t="s">
        <v>16</v>
      </c>
      <c r="AC32" s="49"/>
      <c r="AD32" s="46">
        <v>60</v>
      </c>
      <c r="AE32" s="50"/>
      <c r="AF32" s="45"/>
    </row>
    <row r="33" spans="9:32" ht="15.75" x14ac:dyDescent="0.25">
      <c r="I33" s="18"/>
      <c r="J33" s="21" t="s">
        <v>16</v>
      </c>
      <c r="K33" s="21" t="s">
        <v>4</v>
      </c>
      <c r="L33" s="21">
        <v>60</v>
      </c>
      <c r="M33" s="21">
        <v>17000</v>
      </c>
      <c r="N33" s="21">
        <v>1020000</v>
      </c>
      <c r="P33" s="24">
        <v>45313</v>
      </c>
      <c r="Q33">
        <v>400000</v>
      </c>
      <c r="S33" s="24">
        <v>45340</v>
      </c>
      <c r="T33">
        <v>450000</v>
      </c>
      <c r="V33" s="24">
        <v>45369</v>
      </c>
      <c r="W33">
        <v>350000</v>
      </c>
      <c r="AA33" s="43" t="s">
        <v>93</v>
      </c>
      <c r="AB33" s="51" t="s">
        <v>10</v>
      </c>
      <c r="AC33" s="47" t="s">
        <v>4</v>
      </c>
      <c r="AD33" s="46">
        <v>67</v>
      </c>
      <c r="AE33" s="50">
        <f>SUM(AD33:AD36)</f>
        <v>236</v>
      </c>
      <c r="AF33" s="43" t="s">
        <v>104</v>
      </c>
    </row>
    <row r="34" spans="9:32" ht="15.75" x14ac:dyDescent="0.25">
      <c r="I34" s="18"/>
      <c r="J34" s="21" t="s">
        <v>64</v>
      </c>
      <c r="K34" s="21" t="s">
        <v>65</v>
      </c>
      <c r="L34" s="21"/>
      <c r="M34" s="21"/>
      <c r="N34" s="21">
        <v>12000</v>
      </c>
      <c r="P34" s="24">
        <v>45314</v>
      </c>
      <c r="Q34">
        <v>280000</v>
      </c>
      <c r="S34" s="24">
        <v>45341</v>
      </c>
      <c r="T34">
        <v>260000</v>
      </c>
      <c r="V34" s="24">
        <v>45370</v>
      </c>
      <c r="W34">
        <v>280000</v>
      </c>
      <c r="AA34" s="44"/>
      <c r="AB34" s="51" t="s">
        <v>13</v>
      </c>
      <c r="AC34" s="48"/>
      <c r="AD34" s="46">
        <v>41</v>
      </c>
      <c r="AE34" s="50"/>
      <c r="AF34" s="44"/>
    </row>
    <row r="35" spans="9:32" ht="15.75" x14ac:dyDescent="0.25">
      <c r="I35" s="18"/>
      <c r="J35" s="21" t="s">
        <v>66</v>
      </c>
      <c r="K35" s="21" t="s">
        <v>67</v>
      </c>
      <c r="L35" s="21"/>
      <c r="M35" s="21"/>
      <c r="N35" s="21">
        <v>8000</v>
      </c>
      <c r="P35" s="24">
        <v>45315</v>
      </c>
      <c r="Q35">
        <v>210000</v>
      </c>
      <c r="S35" s="24">
        <v>45342</v>
      </c>
      <c r="T35">
        <v>240000</v>
      </c>
      <c r="V35" s="24">
        <v>45371</v>
      </c>
      <c r="W35">
        <v>240000</v>
      </c>
      <c r="AA35" s="44"/>
      <c r="AB35" s="51" t="s">
        <v>19</v>
      </c>
      <c r="AC35" s="48"/>
      <c r="AD35" s="46">
        <v>70</v>
      </c>
      <c r="AE35" s="50"/>
      <c r="AF35" s="44"/>
    </row>
    <row r="36" spans="9:32" ht="15.75" x14ac:dyDescent="0.25">
      <c r="I36" s="18" t="s">
        <v>45</v>
      </c>
      <c r="J36" s="21" t="s">
        <v>68</v>
      </c>
      <c r="K36" s="21" t="s">
        <v>65</v>
      </c>
      <c r="L36" s="21"/>
      <c r="M36" s="21"/>
      <c r="N36" s="21">
        <v>8000</v>
      </c>
      <c r="P36" s="24">
        <v>45316</v>
      </c>
      <c r="Q36">
        <v>700000</v>
      </c>
      <c r="R36" s="23"/>
      <c r="S36" s="24">
        <v>45343</v>
      </c>
      <c r="T36">
        <v>840000</v>
      </c>
      <c r="V36" s="24">
        <v>45372</v>
      </c>
      <c r="W36">
        <v>770000</v>
      </c>
      <c r="AA36" s="45"/>
      <c r="AB36" s="51" t="s">
        <v>16</v>
      </c>
      <c r="AC36" s="49"/>
      <c r="AD36" s="46">
        <v>58</v>
      </c>
      <c r="AE36" s="50"/>
      <c r="AF36" s="45"/>
    </row>
    <row r="37" spans="9:32" ht="15.75" x14ac:dyDescent="0.25">
      <c r="I37" s="18"/>
      <c r="J37" s="21" t="s">
        <v>69</v>
      </c>
      <c r="K37" s="21" t="s">
        <v>70</v>
      </c>
      <c r="L37" s="21"/>
      <c r="M37" s="21"/>
      <c r="N37" s="21">
        <v>1500</v>
      </c>
      <c r="P37" s="24">
        <v>45317</v>
      </c>
      <c r="Q37">
        <v>250000</v>
      </c>
      <c r="S37" s="24">
        <v>45344</v>
      </c>
      <c r="T37">
        <v>350000</v>
      </c>
      <c r="V37" s="24">
        <v>45373</v>
      </c>
      <c r="W37">
        <v>250000</v>
      </c>
    </row>
    <row r="38" spans="9:32" ht="15.75" x14ac:dyDescent="0.25">
      <c r="I38" s="18"/>
      <c r="J38" s="21" t="s">
        <v>71</v>
      </c>
      <c r="K38" s="21" t="s">
        <v>72</v>
      </c>
      <c r="L38" s="21">
        <v>5</v>
      </c>
      <c r="M38" s="21">
        <v>30000</v>
      </c>
      <c r="N38" s="21">
        <v>150000</v>
      </c>
      <c r="P38" s="24">
        <v>45318</v>
      </c>
      <c r="Q38">
        <v>160000</v>
      </c>
      <c r="S38" s="24">
        <v>45345</v>
      </c>
      <c r="T38">
        <v>180000</v>
      </c>
      <c r="V38" s="24">
        <v>45374</v>
      </c>
      <c r="W38">
        <v>200000</v>
      </c>
    </row>
    <row r="39" spans="9:32" ht="15.75" x14ac:dyDescent="0.25">
      <c r="I39" s="18"/>
      <c r="J39" s="21" t="s">
        <v>73</v>
      </c>
      <c r="K39" s="21" t="s">
        <v>72</v>
      </c>
      <c r="L39" s="21"/>
      <c r="M39" s="21"/>
      <c r="N39" s="21">
        <v>20000</v>
      </c>
      <c r="P39" s="24">
        <v>45319</v>
      </c>
      <c r="Q39">
        <v>180000</v>
      </c>
      <c r="S39" s="24">
        <v>45346</v>
      </c>
      <c r="T39">
        <v>360000</v>
      </c>
      <c r="V39" s="24">
        <v>45375</v>
      </c>
      <c r="W39">
        <v>270000</v>
      </c>
    </row>
    <row r="40" spans="9:32" ht="15.75" x14ac:dyDescent="0.25">
      <c r="I40" s="18"/>
      <c r="J40" s="21" t="s">
        <v>74</v>
      </c>
      <c r="K40" s="21" t="s">
        <v>70</v>
      </c>
      <c r="L40" s="21"/>
      <c r="M40" s="21"/>
      <c r="N40" s="21">
        <v>3000</v>
      </c>
      <c r="P40" s="24">
        <v>45320</v>
      </c>
      <c r="Q40">
        <v>490000</v>
      </c>
      <c r="R40" s="23"/>
      <c r="S40" s="24">
        <v>45347</v>
      </c>
      <c r="T40">
        <v>350000</v>
      </c>
      <c r="V40" s="24">
        <v>45376</v>
      </c>
      <c r="W40">
        <v>700000</v>
      </c>
    </row>
    <row r="41" spans="9:32" ht="15.75" x14ac:dyDescent="0.25">
      <c r="I41" s="18"/>
      <c r="J41" s="21" t="s">
        <v>75</v>
      </c>
      <c r="K41" s="21" t="s">
        <v>76</v>
      </c>
      <c r="L41" s="21"/>
      <c r="M41" s="21"/>
      <c r="N41" s="21">
        <v>1000</v>
      </c>
      <c r="P41" s="24" t="s">
        <v>26</v>
      </c>
      <c r="Q41">
        <v>8750000</v>
      </c>
      <c r="S41" s="24" t="s">
        <v>26</v>
      </c>
      <c r="T41">
        <v>9920000</v>
      </c>
      <c r="V41" s="24">
        <v>45381</v>
      </c>
      <c r="W41">
        <v>150000</v>
      </c>
    </row>
    <row r="42" spans="9:32" ht="15.75" x14ac:dyDescent="0.25">
      <c r="I42" s="18"/>
      <c r="J42" s="21" t="s">
        <v>77</v>
      </c>
      <c r="K42" s="21" t="s">
        <v>70</v>
      </c>
      <c r="L42" s="21"/>
      <c r="M42" s="21"/>
      <c r="N42" s="21">
        <v>800</v>
      </c>
      <c r="V42" s="24" t="s">
        <v>26</v>
      </c>
      <c r="W42">
        <v>10000000</v>
      </c>
    </row>
    <row r="43" spans="9:32" ht="15.75" x14ac:dyDescent="0.25">
      <c r="I43" s="18"/>
      <c r="J43" s="21" t="s">
        <v>78</v>
      </c>
      <c r="K43" s="21"/>
      <c r="L43" s="21"/>
      <c r="M43" s="21"/>
      <c r="N43" s="21">
        <v>1170000</v>
      </c>
    </row>
    <row r="44" spans="9:32" ht="15.75" x14ac:dyDescent="0.25">
      <c r="I44" s="21"/>
      <c r="J44" s="21"/>
      <c r="K44" s="21"/>
      <c r="L44" s="21"/>
      <c r="M44" s="21"/>
      <c r="N44" s="21"/>
    </row>
    <row r="45" spans="9:32" ht="15.75" x14ac:dyDescent="0.25">
      <c r="I45" s="18"/>
      <c r="J45" s="21" t="s">
        <v>10</v>
      </c>
      <c r="K45" s="21" t="s">
        <v>4</v>
      </c>
      <c r="L45" s="21">
        <v>67</v>
      </c>
      <c r="M45" s="21">
        <v>60000</v>
      </c>
      <c r="N45" s="21">
        <v>4020000</v>
      </c>
    </row>
    <row r="46" spans="9:32" ht="15.75" x14ac:dyDescent="0.25">
      <c r="I46" s="18"/>
      <c r="J46" s="21" t="s">
        <v>13</v>
      </c>
      <c r="K46" s="21" t="s">
        <v>4</v>
      </c>
      <c r="L46" s="21">
        <v>41</v>
      </c>
      <c r="M46" s="21">
        <v>45000</v>
      </c>
      <c r="N46" s="21">
        <v>1845000</v>
      </c>
    </row>
    <row r="47" spans="9:32" ht="15.75" x14ac:dyDescent="0.25">
      <c r="I47" s="18"/>
      <c r="J47" s="21" t="s">
        <v>19</v>
      </c>
      <c r="K47" s="21" t="s">
        <v>4</v>
      </c>
      <c r="L47" s="21">
        <v>70</v>
      </c>
      <c r="M47" s="21">
        <v>26000</v>
      </c>
      <c r="N47" s="21">
        <v>1820000</v>
      </c>
    </row>
    <row r="48" spans="9:32" ht="15.75" x14ac:dyDescent="0.25">
      <c r="I48" s="18"/>
      <c r="J48" s="21" t="s">
        <v>16</v>
      </c>
      <c r="K48" s="21" t="s">
        <v>4</v>
      </c>
      <c r="L48" s="21">
        <v>58</v>
      </c>
      <c r="M48" s="21">
        <v>17000</v>
      </c>
      <c r="N48" s="21">
        <v>986000</v>
      </c>
    </row>
    <row r="49" spans="9:14" ht="15.75" x14ac:dyDescent="0.25">
      <c r="I49" s="18"/>
      <c r="J49" s="21" t="s">
        <v>64</v>
      </c>
      <c r="K49" s="21" t="s">
        <v>65</v>
      </c>
      <c r="L49" s="21"/>
      <c r="M49" s="21"/>
      <c r="N49" s="21">
        <v>13000</v>
      </c>
    </row>
    <row r="50" spans="9:14" ht="15.75" x14ac:dyDescent="0.25">
      <c r="I50" s="18"/>
      <c r="J50" s="21" t="s">
        <v>66</v>
      </c>
      <c r="K50" s="21" t="s">
        <v>67</v>
      </c>
      <c r="L50" s="21"/>
      <c r="M50" s="21"/>
      <c r="N50" s="21">
        <v>2000</v>
      </c>
    </row>
    <row r="51" spans="9:14" ht="15.75" x14ac:dyDescent="0.25">
      <c r="I51" s="18" t="s">
        <v>44</v>
      </c>
      <c r="J51" s="21" t="s">
        <v>68</v>
      </c>
      <c r="K51" s="21" t="s">
        <v>65</v>
      </c>
      <c r="L51" s="21"/>
      <c r="M51" s="21"/>
      <c r="N51" s="21">
        <v>8000</v>
      </c>
    </row>
    <row r="52" spans="9:14" ht="15.75" x14ac:dyDescent="0.25">
      <c r="I52" s="18"/>
      <c r="J52" s="21" t="s">
        <v>69</v>
      </c>
      <c r="K52" s="21" t="s">
        <v>70</v>
      </c>
      <c r="L52" s="21"/>
      <c r="M52" s="21"/>
      <c r="N52" s="21">
        <v>1500</v>
      </c>
    </row>
    <row r="53" spans="9:14" ht="15.75" x14ac:dyDescent="0.25">
      <c r="I53" s="18"/>
      <c r="J53" s="21" t="s">
        <v>71</v>
      </c>
      <c r="K53" s="21" t="s">
        <v>72</v>
      </c>
      <c r="L53" s="21">
        <v>5</v>
      </c>
      <c r="M53" s="21">
        <v>30000</v>
      </c>
      <c r="N53" s="21">
        <v>150000</v>
      </c>
    </row>
    <row r="54" spans="9:14" ht="15.75" x14ac:dyDescent="0.25">
      <c r="I54" s="18"/>
      <c r="J54" s="21" t="s">
        <v>73</v>
      </c>
      <c r="K54" s="21" t="s">
        <v>72</v>
      </c>
      <c r="L54" s="21"/>
      <c r="M54" s="21"/>
      <c r="N54" s="21">
        <v>20000</v>
      </c>
    </row>
    <row r="55" spans="9:14" ht="15.75" x14ac:dyDescent="0.25">
      <c r="I55" s="18"/>
      <c r="J55" s="21" t="s">
        <v>74</v>
      </c>
      <c r="K55" s="21" t="s">
        <v>70</v>
      </c>
      <c r="L55" s="21"/>
      <c r="M55" s="21"/>
      <c r="N55" s="21">
        <v>2000</v>
      </c>
    </row>
    <row r="56" spans="9:14" ht="15.75" x14ac:dyDescent="0.25">
      <c r="I56" s="18"/>
      <c r="J56" s="21" t="s">
        <v>75</v>
      </c>
      <c r="K56" s="21" t="s">
        <v>76</v>
      </c>
      <c r="L56" s="21"/>
      <c r="M56" s="21"/>
      <c r="N56" s="21">
        <v>7000</v>
      </c>
    </row>
    <row r="57" spans="9:14" ht="15.75" x14ac:dyDescent="0.25">
      <c r="I57" s="18"/>
      <c r="J57" s="21" t="s">
        <v>77</v>
      </c>
      <c r="K57" s="21" t="s">
        <v>70</v>
      </c>
      <c r="L57" s="21"/>
      <c r="M57" s="21"/>
      <c r="N57" s="21">
        <v>1200</v>
      </c>
    </row>
    <row r="58" spans="9:14" ht="15.75" x14ac:dyDescent="0.25">
      <c r="I58" s="18"/>
      <c r="J58" s="21" t="s">
        <v>78</v>
      </c>
      <c r="K58" s="21"/>
      <c r="L58" s="21"/>
      <c r="M58" s="21"/>
      <c r="N58" s="21">
        <v>110000</v>
      </c>
    </row>
    <row r="59" spans="9:14" ht="15.75" x14ac:dyDescent="0.25">
      <c r="I59" s="21"/>
      <c r="J59" s="21"/>
      <c r="K59" s="21"/>
      <c r="L59" s="21"/>
      <c r="M59" s="21"/>
      <c r="N59" s="21"/>
    </row>
    <row r="60" spans="9:14" ht="15.75" x14ac:dyDescent="0.25">
      <c r="I60" s="21"/>
      <c r="J60" s="21"/>
      <c r="K60" s="21"/>
      <c r="L60" s="21"/>
      <c r="M60" s="21"/>
      <c r="N60" s="21"/>
    </row>
  </sheetData>
  <mergeCells count="16">
    <mergeCell ref="AE25:AE28"/>
    <mergeCell ref="AE29:AE32"/>
    <mergeCell ref="AE33:AE36"/>
    <mergeCell ref="AF25:AF28"/>
    <mergeCell ref="AF29:AF32"/>
    <mergeCell ref="AF33:AF36"/>
    <mergeCell ref="AA29:AA32"/>
    <mergeCell ref="AA33:AA36"/>
    <mergeCell ref="AC25:AC28"/>
    <mergeCell ref="AC29:AC32"/>
    <mergeCell ref="AC33:AC36"/>
    <mergeCell ref="P13:W13"/>
    <mergeCell ref="P14:Q14"/>
    <mergeCell ref="S14:T14"/>
    <mergeCell ref="V14:W14"/>
    <mergeCell ref="AA25:AA28"/>
  </mergeCells>
  <phoneticPr fontId="7" type="noConversion"/>
  <conditionalFormatting sqref="AE15:AE17">
    <cfRule type="containsText" dxfId="1" priority="1" operator="containsText" text="Loss">
      <formula>NOT(ISERROR(SEARCH("Loss",AE15)))</formula>
    </cfRule>
    <cfRule type="containsText" dxfId="0" priority="2" operator="containsText" text="Profit">
      <formula>NOT(ISERROR(SEARCH("Profit",AE15)))</formula>
    </cfRule>
    <cfRule type="colorScale" priority="3">
      <colorScale>
        <cfvo type="min"/>
        <cfvo type="max"/>
        <color theme="9" tint="0.39997558519241921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90EC-FD4C-41BE-8B65-9DA37A89C8D4}">
  <dimension ref="G9:J22"/>
  <sheetViews>
    <sheetView topLeftCell="E1" workbookViewId="0">
      <selection activeCell="J32" sqref="J32"/>
    </sheetView>
  </sheetViews>
  <sheetFormatPr defaultRowHeight="15" x14ac:dyDescent="0.25"/>
  <cols>
    <col min="7" max="7" width="32.140625" bestFit="1" customWidth="1"/>
    <col min="8" max="8" width="20" bestFit="1" customWidth="1"/>
    <col min="9" max="9" width="12.7109375" bestFit="1" customWidth="1"/>
    <col min="10" max="10" width="11.28515625" bestFit="1" customWidth="1"/>
  </cols>
  <sheetData>
    <row r="9" spans="7:10" ht="18.75" x14ac:dyDescent="0.25">
      <c r="G9" s="52" t="s">
        <v>79</v>
      </c>
      <c r="H9" s="52"/>
      <c r="I9" s="52"/>
      <c r="J9" s="52"/>
    </row>
    <row r="10" spans="7:10" ht="18.75" x14ac:dyDescent="0.25">
      <c r="G10" s="53" t="s">
        <v>60</v>
      </c>
      <c r="H10" s="53" t="s">
        <v>80</v>
      </c>
      <c r="I10" s="53" t="s">
        <v>40</v>
      </c>
      <c r="J10" s="53" t="s">
        <v>81</v>
      </c>
    </row>
    <row r="11" spans="7:10" ht="18.75" x14ac:dyDescent="0.25">
      <c r="G11" s="54" t="s">
        <v>37</v>
      </c>
      <c r="H11" s="54">
        <v>9288500</v>
      </c>
      <c r="I11" s="54">
        <v>8750000</v>
      </c>
      <c r="J11" s="54">
        <f>I11-H11</f>
        <v>-538500</v>
      </c>
    </row>
    <row r="12" spans="7:10" ht="18.75" x14ac:dyDescent="0.25">
      <c r="G12" s="54" t="s">
        <v>45</v>
      </c>
      <c r="H12" s="54">
        <v>9744300</v>
      </c>
      <c r="I12" s="54">
        <v>9920000</v>
      </c>
      <c r="J12" s="54">
        <f t="shared" ref="J12:J22" si="0">I12-H12</f>
        <v>175700</v>
      </c>
    </row>
    <row r="13" spans="7:10" ht="18.75" x14ac:dyDescent="0.25">
      <c r="G13" s="54" t="s">
        <v>44</v>
      </c>
      <c r="H13" s="54">
        <v>8904700</v>
      </c>
      <c r="I13" s="54">
        <v>10000000</v>
      </c>
      <c r="J13" s="54">
        <f t="shared" si="0"/>
        <v>1095300</v>
      </c>
    </row>
    <row r="14" spans="7:10" ht="18.75" x14ac:dyDescent="0.25">
      <c r="G14" s="54" t="s">
        <v>82</v>
      </c>
      <c r="H14" s="54">
        <v>7345200</v>
      </c>
      <c r="I14" s="54">
        <v>7957400</v>
      </c>
      <c r="J14" s="54">
        <f t="shared" si="0"/>
        <v>612200</v>
      </c>
    </row>
    <row r="15" spans="7:10" ht="18.75" x14ac:dyDescent="0.25">
      <c r="G15" s="54" t="s">
        <v>83</v>
      </c>
      <c r="H15" s="54">
        <v>8987000</v>
      </c>
      <c r="I15" s="54">
        <v>9876500</v>
      </c>
      <c r="J15" s="54">
        <f t="shared" si="0"/>
        <v>889500</v>
      </c>
    </row>
    <row r="16" spans="7:10" ht="18.75" x14ac:dyDescent="0.25">
      <c r="G16" s="54" t="s">
        <v>84</v>
      </c>
      <c r="H16" s="54">
        <v>5215400</v>
      </c>
      <c r="I16" s="54">
        <v>5164500</v>
      </c>
      <c r="J16" s="54">
        <f t="shared" si="0"/>
        <v>-50900</v>
      </c>
    </row>
    <row r="17" spans="7:10" ht="18.75" x14ac:dyDescent="0.25">
      <c r="G17" s="54" t="s">
        <v>85</v>
      </c>
      <c r="H17" s="54">
        <v>9976500</v>
      </c>
      <c r="I17" s="54">
        <v>11543600</v>
      </c>
      <c r="J17" s="54">
        <f t="shared" si="0"/>
        <v>1567100</v>
      </c>
    </row>
    <row r="18" spans="7:10" ht="18.75" x14ac:dyDescent="0.25">
      <c r="G18" s="54" t="s">
        <v>86</v>
      </c>
      <c r="H18" s="54">
        <v>7976700</v>
      </c>
      <c r="I18" s="54">
        <v>8087900</v>
      </c>
      <c r="J18" s="54">
        <f t="shared" si="0"/>
        <v>111200</v>
      </c>
    </row>
    <row r="19" spans="7:10" ht="18.75" x14ac:dyDescent="0.25">
      <c r="G19" s="54" t="s">
        <v>87</v>
      </c>
      <c r="H19" s="54">
        <v>9879000</v>
      </c>
      <c r="I19" s="54">
        <v>9969800</v>
      </c>
      <c r="J19" s="54">
        <f t="shared" si="0"/>
        <v>90800</v>
      </c>
    </row>
    <row r="20" spans="7:10" ht="18.75" x14ac:dyDescent="0.25">
      <c r="G20" s="54" t="s">
        <v>88</v>
      </c>
      <c r="H20" s="54">
        <v>6234800</v>
      </c>
      <c r="I20" s="54">
        <v>7024000</v>
      </c>
      <c r="J20" s="54">
        <f t="shared" si="0"/>
        <v>789200</v>
      </c>
    </row>
    <row r="21" spans="7:10" ht="18.75" x14ac:dyDescent="0.25">
      <c r="G21" s="54" t="s">
        <v>89</v>
      </c>
      <c r="H21" s="54">
        <v>4534800</v>
      </c>
      <c r="I21" s="54">
        <v>4809300</v>
      </c>
      <c r="J21" s="54">
        <f t="shared" si="0"/>
        <v>274500</v>
      </c>
    </row>
    <row r="22" spans="7:10" ht="18.75" x14ac:dyDescent="0.25">
      <c r="G22" s="54" t="s">
        <v>90</v>
      </c>
      <c r="H22" s="54">
        <v>8348700</v>
      </c>
      <c r="I22" s="54">
        <v>8834800</v>
      </c>
      <c r="J22" s="54">
        <f t="shared" si="0"/>
        <v>486100</v>
      </c>
    </row>
  </sheetData>
  <mergeCells count="1"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CSEian</cp:lastModifiedBy>
  <dcterms:created xsi:type="dcterms:W3CDTF">2024-05-29T21:50:26Z</dcterms:created>
  <dcterms:modified xsi:type="dcterms:W3CDTF">2024-12-01T12:19:43Z</dcterms:modified>
</cp:coreProperties>
</file>