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20730" windowHeight="11760"/>
  </bookViews>
  <sheets>
    <sheet name="QUESTION 1" sheetId="1" r:id="rId1"/>
    <sheet name="QUESTION 2" sheetId="8" r:id="rId2"/>
    <sheet name="QUESTION 3" sheetId="19" r:id="rId3"/>
    <sheet name="QUESTION 4" sheetId="20" r:id="rId4"/>
  </sheets>
  <definedNames>
    <definedName name="_xlnm._FilterDatabase" localSheetId="0" hidden="1">'QUESTION 1'!$S$3:$U$10</definedName>
    <definedName name="_xlnm._FilterDatabase" localSheetId="1" hidden="1">'QUESTION 2'!$J$19:$M$24</definedName>
    <definedName name="_xlcn.WorksheetConnection_Sheet1B29H531" hidden="1">'QUESTION 1'!$B$29:$H$53</definedName>
    <definedName name="_xlcn.WorksheetConnection_STAPROJECT2.xlsxTable11" hidden="1">Table1</definedName>
  </definedNames>
  <calcPr calcId="144525"/>
  <pivotCaches>
    <pivotCache cacheId="0" r:id="rId5"/>
    <pivotCache cacheId="1" r:id="rId6"/>
    <pivotCache cacheId="2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9:$H$53"/>
          <x15:modelTable id="Table1" name="Table1" connection="WorksheetConnection_STA PROJECT 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9" l="1"/>
  <c r="F10" i="20" l="1"/>
  <c r="F11" i="20"/>
  <c r="F12" i="20"/>
  <c r="F13" i="20"/>
  <c r="F14" i="20"/>
  <c r="F15" i="20"/>
  <c r="F16" i="20"/>
  <c r="F17" i="20"/>
  <c r="F18" i="20"/>
  <c r="F19" i="20"/>
  <c r="F20" i="20"/>
  <c r="F9" i="20"/>
  <c r="X29" i="19"/>
  <c r="X25" i="19"/>
  <c r="X21" i="19"/>
  <c r="W14" i="19"/>
  <c r="X14" i="19" s="1"/>
  <c r="V16" i="19"/>
  <c r="W16" i="19" s="1"/>
  <c r="X16" i="19" s="1"/>
  <c r="V15" i="19"/>
  <c r="W15" i="19" s="1"/>
  <c r="X15" i="19" s="1"/>
  <c r="AK9" i="8" l="1"/>
  <c r="AK10" i="8"/>
  <c r="AK11" i="8"/>
  <c r="W12" i="8"/>
  <c r="W11" i="8"/>
  <c r="W10" i="8"/>
  <c r="W9" i="8"/>
  <c r="W8" i="8"/>
  <c r="W7" i="8"/>
  <c r="AD11" i="8"/>
  <c r="AD9" i="8"/>
  <c r="AD13" i="8"/>
  <c r="AD12" i="8"/>
  <c r="AD8" i="8"/>
  <c r="AD10" i="8"/>
  <c r="AK14" i="8"/>
  <c r="AK13" i="8"/>
  <c r="AK12" i="8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N20" i="8" l="1"/>
  <c r="O20" i="8" s="1"/>
  <c r="N21" i="8"/>
  <c r="O21" i="8" s="1"/>
  <c r="N22" i="8"/>
  <c r="O22" i="8" s="1"/>
  <c r="N23" i="8"/>
  <c r="O23" i="8" s="1"/>
  <c r="N24" i="8"/>
  <c r="O24" i="8" s="1"/>
  <c r="N19" i="8"/>
  <c r="O19" i="8" s="1"/>
  <c r="Q81" i="1" l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82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9:$H$5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B29H531"/>
        </x15:connection>
      </ext>
    </extLst>
  </connection>
  <connection id="3" name="WorksheetConnection_STA PROJECT 2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APROJECT2.xlsxTable11"/>
        </x15:connection>
      </ext>
    </extLst>
  </connection>
</connections>
</file>

<file path=xl/sharedStrings.xml><?xml version="1.0" encoding="utf-8"?>
<sst xmlns="http://schemas.openxmlformats.org/spreadsheetml/2006/main" count="748" uniqueCount="107">
  <si>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</si>
  <si>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</si>
  <si>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</si>
  <si>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</si>
  <si>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</si>
  <si>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</si>
  <si>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</si>
  <si>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</si>
  <si>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</si>
  <si>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</si>
  <si>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</si>
  <si>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</si>
  <si>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</si>
  <si>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</si>
  <si>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</si>
  <si>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</si>
  <si>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</si>
  <si>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</si>
  <si>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</si>
  <si>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</si>
  <si>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</si>
  <si>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</si>
  <si>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</si>
  <si>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</si>
  <si>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</si>
  <si>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</si>
  <si>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</si>
  <si>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</si>
  <si>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1(a)</t>
  </si>
  <si>
    <t>1(b)</t>
  </si>
  <si>
    <t>1(c)</t>
  </si>
  <si>
    <t>1(d)</t>
  </si>
  <si>
    <t>1(e)</t>
  </si>
  <si>
    <t>SALES REP.</t>
  </si>
  <si>
    <t>Product Name</t>
  </si>
  <si>
    <t>Name</t>
  </si>
  <si>
    <t>Statistics of sales representative</t>
  </si>
  <si>
    <t>January</t>
  </si>
  <si>
    <t>Id</t>
  </si>
  <si>
    <t>Salary</t>
  </si>
  <si>
    <t>Sales</t>
  </si>
  <si>
    <t>Bonus</t>
  </si>
  <si>
    <t>Total</t>
  </si>
  <si>
    <t>Total Salary</t>
  </si>
  <si>
    <t>March</t>
  </si>
  <si>
    <t>February</t>
  </si>
  <si>
    <t>Average Salary</t>
  </si>
  <si>
    <t xml:space="preserve"> </t>
  </si>
  <si>
    <t>GIVEN TABLE</t>
  </si>
  <si>
    <t>2(a)</t>
  </si>
  <si>
    <t>2(b)</t>
  </si>
  <si>
    <t>Monthly Salary</t>
  </si>
  <si>
    <t>Total Salary Order(Highest to Lowest)</t>
  </si>
  <si>
    <t>2(d)</t>
  </si>
  <si>
    <t>2(c)</t>
  </si>
  <si>
    <t>Statistics(Average Salary) of sales representative</t>
  </si>
  <si>
    <t xml:space="preserve">                                Expenses Report for XYZ Company</t>
  </si>
  <si>
    <t>Items</t>
  </si>
  <si>
    <t>Category</t>
  </si>
  <si>
    <t>Unit Price</t>
  </si>
  <si>
    <t>Month</t>
  </si>
  <si>
    <t>Total Expenses</t>
  </si>
  <si>
    <t>Retail Profit</t>
  </si>
  <si>
    <t>Profit/Loss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</si>
  <si>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</si>
  <si>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</si>
  <si>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</si>
  <si>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</si>
  <si>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</si>
  <si>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</si>
  <si>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</si>
  <si>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</si>
  <si>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</si>
  <si>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</si>
  <si>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</si>
  <si>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</si>
  <si>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</si>
  <si>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</si>
  <si>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</si>
  <si>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</si>
  <si>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</si>
  <si>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</si>
  <si>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</si>
  <si>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</si>
  <si>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</si>
  <si>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</si>
  <si>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</si>
  <si>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</si>
  <si>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</si>
  <si>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</si>
  <si>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</si>
  <si>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</si>
  <si>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</si>
  <si>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</si>
  <si>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Sales for Each Month</t>
  </si>
  <si>
    <t>3(a)</t>
  </si>
  <si>
    <t>MONTH</t>
  </si>
  <si>
    <t>ITEMS</t>
  </si>
  <si>
    <t>CAREGORY</t>
  </si>
  <si>
    <t>QUANTITY</t>
  </si>
  <si>
    <t>TOTAL QUANTITY</t>
  </si>
  <si>
    <t>POSITION IN QUANTITY PER MONTH</t>
  </si>
  <si>
    <t>3rd(Lowest)</t>
  </si>
  <si>
    <t>1st(Highest)</t>
  </si>
  <si>
    <t>2nd(Moderate)</t>
  </si>
  <si>
    <t>3(b)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</si>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</sst>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\ [$€-1];[Red]\-#,##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6" borderId="0" xfId="0" applyFont="1" applyFill="1"/>
    <xf numFmtId="0" fontId="3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10" borderId="0" xfId="0" applyFill="1"/>
    <xf numFmtId="0" fontId="1" fillId="10" borderId="2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10" borderId="0" xfId="0" applyNumberFormat="1" applyFill="1"/>
    <xf numFmtId="0" fontId="0" fillId="0" borderId="1" xfId="0" pivotButton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2" borderId="0" xfId="0" applyFont="1" applyFill="1" applyAlignment="1"/>
    <xf numFmtId="0" fontId="0" fillId="0" borderId="0" xfId="0" pivotButton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30"/>
      <c:rotY val="5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spPr>
            <a:ln>
              <a:noFill/>
            </a:ln>
            <a:effectLst>
              <a:outerShdw blurRad="25400" dir="4140000" sx="192000" sy="192000" algn="tl" rotWithShape="0">
                <a:schemeClr val="tx1">
                  <a:lumMod val="65000"/>
                  <a:lumOff val="35000"/>
                  <a:alpha val="19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 w="139700" prst="cross"/>
            </a:sp3d>
          </c:spPr>
          <c:explosion val="1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0CE-47BD-9411-F054D81F85E6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0CE-47BD-9411-F054D81F85E6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0CE-47BD-9411-F054D81F85E6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70CE-47BD-9411-F054D81F85E6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0CE-47BD-9411-F054D81F85E6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70CE-47BD-9411-F054D81F85E6}"/>
              </c:ext>
            </c:extLst>
          </c:dPt>
          <c:dLbls>
            <c:dLbl>
              <c:idx val="1"/>
              <c:layout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8.1686429512516465E-2"/>
                  <c:y val="-0.101851851851851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635046113306983E-3"/>
                  <c:y val="-0.1666666666666666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Lit>
              <c:ptCount val="6"/>
              <c:pt idx="0">
                <c:v>Barishal</c:v>
              </c:pt>
              <c:pt idx="1">
                <c:v>Chittagong</c:v>
              </c:pt>
              <c:pt idx="2">
                <c:v>Dhaka</c:v>
              </c:pt>
              <c:pt idx="3">
                <c:v>Khulna</c:v>
              </c:pt>
              <c:pt idx="4">
                <c:v>Rajshahi</c:v>
              </c:pt>
              <c:pt idx="5">
                <c:v>Sylhet</c:v>
              </c:pt>
            </c:strLit>
          </c:cat>
          <c:val>
            <c:numLit>
              <c:formatCode>General</c:formatCode>
              <c:ptCount val="6"/>
              <c:pt idx="0">
                <c:v>5010000</c:v>
              </c:pt>
              <c:pt idx="1">
                <c:v>4340000</c:v>
              </c:pt>
              <c:pt idx="2">
                <c:v>5850000</c:v>
              </c:pt>
              <c:pt idx="3">
                <c:v>4110000</c:v>
              </c:pt>
              <c:pt idx="4">
                <c:v>4760000</c:v>
              </c:pt>
              <c:pt idx="5">
                <c:v>4600000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0CE-47BD-9411-F054D81F85E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Sales(Product)</a:t>
            </a:r>
          </a:p>
        </c:rich>
      </c:tx>
      <c:layout>
        <c:manualLayout>
          <c:xMode val="edge"/>
          <c:yMode val="edge"/>
          <c:x val="0.28698269368660201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A8-4027-8256-61B127600B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631168"/>
        <c:axId val="214633856"/>
      </c:barChart>
      <c:catAx>
        <c:axId val="2146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3856"/>
        <c:crosses val="autoZero"/>
        <c:auto val="1"/>
        <c:lblAlgn val="ctr"/>
        <c:lblOffset val="100"/>
        <c:noMultiLvlLbl val="0"/>
      </c:catAx>
      <c:valAx>
        <c:axId val="214633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631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'QUESTION 2'!$W$6</c:f>
              <c:strCache>
                <c:ptCount val="1"/>
              </c:strCache>
            </c:strRef>
          </c:tx>
          <c:invertIfNegative val="0"/>
          <c:dLbls>
            <c:dLbl>
              <c:idx val="2"/>
              <c:layout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'QUESTION 2'!$R$7:$S$12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'QUESTION 2'!$W$7:$W$12</c:f>
              <c:numCache>
                <c:formatCode>General</c:formatCode>
                <c:ptCount val="6"/>
                <c:pt idx="0">
                  <c:v>466800</c:v>
                </c:pt>
                <c:pt idx="1">
                  <c:v>500400</c:v>
                </c:pt>
                <c:pt idx="2">
                  <c:v>758800</c:v>
                </c:pt>
                <c:pt idx="3">
                  <c:v>406000</c:v>
                </c:pt>
                <c:pt idx="4">
                  <c:v>233400</c:v>
                </c:pt>
                <c:pt idx="5">
                  <c:v>556400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85-440D-A1D0-D5587EB0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17952"/>
        <c:axId val="2147249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2'!$T$6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'QUESTION 2'!$R$7:$S$12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2'!$T$7:$T$12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122000</c:v>
                      </c:pt>
                      <c:pt idx="1">
                        <c:v>170800</c:v>
                      </c:pt>
                      <c:pt idx="2">
                        <c:v>364000</c:v>
                      </c:pt>
                      <c:pt idx="3">
                        <c:v>87600</c:v>
                      </c:pt>
                      <c:pt idx="4">
                        <c:v>80400</c:v>
                      </c:pt>
                      <c:pt idx="5">
                        <c:v>72000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85-440D-A1D0-D5587EB068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2'!$U$6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2'!$R$7:$S$12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2'!$U$7:$U$12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181200</c:v>
                      </c:pt>
                      <c:pt idx="1">
                        <c:v>150000</c:v>
                      </c:pt>
                      <c:pt idx="2">
                        <c:v>126800</c:v>
                      </c:pt>
                      <c:pt idx="3">
                        <c:v>158000</c:v>
                      </c:pt>
                      <c:pt idx="4">
                        <c:v>88800</c:v>
                      </c:pt>
                      <c:pt idx="5">
                        <c:v>304000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85-440D-A1D0-D5587EB0688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2'!$V$6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2'!$R$7:$S$12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2'!$V$7:$V$12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163600</c:v>
                      </c:pt>
                      <c:pt idx="1">
                        <c:v>179600</c:v>
                      </c:pt>
                      <c:pt idx="2">
                        <c:v>268000</c:v>
                      </c:pt>
                      <c:pt idx="3">
                        <c:v>160400</c:v>
                      </c:pt>
                      <c:pt idx="4">
                        <c:v>64200</c:v>
                      </c:pt>
                      <c:pt idx="5">
                        <c:v>180400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85-440D-A1D0-D5587EB0688C}"/>
                  </c:ext>
                </c:extLst>
              </c15:ser>
            </c15:filteredBarSeries>
          </c:ext>
        </c:extLst>
      </c:barChart>
      <c:catAx>
        <c:axId val="21471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4724992"/>
        <c:crosses val="autoZero"/>
        <c:auto val="1"/>
        <c:lblAlgn val="ctr"/>
        <c:lblOffset val="100"/>
        <c:noMultiLvlLbl val="0"/>
      </c:catAx>
      <c:valAx>
        <c:axId val="214724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4717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YEARLY REPORT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4'!$D$7:$D$8</c:f>
              <c:strCache>
                <c:ptCount val="1"/>
                <c:pt idx="0">
                  <c:v>     Yearly Report Expenses</c:v>
                </c:pt>
              </c:strCache>
            </c:strRef>
          </c:tx>
          <c:invertIfNegative val="0"/>
          <c:cat>
            <c:strRef>
              <c:f>'QUESTION 4'!$C$9:$C$20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4'!$D$9:$D$20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4-4608-BCD6-35FE6355903A}"/>
            </c:ext>
          </c:extLst>
        </c:ser>
        <c:ser>
          <c:idx val="1"/>
          <c:order val="1"/>
          <c:tx>
            <c:strRef>
              <c:f>'QUESTION 4'!$E$7:$E$8</c:f>
              <c:strCache>
                <c:ptCount val="1"/>
                <c:pt idx="0">
                  <c:v>     Yearly Report Sales</c:v>
                </c:pt>
              </c:strCache>
            </c:strRef>
          </c:tx>
          <c:invertIfNegative val="0"/>
          <c:cat>
            <c:strRef>
              <c:f>'QUESTION 4'!$C$9:$C$20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4'!$E$9:$E$20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74-4608-BCD6-35FE6355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4953984"/>
        <c:axId val="214955520"/>
      </c:barChart>
      <c:lineChart>
        <c:grouping val="standard"/>
        <c:varyColors val="0"/>
        <c:ser>
          <c:idx val="2"/>
          <c:order val="2"/>
          <c:tx>
            <c:strRef>
              <c:f>'QUESTION 4'!$F$7:$F$8</c:f>
              <c:strCache>
                <c:ptCount val="1"/>
                <c:pt idx="0">
                  <c:v>     Yearly Report Profit</c:v>
                </c:pt>
              </c:strCache>
            </c:strRef>
          </c:tx>
          <c:marker>
            <c:symbol val="none"/>
          </c:marker>
          <c:cat>
            <c:strRef>
              <c:f>'QUESTION 4'!$C$9:$C$20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4'!$F$9:$F$20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74-4608-BCD6-35FE6355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98816"/>
        <c:axId val="214957056"/>
      </c:lineChart>
      <c:catAx>
        <c:axId val="2149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4955520"/>
        <c:crosses val="autoZero"/>
        <c:auto val="1"/>
        <c:lblAlgn val="ctr"/>
        <c:lblOffset val="100"/>
        <c:noMultiLvlLbl val="0"/>
      </c:catAx>
      <c:valAx>
        <c:axId val="214955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953984"/>
        <c:crosses val="autoZero"/>
        <c:crossBetween val="between"/>
      </c:valAx>
      <c:valAx>
        <c:axId val="214957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5298816"/>
        <c:crosses val="max"/>
        <c:crossBetween val="between"/>
      </c:valAx>
      <c:catAx>
        <c:axId val="215298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957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111111111111108E-2"/>
          <c:y val="0.13930555555555557"/>
          <c:w val="0.93888888888888888"/>
          <c:h val="0.60027668416447943"/>
        </c:manualLayout>
      </c:layout>
      <c:pie3DChart>
        <c:varyColors val="1"/>
        <c:ser>
          <c:idx val="2"/>
          <c:order val="0"/>
          <c:tx>
            <c:strRef>
              <c:f>'QUESTION 4'!$F$7:$F$8</c:f>
              <c:strCache>
                <c:ptCount val="1"/>
                <c:pt idx="0">
                  <c:v>     Yearly Report Profit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6320-4BBF-B520-D75A9AD5863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6320-4BBF-B520-D75A9AD5863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6320-4BBF-B520-D75A9AD5863C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6320-4BBF-B520-D75A9AD5863C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6320-4BBF-B520-D75A9AD5863C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6320-4BBF-B520-D75A9AD5863C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6320-4BBF-B520-D75A9AD5863C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6320-4BBF-B520-D75A9AD5863C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6320-4BBF-B520-D75A9AD5863C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6320-4BBF-B520-D75A9AD5863C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6320-4BBF-B520-D75A9AD5863C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6320-4BBF-B520-D75A9AD5863C}"/>
              </c:ext>
            </c:extLst>
          </c:dPt>
          <c:dLbls>
            <c:dLbl>
              <c:idx val="0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'QUESTION 4'!$C$9:$C$20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4'!$F$9:$F$20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20-4BBF-B520-D75A9AD586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4'!$D$7:$D$8</c15:sqref>
                        </c15:formulaRef>
                      </c:ext>
                    </c:extLst>
                    <c:strCache>
                      <c:ptCount val="2"/>
                      <c:pt idx="0">
                        <c:v>     Yearly Report</c:v>
                      </c:pt>
                      <c:pt idx="1">
                        <c:v>Expenses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6320-4BBF-B520-D75A9AD5863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6320-4BBF-B520-D75A9AD5863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6320-4BBF-B520-D75A9AD5863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6320-4BBF-B520-D75A9AD5863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6320-4BBF-B520-D75A9AD5863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6320-4BBF-B520-D75A9AD5863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6320-4BBF-B520-D75A9AD5863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6320-4BBF-B520-D75A9AD5863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6320-4BBF-B520-D75A9AD5863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6320-4BBF-B520-D75A9AD5863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6320-4BBF-B520-D75A9AD5863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6320-4BBF-B520-D75A9AD5863C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F-6320-4BBF-B520-D75A9AD5863C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6320-4BBF-B520-D75A9AD5863C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6320-4BBF-B520-D75A9AD5863C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6320-4BBF-B520-D75A9AD5863C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6320-4BBF-B520-D75A9AD5863C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6320-4BBF-B520-D75A9AD5863C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6320-4BBF-B520-D75A9AD5863C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6320-4BBF-B520-D75A9AD5863C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6320-4BBF-B520-D75A9AD5863C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6320-4BBF-B520-D75A9AD5863C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6320-4BBF-B520-D75A9AD5863C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6320-4BBF-B520-D75A9AD5863C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4'!$C$9:$C$20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4'!$D$9:$D$20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9288500</c:v>
                      </c:pt>
                      <c:pt idx="1">
                        <c:v>9744300</c:v>
                      </c:pt>
                      <c:pt idx="2">
                        <c:v>8904700</c:v>
                      </c:pt>
                      <c:pt idx="3">
                        <c:v>7345200</c:v>
                      </c:pt>
                      <c:pt idx="4">
                        <c:v>8987000</c:v>
                      </c:pt>
                      <c:pt idx="5">
                        <c:v>5215400</c:v>
                      </c:pt>
                      <c:pt idx="6">
                        <c:v>9976500</c:v>
                      </c:pt>
                      <c:pt idx="7">
                        <c:v>7976700</c:v>
                      </c:pt>
                      <c:pt idx="8">
                        <c:v>9879000</c:v>
                      </c:pt>
                      <c:pt idx="9">
                        <c:v>6234800</c:v>
                      </c:pt>
                      <c:pt idx="10">
                        <c:v>4534800</c:v>
                      </c:pt>
                      <c:pt idx="11">
                        <c:v>8348700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20-4BBF-B520-D75A9AD5863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4'!$E$7:$E$8</c15:sqref>
                        </c15:formulaRef>
                      </c:ext>
                    </c:extLst>
                    <c:strCache>
                      <c:ptCount val="2"/>
                      <c:pt idx="0">
                        <c:v>     Yearly Report</c:v>
                      </c:pt>
                      <c:pt idx="1">
                        <c:v>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6320-4BBF-B520-D75A9AD5863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6320-4BBF-B520-D75A9AD5863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6320-4BBF-B520-D75A9AD5863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6320-4BBF-B520-D75A9AD5863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6320-4BBF-B520-D75A9AD5863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6320-4BBF-B520-D75A9AD5863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6320-4BBF-B520-D75A9AD5863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6320-4BBF-B520-D75A9AD5863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6320-4BBF-B520-D75A9AD5863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6320-4BBF-B520-D75A9AD5863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6320-4BBF-B520-D75A9AD5863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6320-4BBF-B520-D75A9AD5863C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B-6320-4BBF-B520-D75A9AD5863C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C-6320-4BBF-B520-D75A9AD5863C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D-6320-4BBF-B520-D75A9AD5863C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E-6320-4BBF-B520-D75A9AD5863C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F-6320-4BBF-B520-D75A9AD5863C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0-6320-4BBF-B520-D75A9AD5863C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1-6320-4BBF-B520-D75A9AD5863C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2-6320-4BBF-B520-D75A9AD5863C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3-6320-4BBF-B520-D75A9AD5863C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4-6320-4BBF-B520-D75A9AD5863C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5-6320-4BBF-B520-D75A9AD5863C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6-6320-4BBF-B520-D75A9AD5863C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4'!$C$9:$C$20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4'!$E$9:$E$20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8750000</c:v>
                      </c:pt>
                      <c:pt idx="1">
                        <c:v>9920000</c:v>
                      </c:pt>
                      <c:pt idx="2">
                        <c:v>10000000</c:v>
                      </c:pt>
                      <c:pt idx="3">
                        <c:v>7957400</c:v>
                      </c:pt>
                      <c:pt idx="4">
                        <c:v>9876500</c:v>
                      </c:pt>
                      <c:pt idx="5">
                        <c:v>5164500</c:v>
                      </c:pt>
                      <c:pt idx="6">
                        <c:v>11543600</c:v>
                      </c:pt>
                      <c:pt idx="7">
                        <c:v>8087900</c:v>
                      </c:pt>
                      <c:pt idx="8">
                        <c:v>9969800</c:v>
                      </c:pt>
                      <c:pt idx="9">
                        <c:v>7024000</c:v>
                      </c:pt>
                      <c:pt idx="10">
                        <c:v>4809300</c:v>
                      </c:pt>
                      <c:pt idx="11">
                        <c:v>8834800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20-4BBF-B520-D75A9AD5863C}"/>
                  </c:ext>
                </c:extLst>
              </c15:ser>
            </c15:filteredPieSeries>
          </c:ext>
        </c:extLst>
      </c:pie3DChart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10</xdr:row>
      <xdr:rowOff>200025</xdr:rowOff>
    </xdr:from>
    <xdr:to>
      <xdr:col>23</xdr:col>
      <xdr:colOff>485775</xdr:colOff>
      <xdr:row>17</xdr:row>
      <xdr:rowOff>276225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37D1F6B-4CBC-426C-82E3-52158AE5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1041122</xdr:colOff>
      <xdr:row>10</xdr:row>
      <xdr:rowOff>137697</xdr:rowOff>
    </xdr:from>
    <xdr:to>
      <xdr:col>27</xdr:col>
      <xdr:colOff>552173</xdr:colOff>
      <xdr:row>17</xdr:row>
      <xdr:rowOff>213898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BA79130-9AAB-AC14-9B57-C80120DD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15873</xdr:colOff>
      <xdr:row>14</xdr:row>
      <xdr:rowOff>53974</xdr:rowOff>
    </xdr:from>
    <xdr:to>
      <xdr:col>25</xdr:col>
      <xdr:colOff>666750</xdr:colOff>
      <xdr:row>33</xdr:row>
      <xdr:rowOff>35717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365697-0FC6-47C4-A8AA-7CA4BACE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1650999</xdr:colOff>
      <xdr:row>4</xdr:row>
      <xdr:rowOff>11112</xdr:rowOff>
    </xdr:from>
    <xdr:to>
      <xdr:col>14</xdr:col>
      <xdr:colOff>88900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83CD491-6503-5185-09B6-DDB75F70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1670536</xdr:colOff>
      <xdr:row>18</xdr:row>
      <xdr:rowOff>166077</xdr:rowOff>
    </xdr:from>
    <xdr:to>
      <xdr:col>14</xdr:col>
      <xdr:colOff>110147</xdr:colOff>
      <xdr:row>41</xdr:row>
      <xdr:rowOff>122116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0FAA88D-EE6C-4654-B089-C715A626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22_Fatama%20Tuz%20Zuhura%20(2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1E3XA7L1/sajeeb%2039.xlx%5b1%5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ian" refreshedDate="45620.705457175929" createdVersion="8" refreshedVersion="8" minRefreshableVersion="3" recordCount="76">
  <cacheSource type="worksheet">
    <worksheetSource ref="A3:G79" sheet="QUESTION 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SEian" refreshedDate="45620.726652662037" createdVersion="8" refreshedVersion="8" minRefreshableVersion="3" recordCount="76">
  <cacheSource type="worksheet">
    <worksheetSource ref="B3:G79" sheet="QUESTION 2"/>
  </cacheSource>
  <cacheFields count="6"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561.012338194443" createdVersion="4" refreshedVersion="4" minRefreshableVersion="3" recordCount="76">
  <cacheSource type="worksheet">
    <worksheetSource ref="D5:J81" sheet="Sheet2" r:id="rId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HAMPA" refreshedDate="45622.727331828704" createdVersion="8" refreshedVersion="4" minRefreshableVersion="3" recordCount="76">
  <cacheSource type="worksheet">
    <worksheetSource name="Table2" sheet=".xlsx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x v="0"/>
    <n v="5"/>
    <n v="70000"/>
    <n v="350000"/>
  </r>
  <r>
    <d v="2024-01-06T00:00:00"/>
    <x v="1"/>
    <s v="Oishi Das"/>
    <x v="1"/>
    <n v="10"/>
    <n v="50000"/>
    <n v="500000"/>
  </r>
  <r>
    <d v="2024-01-07T00:00:00"/>
    <x v="2"/>
    <s v="Parvez Hasan"/>
    <x v="2"/>
    <n v="7"/>
    <n v="20000"/>
    <n v="140000"/>
  </r>
  <r>
    <d v="2024-01-08T00:00:00"/>
    <x v="3"/>
    <s v="Nabila Sultana"/>
    <x v="3"/>
    <n v="15"/>
    <n v="30000"/>
    <n v="450000"/>
  </r>
  <r>
    <d v="2024-01-09T00:00:00"/>
    <x v="4"/>
    <s v="Eva Karim"/>
    <x v="0"/>
    <n v="3"/>
    <n v="70000"/>
    <n v="210000"/>
  </r>
  <r>
    <d v="2024-01-10T00:00:00"/>
    <x v="5"/>
    <s v="Farhan Islam"/>
    <x v="1"/>
    <n v="6"/>
    <n v="50000"/>
    <n v="300000"/>
  </r>
  <r>
    <d v="2024-01-11T00:00:00"/>
    <x v="1"/>
    <s v="Parvez Hasan"/>
    <x v="2"/>
    <n v="4"/>
    <n v="20000"/>
    <n v="80000"/>
  </r>
  <r>
    <d v="2024-01-12T00:00:00"/>
    <x v="2"/>
    <s v="Nabila Sultana"/>
    <x v="3"/>
    <n v="10"/>
    <n v="30000"/>
    <n v="300000"/>
  </r>
  <r>
    <d v="2024-01-13T00:00:00"/>
    <x v="0"/>
    <s v="Arif Hossain"/>
    <x v="0"/>
    <n v="8"/>
    <n v="70000"/>
    <n v="560000"/>
  </r>
  <r>
    <d v="2024-01-14T00:00:00"/>
    <x v="4"/>
    <s v="Arif Hossain"/>
    <x v="1"/>
    <n v="12"/>
    <n v="50000"/>
    <n v="600000"/>
  </r>
  <r>
    <d v="2024-01-15T00:00:00"/>
    <x v="5"/>
    <s v="Oishi Das"/>
    <x v="2"/>
    <n v="9"/>
    <n v="20000"/>
    <n v="180000"/>
  </r>
  <r>
    <d v="2024-01-16T00:00:00"/>
    <x v="1"/>
    <s v="Parvez Hasan"/>
    <x v="3"/>
    <n v="5"/>
    <n v="30000"/>
    <n v="150000"/>
  </r>
  <r>
    <d v="2024-01-17T00:00:00"/>
    <x v="2"/>
    <s v="Nabila Sultana"/>
    <x v="0"/>
    <n v="11"/>
    <n v="70000"/>
    <n v="770000"/>
  </r>
  <r>
    <d v="2024-01-18T00:00:00"/>
    <x v="3"/>
    <s v="Eva Karim"/>
    <x v="1"/>
    <n v="7"/>
    <n v="50000"/>
    <n v="350000"/>
  </r>
  <r>
    <d v="2024-01-19T00:00:00"/>
    <x v="4"/>
    <s v="Farhan Islam"/>
    <x v="2"/>
    <n v="6"/>
    <n v="20000"/>
    <n v="120000"/>
  </r>
  <r>
    <d v="2024-01-20T00:00:00"/>
    <x v="5"/>
    <s v="Parvez Hasan"/>
    <x v="3"/>
    <n v="13"/>
    <n v="30000"/>
    <n v="390000"/>
  </r>
  <r>
    <d v="2024-01-21T00:00:00"/>
    <x v="0"/>
    <s v="Nabila Sultana"/>
    <x v="0"/>
    <n v="9"/>
    <n v="70000"/>
    <n v="630000"/>
  </r>
  <r>
    <d v="2024-01-22T00:00:00"/>
    <x v="2"/>
    <s v="Eva Karim"/>
    <x v="1"/>
    <n v="8"/>
    <n v="50000"/>
    <n v="400000"/>
  </r>
  <r>
    <d v="2024-01-23T00:00:00"/>
    <x v="3"/>
    <s v="Farhan Islam"/>
    <x v="2"/>
    <n v="14"/>
    <n v="20000"/>
    <n v="280000"/>
  </r>
  <r>
    <d v="2024-01-24T00:00:00"/>
    <x v="4"/>
    <s v="Parvez Hasan"/>
    <x v="3"/>
    <n v="7"/>
    <n v="30000"/>
    <n v="210000"/>
  </r>
  <r>
    <d v="2024-01-25T00:00:00"/>
    <x v="5"/>
    <s v="Nabila Sultana"/>
    <x v="0"/>
    <n v="10"/>
    <n v="70000"/>
    <n v="700000"/>
  </r>
  <r>
    <d v="2024-01-26T00:00:00"/>
    <x v="1"/>
    <s v="Arif Hossain"/>
    <x v="1"/>
    <n v="5"/>
    <n v="50000"/>
    <n v="250000"/>
  </r>
  <r>
    <d v="2024-01-27T00:00:00"/>
    <x v="0"/>
    <s v="Oishi Das"/>
    <x v="2"/>
    <n v="8"/>
    <n v="20000"/>
    <n v="160000"/>
  </r>
  <r>
    <d v="2024-01-28T00:00:00"/>
    <x v="3"/>
    <s v="Parvez Hasan"/>
    <x v="3"/>
    <n v="6"/>
    <n v="30000"/>
    <n v="180000"/>
  </r>
  <r>
    <d v="2024-01-29T00:00:00"/>
    <x v="4"/>
    <s v="Nabila Sultana"/>
    <x v="0"/>
    <n v="7"/>
    <n v="70000"/>
    <n v="490000"/>
  </r>
  <r>
    <d v="2024-02-01T00:00:00"/>
    <x v="5"/>
    <s v="Eva Karim"/>
    <x v="0"/>
    <n v="8"/>
    <n v="70000"/>
    <n v="560000"/>
  </r>
  <r>
    <d v="2024-02-02T00:00:00"/>
    <x v="1"/>
    <s v="Farhan Islam"/>
    <x v="1"/>
    <n v="6"/>
    <n v="50000"/>
    <n v="300000"/>
  </r>
  <r>
    <d v="2024-02-03T00:00:00"/>
    <x v="2"/>
    <s v="Parvez Hasan"/>
    <x v="2"/>
    <n v="10"/>
    <n v="20000"/>
    <n v="200000"/>
  </r>
  <r>
    <d v="2024-02-04T00:00:00"/>
    <x v="3"/>
    <s v="Arif Hossain"/>
    <x v="3"/>
    <n v="20"/>
    <n v="30000"/>
    <n v="600000"/>
  </r>
  <r>
    <d v="2024-02-05T00:00:00"/>
    <x v="0"/>
    <s v="Eva Karim"/>
    <x v="0"/>
    <n v="4"/>
    <n v="70000"/>
    <n v="280000"/>
  </r>
  <r>
    <d v="2024-02-06T00:00:00"/>
    <x v="5"/>
    <s v="Farhan Islam"/>
    <x v="1"/>
    <n v="9"/>
    <n v="50000"/>
    <n v="450000"/>
  </r>
  <r>
    <d v="2024-02-07T00:00:00"/>
    <x v="1"/>
    <s v="Eva Karim"/>
    <x v="2"/>
    <n v="5"/>
    <n v="20000"/>
    <n v="100000"/>
  </r>
  <r>
    <d v="2024-02-08T00:00:00"/>
    <x v="0"/>
    <s v="Farhan Islam"/>
    <x v="3"/>
    <n v="15"/>
    <n v="30000"/>
    <n v="450000"/>
  </r>
  <r>
    <d v="2024-02-09T00:00:00"/>
    <x v="3"/>
    <s v="Parvez Hasan"/>
    <x v="0"/>
    <n v="7"/>
    <n v="70000"/>
    <n v="490000"/>
  </r>
  <r>
    <d v="2024-02-10T00:00:00"/>
    <x v="4"/>
    <s v="Nabila Sultana"/>
    <x v="1"/>
    <n v="11"/>
    <n v="50000"/>
    <n v="550000"/>
  </r>
  <r>
    <d v="2024-02-11T00:00:00"/>
    <x v="5"/>
    <s v="Arif Hossain"/>
    <x v="2"/>
    <n v="12"/>
    <n v="20000"/>
    <n v="240000"/>
  </r>
  <r>
    <d v="2024-02-12T00:00:00"/>
    <x v="1"/>
    <s v="Arif Hossain"/>
    <x v="3"/>
    <n v="10"/>
    <n v="30000"/>
    <n v="300000"/>
  </r>
  <r>
    <d v="2024-02-13T00:00:00"/>
    <x v="2"/>
    <s v="Oishi Das"/>
    <x v="0"/>
    <n v="9"/>
    <n v="70000"/>
    <n v="630000"/>
  </r>
  <r>
    <d v="2024-02-14T00:00:00"/>
    <x v="3"/>
    <s v="Parvez Hasan"/>
    <x v="1"/>
    <n v="8"/>
    <n v="50000"/>
    <n v="400000"/>
  </r>
  <r>
    <d v="2024-02-15T00:00:00"/>
    <x v="4"/>
    <s v="Nabila Sultana"/>
    <x v="2"/>
    <n v="11"/>
    <n v="20000"/>
    <n v="220000"/>
  </r>
  <r>
    <d v="2024-02-16T00:00:00"/>
    <x v="0"/>
    <s v="Eva Karim"/>
    <x v="3"/>
    <n v="14"/>
    <n v="30000"/>
    <n v="420000"/>
  </r>
  <r>
    <d v="2024-02-17T00:00:00"/>
    <x v="1"/>
    <s v="Farhan Islam"/>
    <x v="0"/>
    <n v="10"/>
    <n v="70000"/>
    <n v="700000"/>
  </r>
  <r>
    <d v="2024-02-18T00:00:00"/>
    <x v="2"/>
    <s v="Parvez Hasan"/>
    <x v="1"/>
    <n v="9"/>
    <n v="50000"/>
    <n v="450000"/>
  </r>
  <r>
    <d v="2024-02-19T00:00:00"/>
    <x v="3"/>
    <s v="Nabila Sultana"/>
    <x v="2"/>
    <n v="13"/>
    <n v="20000"/>
    <n v="260000"/>
  </r>
  <r>
    <d v="2024-02-20T00:00:00"/>
    <x v="4"/>
    <s v="Eva Karim"/>
    <x v="3"/>
    <n v="8"/>
    <n v="30000"/>
    <n v="240000"/>
  </r>
  <r>
    <d v="2024-02-21T00:00:00"/>
    <x v="5"/>
    <s v="Farhan Islam"/>
    <x v="0"/>
    <n v="12"/>
    <n v="70000"/>
    <n v="840000"/>
  </r>
  <r>
    <d v="2024-02-22T00:00:00"/>
    <x v="1"/>
    <s v="Parvez Hasan"/>
    <x v="1"/>
    <n v="7"/>
    <n v="50000"/>
    <n v="350000"/>
  </r>
  <r>
    <d v="2024-02-23T00:00:00"/>
    <x v="2"/>
    <s v="Nabila Sultana"/>
    <x v="2"/>
    <n v="9"/>
    <n v="20000"/>
    <n v="180000"/>
  </r>
  <r>
    <d v="2024-02-24T00:00:00"/>
    <x v="0"/>
    <s v="Arif Hossain"/>
    <x v="3"/>
    <n v="12"/>
    <n v="30000"/>
    <n v="360000"/>
  </r>
  <r>
    <d v="2024-02-25T00:00:00"/>
    <x v="4"/>
    <s v="Oishi Das"/>
    <x v="0"/>
    <n v="5"/>
    <n v="70000"/>
    <n v="350000"/>
  </r>
  <r>
    <d v="2024-03-01T00:00:00"/>
    <x v="5"/>
    <s v="Arif Hossain"/>
    <x v="0"/>
    <n v="12"/>
    <n v="70000"/>
    <n v="840000"/>
  </r>
  <r>
    <d v="2024-03-02T00:00:00"/>
    <x v="1"/>
    <s v="Arif Hossain"/>
    <x v="1"/>
    <n v="8"/>
    <n v="50000"/>
    <n v="400000"/>
  </r>
  <r>
    <d v="2024-03-03T00:00:00"/>
    <x v="2"/>
    <s v="Eva Karim"/>
    <x v="2"/>
    <n v="7"/>
    <n v="20000"/>
    <n v="140000"/>
  </r>
  <r>
    <d v="2024-03-04T00:00:00"/>
    <x v="3"/>
    <s v="Farhan Islam"/>
    <x v="3"/>
    <n v="9"/>
    <n v="30000"/>
    <n v="270000"/>
  </r>
  <r>
    <d v="2024-03-05T00:00:00"/>
    <x v="4"/>
    <s v="Eva Karim"/>
    <x v="0"/>
    <n v="6"/>
    <n v="70000"/>
    <n v="420000"/>
  </r>
  <r>
    <d v="2024-03-06T00:00:00"/>
    <x v="0"/>
    <s v="Farhan Islam"/>
    <x v="1"/>
    <n v="10"/>
    <n v="50000"/>
    <n v="500000"/>
  </r>
  <r>
    <d v="2024-03-07T00:00:00"/>
    <x v="1"/>
    <s v="Parvez Hasan"/>
    <x v="2"/>
    <n v="8"/>
    <n v="20000"/>
    <n v="160000"/>
  </r>
  <r>
    <d v="2024-03-08T00:00:00"/>
    <x v="0"/>
    <s v="Nabila Sultana"/>
    <x v="3"/>
    <n v="13"/>
    <n v="30000"/>
    <n v="390000"/>
  </r>
  <r>
    <d v="2024-03-09T00:00:00"/>
    <x v="3"/>
    <s v="Arif Hossain"/>
    <x v="0"/>
    <n v="9"/>
    <n v="70000"/>
    <n v="630000"/>
  </r>
  <r>
    <d v="2024-03-10T00:00:00"/>
    <x v="4"/>
    <s v="Parvez Hasan"/>
    <x v="1"/>
    <n v="5"/>
    <n v="50000"/>
    <n v="250000"/>
  </r>
  <r>
    <d v="2024-03-11T00:00:00"/>
    <x v="5"/>
    <s v="Oishi Das"/>
    <x v="2"/>
    <n v="11"/>
    <n v="20000"/>
    <n v="220000"/>
  </r>
  <r>
    <d v="2024-03-12T00:00:00"/>
    <x v="1"/>
    <s v="Parvez Hasan"/>
    <x v="3"/>
    <n v="14"/>
    <n v="30000"/>
    <n v="420000"/>
  </r>
  <r>
    <d v="2024-03-13T00:00:00"/>
    <x v="2"/>
    <s v="Nabila Sultana"/>
    <x v="0"/>
    <n v="10"/>
    <n v="70000"/>
    <n v="700000"/>
  </r>
  <r>
    <d v="2024-03-14T00:00:00"/>
    <x v="3"/>
    <s v="Eva Karim"/>
    <x v="1"/>
    <n v="6"/>
    <n v="50000"/>
    <n v="300000"/>
  </r>
  <r>
    <d v="2024-03-15T00:00:00"/>
    <x v="0"/>
    <s v="Farhan Islam"/>
    <x v="2"/>
    <n v="8"/>
    <n v="20000"/>
    <n v="160000"/>
  </r>
  <r>
    <d v="2024-03-16T00:00:00"/>
    <x v="5"/>
    <s v="Parvez Hasan"/>
    <x v="3"/>
    <n v="12"/>
    <n v="30000"/>
    <n v="360000"/>
  </r>
  <r>
    <d v="2024-03-17T00:00:00"/>
    <x v="1"/>
    <s v="Nabila Sultana"/>
    <x v="0"/>
    <n v="9"/>
    <n v="70000"/>
    <n v="630000"/>
  </r>
  <r>
    <d v="2024-03-18T00:00:00"/>
    <x v="0"/>
    <s v="Oishi Das"/>
    <x v="1"/>
    <n v="7"/>
    <n v="50000"/>
    <n v="350000"/>
  </r>
  <r>
    <d v="2024-03-19T00:00:00"/>
    <x v="3"/>
    <s v="Parvez Hasan"/>
    <x v="2"/>
    <n v="14"/>
    <n v="20000"/>
    <n v="280000"/>
  </r>
  <r>
    <d v="2024-03-20T00:00:00"/>
    <x v="4"/>
    <s v="Nabila Sultana"/>
    <x v="3"/>
    <n v="8"/>
    <n v="30000"/>
    <n v="240000"/>
  </r>
  <r>
    <d v="2024-03-21T00:00:00"/>
    <x v="5"/>
    <s v="Eva Karim"/>
    <x v="0"/>
    <n v="11"/>
    <n v="70000"/>
    <n v="770000"/>
  </r>
  <r>
    <d v="2024-03-22T00:00:00"/>
    <x v="0"/>
    <s v="Farhan Islam"/>
    <x v="1"/>
    <n v="5"/>
    <n v="50000"/>
    <n v="250000"/>
  </r>
  <r>
    <d v="2024-03-23T00:00:00"/>
    <x v="2"/>
    <s v="Parvez Hasan"/>
    <x v="2"/>
    <n v="10"/>
    <n v="20000"/>
    <n v="200000"/>
  </r>
  <r>
    <d v="2024-03-24T00:00:00"/>
    <x v="3"/>
    <s v="Nabila Sultana"/>
    <x v="3"/>
    <n v="9"/>
    <n v="30000"/>
    <n v="270000"/>
  </r>
  <r>
    <d v="2024-03-25T00:00:00"/>
    <x v="4"/>
    <s v="Farhan Islam"/>
    <x v="0"/>
    <n v="10"/>
    <n v="70000"/>
    <n v="700000"/>
  </r>
  <r>
    <d v="2024-03-30T00:00:00"/>
    <x v="0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arishal"/>
    <x v="0"/>
    <x v="0"/>
    <n v="5"/>
    <n v="70000"/>
    <n v="350000"/>
  </r>
  <r>
    <s v="Chittagong"/>
    <x v="1"/>
    <x v="1"/>
    <n v="10"/>
    <n v="50000"/>
    <n v="500000"/>
  </r>
  <r>
    <s v="Khulna"/>
    <x v="2"/>
    <x v="2"/>
    <n v="7"/>
    <n v="20000"/>
    <n v="140000"/>
  </r>
  <r>
    <s v="Rajshahi"/>
    <x v="3"/>
    <x v="3"/>
    <n v="15"/>
    <n v="30000"/>
    <n v="450000"/>
  </r>
  <r>
    <s v="Sylhet"/>
    <x v="4"/>
    <x v="0"/>
    <n v="3"/>
    <n v="70000"/>
    <n v="210000"/>
  </r>
  <r>
    <s v="Dhaka"/>
    <x v="5"/>
    <x v="1"/>
    <n v="6"/>
    <n v="50000"/>
    <n v="300000"/>
  </r>
  <r>
    <s v="Chittagong"/>
    <x v="2"/>
    <x v="2"/>
    <n v="4"/>
    <n v="20000"/>
    <n v="80000"/>
  </r>
  <r>
    <s v="Khulna"/>
    <x v="3"/>
    <x v="3"/>
    <n v="10"/>
    <n v="30000"/>
    <n v="300000"/>
  </r>
  <r>
    <s v="Barishal"/>
    <x v="0"/>
    <x v="0"/>
    <n v="8"/>
    <n v="70000"/>
    <n v="560000"/>
  </r>
  <r>
    <s v="Sylhet"/>
    <x v="0"/>
    <x v="1"/>
    <n v="12"/>
    <n v="50000"/>
    <n v="600000"/>
  </r>
  <r>
    <s v="Dhaka"/>
    <x v="1"/>
    <x v="2"/>
    <n v="9"/>
    <n v="20000"/>
    <n v="180000"/>
  </r>
  <r>
    <s v="Chittagong"/>
    <x v="2"/>
    <x v="3"/>
    <n v="5"/>
    <n v="30000"/>
    <n v="150000"/>
  </r>
  <r>
    <s v="Khulna"/>
    <x v="3"/>
    <x v="0"/>
    <n v="11"/>
    <n v="70000"/>
    <n v="770000"/>
  </r>
  <r>
    <s v="Rajshahi"/>
    <x v="4"/>
    <x v="1"/>
    <n v="7"/>
    <n v="50000"/>
    <n v="350000"/>
  </r>
  <r>
    <s v="Sylhet"/>
    <x v="5"/>
    <x v="2"/>
    <n v="6"/>
    <n v="20000"/>
    <n v="120000"/>
  </r>
  <r>
    <s v="Dhaka"/>
    <x v="2"/>
    <x v="3"/>
    <n v="13"/>
    <n v="30000"/>
    <n v="390000"/>
  </r>
  <r>
    <s v="Barishal"/>
    <x v="3"/>
    <x v="0"/>
    <n v="9"/>
    <n v="70000"/>
    <n v="630000"/>
  </r>
  <r>
    <s v="Khulna"/>
    <x v="4"/>
    <x v="1"/>
    <n v="8"/>
    <n v="50000"/>
    <n v="400000"/>
  </r>
  <r>
    <s v="Rajshahi"/>
    <x v="5"/>
    <x v="2"/>
    <n v="14"/>
    <n v="20000"/>
    <n v="280000"/>
  </r>
  <r>
    <s v="Sylhet"/>
    <x v="2"/>
    <x v="3"/>
    <n v="7"/>
    <n v="30000"/>
    <n v="210000"/>
  </r>
  <r>
    <s v="Dhaka"/>
    <x v="3"/>
    <x v="0"/>
    <n v="10"/>
    <n v="70000"/>
    <n v="700000"/>
  </r>
  <r>
    <s v="Chittagong"/>
    <x v="0"/>
    <x v="1"/>
    <n v="5"/>
    <n v="50000"/>
    <n v="250000"/>
  </r>
  <r>
    <s v="Barishal"/>
    <x v="1"/>
    <x v="2"/>
    <n v="8"/>
    <n v="20000"/>
    <n v="160000"/>
  </r>
  <r>
    <s v="Rajshahi"/>
    <x v="2"/>
    <x v="3"/>
    <n v="6"/>
    <n v="30000"/>
    <n v="180000"/>
  </r>
  <r>
    <s v="Sylhet"/>
    <x v="3"/>
    <x v="0"/>
    <n v="7"/>
    <n v="70000"/>
    <n v="490000"/>
  </r>
  <r>
    <s v="Dhaka"/>
    <x v="4"/>
    <x v="0"/>
    <n v="8"/>
    <n v="70000"/>
    <n v="560000"/>
  </r>
  <r>
    <s v="Chittagong"/>
    <x v="5"/>
    <x v="1"/>
    <n v="6"/>
    <n v="50000"/>
    <n v="300000"/>
  </r>
  <r>
    <s v="Khulna"/>
    <x v="2"/>
    <x v="2"/>
    <n v="10"/>
    <n v="20000"/>
    <n v="200000"/>
  </r>
  <r>
    <s v="Rajshahi"/>
    <x v="0"/>
    <x v="3"/>
    <n v="20"/>
    <n v="30000"/>
    <n v="600000"/>
  </r>
  <r>
    <s v="Barishal"/>
    <x v="4"/>
    <x v="0"/>
    <n v="4"/>
    <n v="70000"/>
    <n v="280000"/>
  </r>
  <r>
    <s v="Dhaka"/>
    <x v="5"/>
    <x v="1"/>
    <n v="9"/>
    <n v="50000"/>
    <n v="450000"/>
  </r>
  <r>
    <s v="Chittagong"/>
    <x v="4"/>
    <x v="2"/>
    <n v="5"/>
    <n v="20000"/>
    <n v="100000"/>
  </r>
  <r>
    <s v="Barishal"/>
    <x v="5"/>
    <x v="3"/>
    <n v="15"/>
    <n v="30000"/>
    <n v="450000"/>
  </r>
  <r>
    <s v="Rajshahi"/>
    <x v="2"/>
    <x v="0"/>
    <n v="7"/>
    <n v="70000"/>
    <n v="490000"/>
  </r>
  <r>
    <s v="Sylhet"/>
    <x v="3"/>
    <x v="1"/>
    <n v="11"/>
    <n v="50000"/>
    <n v="550000"/>
  </r>
  <r>
    <s v="Dhaka"/>
    <x v="0"/>
    <x v="2"/>
    <n v="12"/>
    <n v="20000"/>
    <n v="240000"/>
  </r>
  <r>
    <s v="Chittagong"/>
    <x v="0"/>
    <x v="3"/>
    <n v="10"/>
    <n v="30000"/>
    <n v="300000"/>
  </r>
  <r>
    <s v="Khulna"/>
    <x v="1"/>
    <x v="0"/>
    <n v="9"/>
    <n v="70000"/>
    <n v="630000"/>
  </r>
  <r>
    <s v="Rajshahi"/>
    <x v="2"/>
    <x v="1"/>
    <n v="8"/>
    <n v="50000"/>
    <n v="400000"/>
  </r>
  <r>
    <s v="Sylhet"/>
    <x v="3"/>
    <x v="2"/>
    <n v="11"/>
    <n v="20000"/>
    <n v="220000"/>
  </r>
  <r>
    <s v="Barishal"/>
    <x v="4"/>
    <x v="3"/>
    <n v="14"/>
    <n v="30000"/>
    <n v="420000"/>
  </r>
  <r>
    <s v="Chittagong"/>
    <x v="5"/>
    <x v="0"/>
    <n v="10"/>
    <n v="70000"/>
    <n v="700000"/>
  </r>
  <r>
    <s v="Khulna"/>
    <x v="2"/>
    <x v="1"/>
    <n v="9"/>
    <n v="50000"/>
    <n v="450000"/>
  </r>
  <r>
    <s v="Rajshahi"/>
    <x v="3"/>
    <x v="2"/>
    <n v="13"/>
    <n v="20000"/>
    <n v="260000"/>
  </r>
  <r>
    <s v="Sylhet"/>
    <x v="4"/>
    <x v="3"/>
    <n v="8"/>
    <n v="30000"/>
    <n v="240000"/>
  </r>
  <r>
    <s v="Dhaka"/>
    <x v="5"/>
    <x v="0"/>
    <n v="12"/>
    <n v="70000"/>
    <n v="840000"/>
  </r>
  <r>
    <s v="Chittagong"/>
    <x v="2"/>
    <x v="1"/>
    <n v="7"/>
    <n v="50000"/>
    <n v="350000"/>
  </r>
  <r>
    <s v="Khulna"/>
    <x v="3"/>
    <x v="2"/>
    <n v="9"/>
    <n v="20000"/>
    <n v="180000"/>
  </r>
  <r>
    <s v="Barishal"/>
    <x v="0"/>
    <x v="3"/>
    <n v="12"/>
    <n v="30000"/>
    <n v="360000"/>
  </r>
  <r>
    <s v="Sylhet"/>
    <x v="1"/>
    <x v="0"/>
    <n v="5"/>
    <n v="70000"/>
    <n v="350000"/>
  </r>
  <r>
    <s v="Dhaka"/>
    <x v="0"/>
    <x v="0"/>
    <n v="12"/>
    <n v="70000"/>
    <n v="840000"/>
  </r>
  <r>
    <s v="Chittagong"/>
    <x v="0"/>
    <x v="1"/>
    <n v="8"/>
    <n v="50000"/>
    <n v="400000"/>
  </r>
  <r>
    <s v="Khulna"/>
    <x v="4"/>
    <x v="2"/>
    <n v="7"/>
    <n v="20000"/>
    <n v="140000"/>
  </r>
  <r>
    <s v="Rajshahi"/>
    <x v="5"/>
    <x v="3"/>
    <n v="9"/>
    <n v="30000"/>
    <n v="270000"/>
  </r>
  <r>
    <s v="Sylhet"/>
    <x v="4"/>
    <x v="0"/>
    <n v="6"/>
    <n v="70000"/>
    <n v="420000"/>
  </r>
  <r>
    <s v="Barishal"/>
    <x v="5"/>
    <x v="1"/>
    <n v="10"/>
    <n v="50000"/>
    <n v="500000"/>
  </r>
  <r>
    <s v="Chittagong"/>
    <x v="2"/>
    <x v="2"/>
    <n v="8"/>
    <n v="20000"/>
    <n v="160000"/>
  </r>
  <r>
    <s v="Barishal"/>
    <x v="3"/>
    <x v="3"/>
    <n v="13"/>
    <n v="30000"/>
    <n v="390000"/>
  </r>
  <r>
    <s v="Rajshahi"/>
    <x v="0"/>
    <x v="0"/>
    <n v="9"/>
    <n v="70000"/>
    <n v="630000"/>
  </r>
  <r>
    <s v="Sylhet"/>
    <x v="2"/>
    <x v="1"/>
    <n v="5"/>
    <n v="50000"/>
    <n v="250000"/>
  </r>
  <r>
    <s v="Dhaka"/>
    <x v="1"/>
    <x v="2"/>
    <n v="11"/>
    <n v="20000"/>
    <n v="220000"/>
  </r>
  <r>
    <s v="Chittagong"/>
    <x v="2"/>
    <x v="3"/>
    <n v="14"/>
    <n v="30000"/>
    <n v="420000"/>
  </r>
  <r>
    <s v="Khulna"/>
    <x v="3"/>
    <x v="0"/>
    <n v="10"/>
    <n v="70000"/>
    <n v="700000"/>
  </r>
  <r>
    <s v="Rajshahi"/>
    <x v="4"/>
    <x v="1"/>
    <n v="6"/>
    <n v="50000"/>
    <n v="300000"/>
  </r>
  <r>
    <s v="Barishal"/>
    <x v="5"/>
    <x v="2"/>
    <n v="8"/>
    <n v="20000"/>
    <n v="160000"/>
  </r>
  <r>
    <s v="Dhaka"/>
    <x v="2"/>
    <x v="3"/>
    <n v="12"/>
    <n v="30000"/>
    <n v="360000"/>
  </r>
  <r>
    <s v="Chittagong"/>
    <x v="3"/>
    <x v="0"/>
    <n v="9"/>
    <n v="70000"/>
    <n v="630000"/>
  </r>
  <r>
    <s v="Barishal"/>
    <x v="1"/>
    <x v="1"/>
    <n v="7"/>
    <n v="50000"/>
    <n v="350000"/>
  </r>
  <r>
    <s v="Rajshahi"/>
    <x v="2"/>
    <x v="2"/>
    <n v="14"/>
    <n v="20000"/>
    <n v="280000"/>
  </r>
  <r>
    <s v="Sylhet"/>
    <x v="3"/>
    <x v="3"/>
    <n v="8"/>
    <n v="30000"/>
    <n v="240000"/>
  </r>
  <r>
    <s v="Dhaka"/>
    <x v="4"/>
    <x v="0"/>
    <n v="11"/>
    <n v="70000"/>
    <n v="770000"/>
  </r>
  <r>
    <s v="Barishal"/>
    <x v="5"/>
    <x v="1"/>
    <n v="5"/>
    <n v="50000"/>
    <n v="250000"/>
  </r>
  <r>
    <s v="Khulna"/>
    <x v="2"/>
    <x v="2"/>
    <n v="10"/>
    <n v="20000"/>
    <n v="200000"/>
  </r>
  <r>
    <s v="Rajshahi"/>
    <x v="3"/>
    <x v="3"/>
    <n v="9"/>
    <n v="30000"/>
    <n v="270000"/>
  </r>
  <r>
    <s v="Sylhet"/>
    <x v="5"/>
    <x v="0"/>
    <n v="10"/>
    <n v="70000"/>
    <n v="700000"/>
  </r>
  <r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x v="0"/>
    <x v="0"/>
    <n v="5"/>
    <n v="70000"/>
    <n v="350000"/>
  </r>
  <r>
    <d v="2024-01-13T00:00:00"/>
    <s v="Barishal"/>
    <x v="0"/>
    <x v="0"/>
    <n v="8"/>
    <n v="70000"/>
    <n v="560000"/>
  </r>
  <r>
    <d v="2024-01-21T00:00:00"/>
    <s v="Barishal"/>
    <x v="1"/>
    <x v="0"/>
    <n v="9"/>
    <n v="70000"/>
    <n v="630000"/>
  </r>
  <r>
    <d v="2024-01-27T00:00:00"/>
    <s v="Barishal"/>
    <x v="2"/>
    <x v="1"/>
    <n v="8"/>
    <n v="20000"/>
    <n v="160000"/>
  </r>
  <r>
    <d v="2024-02-05T00:00:00"/>
    <s v="Barishal"/>
    <x v="3"/>
    <x v="0"/>
    <n v="4"/>
    <n v="70000"/>
    <n v="280000"/>
  </r>
  <r>
    <d v="2024-02-08T00:00:00"/>
    <s v="Barishal"/>
    <x v="4"/>
    <x v="2"/>
    <n v="15"/>
    <n v="30000"/>
    <n v="450000"/>
  </r>
  <r>
    <d v="2024-02-16T00:00:00"/>
    <s v="Barishal"/>
    <x v="3"/>
    <x v="2"/>
    <n v="14"/>
    <n v="30000"/>
    <n v="420000"/>
  </r>
  <r>
    <d v="2024-02-24T00:00:00"/>
    <s v="Barishal"/>
    <x v="0"/>
    <x v="2"/>
    <n v="12"/>
    <n v="30000"/>
    <n v="360000"/>
  </r>
  <r>
    <d v="2024-03-06T00:00:00"/>
    <s v="Barishal"/>
    <x v="4"/>
    <x v="3"/>
    <n v="10"/>
    <n v="50000"/>
    <n v="500000"/>
  </r>
  <r>
    <d v="2024-03-08T00:00:00"/>
    <s v="Barishal"/>
    <x v="1"/>
    <x v="2"/>
    <n v="13"/>
    <n v="30000"/>
    <n v="390000"/>
  </r>
  <r>
    <d v="2024-03-15T00:00:00"/>
    <s v="Barishal"/>
    <x v="4"/>
    <x v="1"/>
    <n v="8"/>
    <n v="20000"/>
    <n v="160000"/>
  </r>
  <r>
    <d v="2024-03-18T00:00:00"/>
    <s v="Barishal"/>
    <x v="2"/>
    <x v="3"/>
    <n v="7"/>
    <n v="50000"/>
    <n v="350000"/>
  </r>
  <r>
    <d v="2024-03-22T00:00:00"/>
    <s v="Barishal"/>
    <x v="4"/>
    <x v="3"/>
    <n v="5"/>
    <n v="50000"/>
    <n v="250000"/>
  </r>
  <r>
    <d v="2024-03-30T00:00:00"/>
    <s v="Barishal"/>
    <x v="1"/>
    <x v="2"/>
    <n v="5"/>
    <n v="30000"/>
    <n v="150000"/>
  </r>
  <r>
    <d v="2024-01-06T00:00:00"/>
    <s v="Chittagong"/>
    <x v="2"/>
    <x v="3"/>
    <n v="10"/>
    <n v="50000"/>
    <n v="500000"/>
  </r>
  <r>
    <d v="2024-01-11T00:00:00"/>
    <s v="Chittagong"/>
    <x v="5"/>
    <x v="1"/>
    <n v="4"/>
    <n v="20000"/>
    <n v="80000"/>
  </r>
  <r>
    <d v="2024-01-16T00:00:00"/>
    <s v="Chittagong"/>
    <x v="5"/>
    <x v="2"/>
    <n v="5"/>
    <n v="30000"/>
    <n v="150000"/>
  </r>
  <r>
    <d v="2024-01-26T00:00:00"/>
    <s v="Chittagong"/>
    <x v="0"/>
    <x v="3"/>
    <n v="5"/>
    <n v="50000"/>
    <n v="250000"/>
  </r>
  <r>
    <d v="2024-02-02T00:00:00"/>
    <s v="Chittagong"/>
    <x v="4"/>
    <x v="3"/>
    <n v="6"/>
    <n v="50000"/>
    <n v="300000"/>
  </r>
  <r>
    <d v="2024-02-07T00:00:00"/>
    <s v="Chittagong"/>
    <x v="3"/>
    <x v="1"/>
    <n v="5"/>
    <n v="20000"/>
    <n v="100000"/>
  </r>
  <r>
    <d v="2024-02-12T00:00:00"/>
    <s v="Chittagong"/>
    <x v="0"/>
    <x v="2"/>
    <n v="10"/>
    <n v="30000"/>
    <n v="300000"/>
  </r>
  <r>
    <d v="2024-02-17T00:00:00"/>
    <s v="Chittagong"/>
    <x v="4"/>
    <x v="0"/>
    <n v="10"/>
    <n v="70000"/>
    <n v="700000"/>
  </r>
  <r>
    <d v="2024-02-22T00:00:00"/>
    <s v="Chittagong"/>
    <x v="5"/>
    <x v="3"/>
    <n v="7"/>
    <n v="50000"/>
    <n v="350000"/>
  </r>
  <r>
    <d v="2024-03-02T00:00:00"/>
    <s v="Chittagong"/>
    <x v="0"/>
    <x v="3"/>
    <n v="8"/>
    <n v="50000"/>
    <n v="400000"/>
  </r>
  <r>
    <d v="2024-03-07T00:00:00"/>
    <s v="Chittagong"/>
    <x v="5"/>
    <x v="1"/>
    <n v="8"/>
    <n v="20000"/>
    <n v="160000"/>
  </r>
  <r>
    <d v="2024-03-12T00:00:00"/>
    <s v="Chittagong"/>
    <x v="5"/>
    <x v="2"/>
    <n v="14"/>
    <n v="30000"/>
    <n v="420000"/>
  </r>
  <r>
    <d v="2024-03-17T00:00:00"/>
    <s v="Chittagong"/>
    <x v="1"/>
    <x v="0"/>
    <n v="9"/>
    <n v="70000"/>
    <n v="630000"/>
  </r>
  <r>
    <d v="2024-01-10T00:00:00"/>
    <s v="Dhaka"/>
    <x v="4"/>
    <x v="3"/>
    <n v="6"/>
    <n v="50000"/>
    <n v="300000"/>
  </r>
  <r>
    <d v="2024-01-15T00:00:00"/>
    <s v="Dhaka"/>
    <x v="2"/>
    <x v="1"/>
    <n v="9"/>
    <n v="20000"/>
    <n v="180000"/>
  </r>
  <r>
    <d v="2024-01-20T00:00:00"/>
    <s v="Dhaka"/>
    <x v="5"/>
    <x v="2"/>
    <n v="13"/>
    <n v="30000"/>
    <n v="390000"/>
  </r>
  <r>
    <d v="2024-01-25T00:00:00"/>
    <s v="Dhaka"/>
    <x v="1"/>
    <x v="0"/>
    <n v="10"/>
    <n v="70000"/>
    <n v="700000"/>
  </r>
  <r>
    <d v="2024-02-01T00:00:00"/>
    <s v="Dhaka"/>
    <x v="3"/>
    <x v="0"/>
    <n v="8"/>
    <n v="70000"/>
    <n v="560000"/>
  </r>
  <r>
    <d v="2024-02-06T00:00:00"/>
    <s v="Dhaka"/>
    <x v="4"/>
    <x v="3"/>
    <n v="9"/>
    <n v="50000"/>
    <n v="450000"/>
  </r>
  <r>
    <d v="2024-02-11T00:00:00"/>
    <s v="Dhaka"/>
    <x v="0"/>
    <x v="1"/>
    <n v="12"/>
    <n v="20000"/>
    <n v="240000"/>
  </r>
  <r>
    <d v="2024-02-21T00:00:00"/>
    <s v="Dhaka"/>
    <x v="4"/>
    <x v="0"/>
    <n v="12"/>
    <n v="70000"/>
    <n v="840000"/>
  </r>
  <r>
    <d v="2024-03-01T00:00:00"/>
    <s v="Dhaka"/>
    <x v="0"/>
    <x v="0"/>
    <n v="12"/>
    <n v="70000"/>
    <n v="840000"/>
  </r>
  <r>
    <d v="2024-03-11T00:00:00"/>
    <s v="Dhaka"/>
    <x v="2"/>
    <x v="1"/>
    <n v="11"/>
    <n v="20000"/>
    <n v="220000"/>
  </r>
  <r>
    <d v="2024-03-16T00:00:00"/>
    <s v="Dhaka"/>
    <x v="5"/>
    <x v="2"/>
    <n v="12"/>
    <n v="30000"/>
    <n v="360000"/>
  </r>
  <r>
    <d v="2024-03-21T00:00:00"/>
    <s v="Dhaka"/>
    <x v="3"/>
    <x v="0"/>
    <n v="11"/>
    <n v="70000"/>
    <n v="770000"/>
  </r>
  <r>
    <d v="2024-01-07T00:00:00"/>
    <s v="Khulna"/>
    <x v="5"/>
    <x v="1"/>
    <n v="7"/>
    <n v="20000"/>
    <n v="140000"/>
  </r>
  <r>
    <d v="2024-01-12T00:00:00"/>
    <s v="Khulna"/>
    <x v="1"/>
    <x v="2"/>
    <n v="10"/>
    <n v="30000"/>
    <n v="300000"/>
  </r>
  <r>
    <d v="2024-01-17T00:00:00"/>
    <s v="Khulna"/>
    <x v="1"/>
    <x v="0"/>
    <n v="11"/>
    <n v="70000"/>
    <n v="770000"/>
  </r>
  <r>
    <d v="2024-01-22T00:00:00"/>
    <s v="Khulna"/>
    <x v="3"/>
    <x v="3"/>
    <n v="8"/>
    <n v="50000"/>
    <n v="400000"/>
  </r>
  <r>
    <d v="2024-02-03T00:00:00"/>
    <s v="Khulna"/>
    <x v="5"/>
    <x v="1"/>
    <n v="10"/>
    <n v="20000"/>
    <n v="200000"/>
  </r>
  <r>
    <d v="2024-02-13T00:00:00"/>
    <s v="Khulna"/>
    <x v="2"/>
    <x v="0"/>
    <n v="9"/>
    <n v="70000"/>
    <n v="630000"/>
  </r>
  <r>
    <d v="2024-02-18T00:00:00"/>
    <s v="Khulna"/>
    <x v="5"/>
    <x v="3"/>
    <n v="9"/>
    <n v="50000"/>
    <n v="450000"/>
  </r>
  <r>
    <d v="2024-02-23T00:00:00"/>
    <s v="Khulna"/>
    <x v="1"/>
    <x v="1"/>
    <n v="9"/>
    <n v="20000"/>
    <n v="180000"/>
  </r>
  <r>
    <d v="2024-03-03T00:00:00"/>
    <s v="Khulna"/>
    <x v="3"/>
    <x v="1"/>
    <n v="7"/>
    <n v="20000"/>
    <n v="140000"/>
  </r>
  <r>
    <d v="2024-03-13T00:00:00"/>
    <s v="Khulna"/>
    <x v="1"/>
    <x v="0"/>
    <n v="10"/>
    <n v="70000"/>
    <n v="700000"/>
  </r>
  <r>
    <d v="2024-03-23T00:00:00"/>
    <s v="Khulna"/>
    <x v="5"/>
    <x v="1"/>
    <n v="10"/>
    <n v="20000"/>
    <n v="200000"/>
  </r>
  <r>
    <d v="2024-01-08T00:00:00"/>
    <s v="Rajshahi"/>
    <x v="1"/>
    <x v="2"/>
    <n v="15"/>
    <n v="30000"/>
    <n v="450000"/>
  </r>
  <r>
    <d v="2024-01-18T00:00:00"/>
    <s v="Rajshahi"/>
    <x v="3"/>
    <x v="3"/>
    <n v="7"/>
    <n v="50000"/>
    <n v="350000"/>
  </r>
  <r>
    <d v="2024-01-23T00:00:00"/>
    <s v="Rajshahi"/>
    <x v="4"/>
    <x v="1"/>
    <n v="14"/>
    <n v="20000"/>
    <n v="280000"/>
  </r>
  <r>
    <d v="2024-01-28T00:00:00"/>
    <s v="Rajshahi"/>
    <x v="5"/>
    <x v="2"/>
    <n v="6"/>
    <n v="30000"/>
    <n v="180000"/>
  </r>
  <r>
    <d v="2024-02-04T00:00:00"/>
    <s v="Rajshahi"/>
    <x v="0"/>
    <x v="2"/>
    <n v="20"/>
    <n v="30000"/>
    <n v="600000"/>
  </r>
  <r>
    <d v="2024-02-09T00:00:00"/>
    <s v="Rajshahi"/>
    <x v="5"/>
    <x v="0"/>
    <n v="7"/>
    <n v="70000"/>
    <n v="490000"/>
  </r>
  <r>
    <d v="2024-02-14T00:00:00"/>
    <s v="Rajshahi"/>
    <x v="5"/>
    <x v="3"/>
    <n v="8"/>
    <n v="50000"/>
    <n v="400000"/>
  </r>
  <r>
    <d v="2024-02-19T00:00:00"/>
    <s v="Rajshahi"/>
    <x v="1"/>
    <x v="1"/>
    <n v="13"/>
    <n v="20000"/>
    <n v="260000"/>
  </r>
  <r>
    <d v="2024-03-04T00:00:00"/>
    <s v="Rajshahi"/>
    <x v="4"/>
    <x v="2"/>
    <n v="9"/>
    <n v="30000"/>
    <n v="270000"/>
  </r>
  <r>
    <d v="2024-03-09T00:00:00"/>
    <s v="Rajshahi"/>
    <x v="0"/>
    <x v="0"/>
    <n v="9"/>
    <n v="70000"/>
    <n v="630000"/>
  </r>
  <r>
    <d v="2024-03-14T00:00:00"/>
    <s v="Rajshahi"/>
    <x v="3"/>
    <x v="3"/>
    <n v="6"/>
    <n v="50000"/>
    <n v="300000"/>
  </r>
  <r>
    <d v="2024-03-19T00:00:00"/>
    <s v="Rajshahi"/>
    <x v="5"/>
    <x v="1"/>
    <n v="14"/>
    <n v="20000"/>
    <n v="280000"/>
  </r>
  <r>
    <d v="2024-03-24T00:00:00"/>
    <s v="Rajshahi"/>
    <x v="1"/>
    <x v="2"/>
    <n v="9"/>
    <n v="30000"/>
    <n v="270000"/>
  </r>
  <r>
    <d v="2024-01-09T00:00:00"/>
    <s v="Sylhet"/>
    <x v="3"/>
    <x v="0"/>
    <n v="3"/>
    <n v="70000"/>
    <n v="210000"/>
  </r>
  <r>
    <d v="2024-01-14T00:00:00"/>
    <s v="Sylhet"/>
    <x v="0"/>
    <x v="3"/>
    <n v="12"/>
    <n v="50000"/>
    <n v="600000"/>
  </r>
  <r>
    <d v="2024-01-19T00:00:00"/>
    <s v="Sylhet"/>
    <x v="4"/>
    <x v="1"/>
    <n v="6"/>
    <n v="20000"/>
    <n v="120000"/>
  </r>
  <r>
    <d v="2024-01-24T00:00:00"/>
    <s v="Sylhet"/>
    <x v="5"/>
    <x v="2"/>
    <n v="7"/>
    <n v="30000"/>
    <n v="210000"/>
  </r>
  <r>
    <d v="2024-01-29T00:00:00"/>
    <s v="Sylhet"/>
    <x v="1"/>
    <x v="0"/>
    <n v="7"/>
    <n v="70000"/>
    <n v="490000"/>
  </r>
  <r>
    <d v="2024-02-10T00:00:00"/>
    <s v="Sylhet"/>
    <x v="1"/>
    <x v="3"/>
    <n v="11"/>
    <n v="50000"/>
    <n v="550000"/>
  </r>
  <r>
    <d v="2024-02-15T00:00:00"/>
    <s v="Sylhet"/>
    <x v="1"/>
    <x v="1"/>
    <n v="11"/>
    <n v="20000"/>
    <n v="220000"/>
  </r>
  <r>
    <d v="2024-02-20T00:00:00"/>
    <s v="Sylhet"/>
    <x v="3"/>
    <x v="2"/>
    <n v="8"/>
    <n v="30000"/>
    <n v="240000"/>
  </r>
  <r>
    <d v="2024-02-25T00:00:00"/>
    <s v="Sylhet"/>
    <x v="2"/>
    <x v="0"/>
    <n v="5"/>
    <n v="70000"/>
    <n v="350000"/>
  </r>
  <r>
    <d v="2024-03-05T00:00:00"/>
    <s v="Sylhet"/>
    <x v="3"/>
    <x v="0"/>
    <n v="6"/>
    <n v="70000"/>
    <n v="420000"/>
  </r>
  <r>
    <d v="2024-03-10T00:00:00"/>
    <s v="Sylhet"/>
    <x v="5"/>
    <x v="3"/>
    <n v="5"/>
    <n v="50000"/>
    <n v="250000"/>
  </r>
  <r>
    <d v="2024-03-20T00:00:00"/>
    <s v="Sylhet"/>
    <x v="1"/>
    <x v="2"/>
    <n v="8"/>
    <n v="30000"/>
    <n v="240000"/>
  </r>
  <r>
    <d v="2024-03-25T00:00:00"/>
    <s v="Sylhet"/>
    <x v="4"/>
    <x v="0"/>
    <n v="10"/>
    <n v="70000"/>
    <n v="7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s">
  <location ref="Y4:Z9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2">
    <format dxfId="6">
      <pivotArea type="all" dataOnly="0" outline="0" fieldPosition="0"/>
    </format>
    <format dxfId="5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gion">
  <location ref="T3:U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7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 colHeaderCaption="Product Name">
  <location ref="AD4:AF7" firstHeaderRow="1" firstDataRow="2" firstDataCol="1"/>
  <pivotFields count="6"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2">
    <i>
      <x v="2"/>
    </i>
    <i t="grand">
      <x/>
    </i>
  </colItems>
  <dataFields count="1">
    <dataField name="SALES REP." fld="3" baseField="0" baseItem="0"/>
  </dataFields>
  <formats count="2">
    <format dxfId="9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2:K38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Sales (BDT)" fld="6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2:N38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 (BDT)" fld="6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12:Q39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7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Sales (BDT)" fld="6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abSelected="1" topLeftCell="N1" zoomScale="69" zoomScaleNormal="69" workbookViewId="0">
      <selection activeCell="AE11" sqref="AE11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7.85546875" bestFit="1" customWidth="1"/>
    <col min="5" max="5" width="8.42578125" bestFit="1" customWidth="1"/>
    <col min="6" max="6" width="8.7109375" bestFit="1" customWidth="1"/>
    <col min="7" max="7" width="15.140625" bestFit="1" customWidth="1"/>
    <col min="8" max="8" width="7" bestFit="1" customWidth="1"/>
    <col min="9" max="9" width="12.28515625" customWidth="1"/>
    <col min="11" max="11" width="10.42578125" bestFit="1" customWidth="1"/>
    <col min="20" max="20" width="12.85546875" customWidth="1"/>
    <col min="21" max="21" width="27.5703125" customWidth="1"/>
    <col min="23" max="23" width="6.5703125" customWidth="1"/>
    <col min="24" max="24" width="17.7109375" customWidth="1"/>
    <col min="25" max="25" width="22.7109375" bestFit="1" customWidth="1"/>
    <col min="26" max="26" width="29.85546875" customWidth="1"/>
    <col min="30" max="30" width="19.28515625" customWidth="1"/>
    <col min="31" max="31" width="16.42578125" customWidth="1"/>
    <col min="32" max="32" width="14.7109375" customWidth="1"/>
    <col min="33" max="33" width="14" customWidth="1"/>
    <col min="34" max="34" width="17.42578125" customWidth="1"/>
    <col min="35" max="35" width="16.140625" customWidth="1"/>
    <col min="38" max="38" width="11.5703125" bestFit="1" customWidth="1"/>
    <col min="39" max="39" width="15.42578125" bestFit="1" customWidth="1"/>
    <col min="40" max="40" width="16.28515625" bestFit="1" customWidth="1"/>
    <col min="41" max="41" width="11.28515625" bestFit="1" customWidth="1"/>
  </cols>
  <sheetData>
    <row r="1" spans="1:37" x14ac:dyDescent="0.25">
      <c r="A1" s="45" t="s">
        <v>28</v>
      </c>
      <c r="B1" s="26" t="s">
        <v>0</v>
      </c>
      <c r="C1" s="26"/>
      <c r="D1" s="26"/>
      <c r="E1" s="26"/>
      <c r="F1" s="26"/>
      <c r="G1" s="26"/>
      <c r="H1" s="26"/>
    </row>
    <row r="2" spans="1:37" x14ac:dyDescent="0.25">
      <c r="B2" s="26"/>
      <c r="C2" s="26"/>
      <c r="D2" s="26"/>
      <c r="E2" s="26"/>
      <c r="F2" s="26"/>
      <c r="G2" s="26"/>
      <c r="H2" s="26"/>
    </row>
    <row r="3" spans="1:37" ht="4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J3" s="46" t="s">
        <v>29</v>
      </c>
      <c r="K3" s="26" t="s">
        <v>0</v>
      </c>
      <c r="L3" s="26"/>
      <c r="M3" s="26"/>
      <c r="N3" s="26"/>
      <c r="O3" s="26"/>
      <c r="P3" s="26"/>
      <c r="Q3" s="26"/>
      <c r="S3" s="45" t="s">
        <v>30</v>
      </c>
      <c r="T3" s="51" t="s">
        <v>2</v>
      </c>
      <c r="U3" s="52" t="s">
        <v>27</v>
      </c>
      <c r="X3" s="45" t="s">
        <v>31</v>
      </c>
      <c r="AC3" s="50" t="s">
        <v>32</v>
      </c>
      <c r="AK3" s="5"/>
    </row>
    <row r="4" spans="1:37" ht="30" x14ac:dyDescent="0.25">
      <c r="B4" s="3">
        <v>45296</v>
      </c>
      <c r="C4" s="4" t="s">
        <v>8</v>
      </c>
      <c r="D4" s="4" t="s">
        <v>9</v>
      </c>
      <c r="E4" s="4" t="s">
        <v>10</v>
      </c>
      <c r="F4" s="4">
        <v>5</v>
      </c>
      <c r="G4" s="4">
        <v>70000</v>
      </c>
      <c r="H4" s="4">
        <f t="shared" ref="H4:H67" si="0">F4*G4</f>
        <v>350000</v>
      </c>
      <c r="K4" s="26"/>
      <c r="L4" s="26"/>
      <c r="M4" s="26"/>
      <c r="N4" s="26"/>
      <c r="O4" s="26"/>
      <c r="P4" s="26"/>
      <c r="Q4" s="26"/>
      <c r="T4" s="53" t="s">
        <v>8</v>
      </c>
      <c r="U4" s="52">
        <v>5010000</v>
      </c>
      <c r="Y4" s="51" t="s">
        <v>106</v>
      </c>
      <c r="Z4" s="52" t="s">
        <v>27</v>
      </c>
      <c r="AD4" s="51" t="s">
        <v>33</v>
      </c>
      <c r="AE4" s="51" t="s">
        <v>34</v>
      </c>
      <c r="AF4" s="52"/>
    </row>
    <row r="5" spans="1:37" ht="45" x14ac:dyDescent="0.25">
      <c r="B5" s="3">
        <v>45297</v>
      </c>
      <c r="C5" s="4" t="s">
        <v>11</v>
      </c>
      <c r="D5" s="4" t="s">
        <v>12</v>
      </c>
      <c r="E5" s="4" t="s">
        <v>13</v>
      </c>
      <c r="F5" s="4">
        <v>10</v>
      </c>
      <c r="G5" s="4">
        <v>50000</v>
      </c>
      <c r="H5" s="4">
        <f t="shared" si="0"/>
        <v>500000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T5" s="53" t="s">
        <v>11</v>
      </c>
      <c r="U5" s="52">
        <v>4340000</v>
      </c>
      <c r="Y5" s="53" t="s">
        <v>13</v>
      </c>
      <c r="Z5" s="52">
        <v>6950000</v>
      </c>
      <c r="AD5" s="51" t="s">
        <v>35</v>
      </c>
      <c r="AE5" s="52" t="s">
        <v>19</v>
      </c>
      <c r="AF5" s="52" t="s">
        <v>26</v>
      </c>
    </row>
    <row r="6" spans="1:37" ht="30" x14ac:dyDescent="0.25">
      <c r="B6" s="3">
        <v>45298</v>
      </c>
      <c r="C6" s="4" t="s">
        <v>14</v>
      </c>
      <c r="D6" s="4" t="s">
        <v>15</v>
      </c>
      <c r="E6" s="4" t="s">
        <v>16</v>
      </c>
      <c r="F6" s="4">
        <v>7</v>
      </c>
      <c r="G6" s="4">
        <v>20000</v>
      </c>
      <c r="H6" s="4">
        <f t="shared" si="0"/>
        <v>140000</v>
      </c>
      <c r="K6" s="3">
        <v>45296</v>
      </c>
      <c r="L6" s="4" t="s">
        <v>8</v>
      </c>
      <c r="M6" s="4" t="s">
        <v>9</v>
      </c>
      <c r="N6" s="4" t="s">
        <v>10</v>
      </c>
      <c r="O6" s="4">
        <v>5</v>
      </c>
      <c r="P6" s="4">
        <v>70000</v>
      </c>
      <c r="Q6" s="4">
        <f t="shared" ref="Q6:Q37" si="1">O6*P6</f>
        <v>350000</v>
      </c>
      <c r="T6" s="53" t="s">
        <v>22</v>
      </c>
      <c r="U6" s="52">
        <v>5850000</v>
      </c>
      <c r="Y6" s="53" t="s">
        <v>10</v>
      </c>
      <c r="Z6" s="52">
        <v>12250000</v>
      </c>
      <c r="AD6" s="53" t="s">
        <v>9</v>
      </c>
      <c r="AE6" s="52">
        <v>42</v>
      </c>
      <c r="AF6" s="52">
        <v>42</v>
      </c>
    </row>
    <row r="7" spans="1:37" ht="30" x14ac:dyDescent="0.25">
      <c r="B7" s="3">
        <v>45299</v>
      </c>
      <c r="C7" s="4" t="s">
        <v>17</v>
      </c>
      <c r="D7" s="4" t="s">
        <v>18</v>
      </c>
      <c r="E7" s="4" t="s">
        <v>19</v>
      </c>
      <c r="F7" s="4">
        <v>15</v>
      </c>
      <c r="G7" s="4">
        <v>30000</v>
      </c>
      <c r="H7" s="4">
        <f t="shared" si="0"/>
        <v>450000</v>
      </c>
      <c r="K7" s="3">
        <v>45297</v>
      </c>
      <c r="L7" s="4" t="s">
        <v>11</v>
      </c>
      <c r="M7" s="4" t="s">
        <v>12</v>
      </c>
      <c r="N7" s="4" t="s">
        <v>13</v>
      </c>
      <c r="O7" s="4">
        <v>10</v>
      </c>
      <c r="P7" s="4">
        <v>50000</v>
      </c>
      <c r="Q7" s="4">
        <f t="shared" si="1"/>
        <v>500000</v>
      </c>
      <c r="T7" s="53" t="s">
        <v>14</v>
      </c>
      <c r="U7" s="52">
        <v>4110000</v>
      </c>
      <c r="Y7" s="53" t="s">
        <v>19</v>
      </c>
      <c r="Z7" s="52">
        <v>6150000</v>
      </c>
      <c r="AD7" s="53" t="s">
        <v>26</v>
      </c>
      <c r="AE7" s="52">
        <v>42</v>
      </c>
      <c r="AF7" s="52">
        <v>42</v>
      </c>
    </row>
    <row r="8" spans="1:37" ht="30" x14ac:dyDescent="0.25">
      <c r="B8" s="3">
        <v>45300</v>
      </c>
      <c r="C8" s="4" t="s">
        <v>20</v>
      </c>
      <c r="D8" s="4" t="s">
        <v>21</v>
      </c>
      <c r="E8" s="4" t="s">
        <v>10</v>
      </c>
      <c r="F8" s="4">
        <v>3</v>
      </c>
      <c r="G8" s="4">
        <v>70000</v>
      </c>
      <c r="H8" s="4">
        <f t="shared" si="0"/>
        <v>210000</v>
      </c>
      <c r="K8" s="3">
        <v>45298</v>
      </c>
      <c r="L8" s="4" t="s">
        <v>14</v>
      </c>
      <c r="M8" s="4" t="s">
        <v>15</v>
      </c>
      <c r="N8" s="4" t="s">
        <v>16</v>
      </c>
      <c r="O8" s="4">
        <v>7</v>
      </c>
      <c r="P8" s="4">
        <v>20000</v>
      </c>
      <c r="Q8" s="4">
        <f t="shared" si="1"/>
        <v>140000</v>
      </c>
      <c r="T8" s="53" t="s">
        <v>17</v>
      </c>
      <c r="U8" s="52">
        <v>4760000</v>
      </c>
      <c r="Y8" s="53" t="s">
        <v>16</v>
      </c>
      <c r="Z8" s="52">
        <v>3320000</v>
      </c>
    </row>
    <row r="9" spans="1:37" ht="30" x14ac:dyDescent="0.25">
      <c r="B9" s="3">
        <v>45301</v>
      </c>
      <c r="C9" s="4" t="s">
        <v>22</v>
      </c>
      <c r="D9" s="4" t="s">
        <v>23</v>
      </c>
      <c r="E9" s="4" t="s">
        <v>13</v>
      </c>
      <c r="F9" s="4">
        <v>6</v>
      </c>
      <c r="G9" s="4">
        <v>50000</v>
      </c>
      <c r="H9" s="4">
        <f t="shared" si="0"/>
        <v>300000</v>
      </c>
      <c r="K9" s="3">
        <v>45299</v>
      </c>
      <c r="L9" s="4" t="s">
        <v>17</v>
      </c>
      <c r="M9" s="4" t="s">
        <v>18</v>
      </c>
      <c r="N9" s="4" t="s">
        <v>19</v>
      </c>
      <c r="O9" s="4">
        <v>15</v>
      </c>
      <c r="P9" s="4">
        <v>30000</v>
      </c>
      <c r="Q9" s="4">
        <f t="shared" si="1"/>
        <v>450000</v>
      </c>
      <c r="T9" s="53" t="s">
        <v>20</v>
      </c>
      <c r="U9" s="52">
        <v>4600000</v>
      </c>
      <c r="Y9" s="53" t="s">
        <v>26</v>
      </c>
      <c r="Z9" s="52">
        <v>28670000</v>
      </c>
    </row>
    <row r="10" spans="1:37" ht="30" x14ac:dyDescent="0.25">
      <c r="B10" s="3">
        <v>45302</v>
      </c>
      <c r="C10" s="4" t="s">
        <v>11</v>
      </c>
      <c r="D10" s="4" t="s">
        <v>15</v>
      </c>
      <c r="E10" s="4" t="s">
        <v>16</v>
      </c>
      <c r="F10" s="4">
        <v>4</v>
      </c>
      <c r="G10" s="4">
        <v>20000</v>
      </c>
      <c r="H10" s="4">
        <f t="shared" si="0"/>
        <v>80000</v>
      </c>
      <c r="K10" s="3">
        <v>45300</v>
      </c>
      <c r="L10" s="4" t="s">
        <v>20</v>
      </c>
      <c r="M10" s="4" t="s">
        <v>21</v>
      </c>
      <c r="N10" s="4" t="s">
        <v>10</v>
      </c>
      <c r="O10" s="4">
        <v>3</v>
      </c>
      <c r="P10" s="4">
        <v>70000</v>
      </c>
      <c r="Q10" s="4">
        <f t="shared" si="1"/>
        <v>210000</v>
      </c>
      <c r="T10" s="53" t="s">
        <v>26</v>
      </c>
      <c r="U10" s="52">
        <v>28670000</v>
      </c>
    </row>
    <row r="11" spans="1:37" ht="30" x14ac:dyDescent="0.25">
      <c r="B11" s="3">
        <v>45303</v>
      </c>
      <c r="C11" s="4" t="s">
        <v>14</v>
      </c>
      <c r="D11" s="4" t="s">
        <v>18</v>
      </c>
      <c r="E11" s="4" t="s">
        <v>19</v>
      </c>
      <c r="F11" s="4">
        <v>10</v>
      </c>
      <c r="G11" s="4">
        <v>30000</v>
      </c>
      <c r="H11" s="4">
        <f t="shared" si="0"/>
        <v>300000</v>
      </c>
      <c r="K11" s="3">
        <v>45301</v>
      </c>
      <c r="L11" s="4" t="s">
        <v>22</v>
      </c>
      <c r="M11" s="4" t="s">
        <v>23</v>
      </c>
      <c r="N11" s="4" t="s">
        <v>13</v>
      </c>
      <c r="O11" s="4">
        <v>6</v>
      </c>
      <c r="P11" s="4">
        <v>50000</v>
      </c>
      <c r="Q11" s="4">
        <f t="shared" si="1"/>
        <v>300000</v>
      </c>
    </row>
    <row r="12" spans="1:37" ht="30" x14ac:dyDescent="0.25">
      <c r="B12" s="3">
        <v>45304</v>
      </c>
      <c r="C12" s="4" t="s">
        <v>8</v>
      </c>
      <c r="D12" s="4" t="s">
        <v>9</v>
      </c>
      <c r="E12" s="4" t="s">
        <v>10</v>
      </c>
      <c r="F12" s="4">
        <v>8</v>
      </c>
      <c r="G12" s="4">
        <v>70000</v>
      </c>
      <c r="H12" s="4">
        <f t="shared" si="0"/>
        <v>560000</v>
      </c>
      <c r="K12" s="3">
        <v>45302</v>
      </c>
      <c r="L12" s="4" t="s">
        <v>11</v>
      </c>
      <c r="M12" s="4" t="s">
        <v>15</v>
      </c>
      <c r="N12" s="4" t="s">
        <v>16</v>
      </c>
      <c r="O12" s="4">
        <v>4</v>
      </c>
      <c r="P12" s="4">
        <v>20000</v>
      </c>
      <c r="Q12" s="4">
        <f t="shared" si="1"/>
        <v>80000</v>
      </c>
    </row>
    <row r="13" spans="1:37" ht="30" x14ac:dyDescent="0.25">
      <c r="B13" s="3">
        <v>45305</v>
      </c>
      <c r="C13" s="4" t="s">
        <v>20</v>
      </c>
      <c r="D13" s="4" t="s">
        <v>9</v>
      </c>
      <c r="E13" s="4" t="s">
        <v>13</v>
      </c>
      <c r="F13" s="4">
        <v>12</v>
      </c>
      <c r="G13" s="4">
        <v>50000</v>
      </c>
      <c r="H13" s="4">
        <f t="shared" si="0"/>
        <v>600000</v>
      </c>
      <c r="K13" s="3">
        <v>45303</v>
      </c>
      <c r="L13" s="4" t="s">
        <v>14</v>
      </c>
      <c r="M13" s="4" t="s">
        <v>18</v>
      </c>
      <c r="N13" s="4" t="s">
        <v>19</v>
      </c>
      <c r="O13" s="4">
        <v>10</v>
      </c>
      <c r="P13" s="4">
        <v>30000</v>
      </c>
      <c r="Q13" s="4">
        <f t="shared" si="1"/>
        <v>300000</v>
      </c>
    </row>
    <row r="14" spans="1:37" ht="30" x14ac:dyDescent="0.25">
      <c r="B14" s="3">
        <v>45306</v>
      </c>
      <c r="C14" s="4" t="s">
        <v>22</v>
      </c>
      <c r="D14" s="4" t="s">
        <v>12</v>
      </c>
      <c r="E14" s="4" t="s">
        <v>16</v>
      </c>
      <c r="F14" s="4">
        <v>9</v>
      </c>
      <c r="G14" s="4">
        <v>20000</v>
      </c>
      <c r="H14" s="4">
        <f t="shared" si="0"/>
        <v>180000</v>
      </c>
      <c r="K14" s="3">
        <v>45304</v>
      </c>
      <c r="L14" s="4" t="s">
        <v>8</v>
      </c>
      <c r="M14" s="4" t="s">
        <v>9</v>
      </c>
      <c r="N14" s="4" t="s">
        <v>10</v>
      </c>
      <c r="O14" s="4">
        <v>8</v>
      </c>
      <c r="P14" s="4">
        <v>70000</v>
      </c>
      <c r="Q14" s="4">
        <f t="shared" si="1"/>
        <v>560000</v>
      </c>
    </row>
    <row r="15" spans="1:37" ht="30" x14ac:dyDescent="0.25">
      <c r="B15" s="3">
        <v>45307</v>
      </c>
      <c r="C15" s="4" t="s">
        <v>11</v>
      </c>
      <c r="D15" s="4" t="s">
        <v>15</v>
      </c>
      <c r="E15" s="4" t="s">
        <v>19</v>
      </c>
      <c r="F15" s="4">
        <v>5</v>
      </c>
      <c r="G15" s="4">
        <v>30000</v>
      </c>
      <c r="H15" s="4">
        <f t="shared" si="0"/>
        <v>150000</v>
      </c>
      <c r="K15" s="3">
        <v>45305</v>
      </c>
      <c r="L15" s="4" t="s">
        <v>20</v>
      </c>
      <c r="M15" s="4" t="s">
        <v>9</v>
      </c>
      <c r="N15" s="4" t="s">
        <v>13</v>
      </c>
      <c r="O15" s="4">
        <v>12</v>
      </c>
      <c r="P15" s="4">
        <v>50000</v>
      </c>
      <c r="Q15" s="4">
        <f t="shared" si="1"/>
        <v>600000</v>
      </c>
    </row>
    <row r="16" spans="1:37" ht="30" x14ac:dyDescent="0.25">
      <c r="B16" s="3">
        <v>45308</v>
      </c>
      <c r="C16" s="4" t="s">
        <v>14</v>
      </c>
      <c r="D16" s="4" t="s">
        <v>18</v>
      </c>
      <c r="E16" s="4" t="s">
        <v>10</v>
      </c>
      <c r="F16" s="4">
        <v>11</v>
      </c>
      <c r="G16" s="4">
        <v>70000</v>
      </c>
      <c r="H16" s="4">
        <f t="shared" si="0"/>
        <v>770000</v>
      </c>
      <c r="K16" s="3">
        <v>45306</v>
      </c>
      <c r="L16" s="4" t="s">
        <v>22</v>
      </c>
      <c r="M16" s="4" t="s">
        <v>12</v>
      </c>
      <c r="N16" s="4" t="s">
        <v>16</v>
      </c>
      <c r="O16" s="4">
        <v>9</v>
      </c>
      <c r="P16" s="4">
        <v>20000</v>
      </c>
      <c r="Q16" s="4">
        <f t="shared" si="1"/>
        <v>180000</v>
      </c>
    </row>
    <row r="17" spans="2:17" ht="30" x14ac:dyDescent="0.25">
      <c r="B17" s="3">
        <v>45309</v>
      </c>
      <c r="C17" s="4" t="s">
        <v>17</v>
      </c>
      <c r="D17" s="4" t="s">
        <v>21</v>
      </c>
      <c r="E17" s="4" t="s">
        <v>13</v>
      </c>
      <c r="F17" s="4">
        <v>7</v>
      </c>
      <c r="G17" s="4">
        <v>50000</v>
      </c>
      <c r="H17" s="4">
        <f t="shared" si="0"/>
        <v>350000</v>
      </c>
      <c r="K17" s="3">
        <v>45307</v>
      </c>
      <c r="L17" s="4" t="s">
        <v>11</v>
      </c>
      <c r="M17" s="4" t="s">
        <v>15</v>
      </c>
      <c r="N17" s="4" t="s">
        <v>19</v>
      </c>
      <c r="O17" s="4">
        <v>5</v>
      </c>
      <c r="P17" s="4">
        <v>30000</v>
      </c>
      <c r="Q17" s="4">
        <f t="shared" si="1"/>
        <v>150000</v>
      </c>
    </row>
    <row r="18" spans="2:17" ht="30" x14ac:dyDescent="0.25">
      <c r="B18" s="3">
        <v>45310</v>
      </c>
      <c r="C18" s="4" t="s">
        <v>20</v>
      </c>
      <c r="D18" s="4" t="s">
        <v>23</v>
      </c>
      <c r="E18" s="4" t="s">
        <v>16</v>
      </c>
      <c r="F18" s="4">
        <v>6</v>
      </c>
      <c r="G18" s="4">
        <v>20000</v>
      </c>
      <c r="H18" s="4">
        <f t="shared" si="0"/>
        <v>120000</v>
      </c>
      <c r="K18" s="3">
        <v>45308</v>
      </c>
      <c r="L18" s="4" t="s">
        <v>14</v>
      </c>
      <c r="M18" s="4" t="s">
        <v>18</v>
      </c>
      <c r="N18" s="4" t="s">
        <v>10</v>
      </c>
      <c r="O18" s="4">
        <v>11</v>
      </c>
      <c r="P18" s="4">
        <v>70000</v>
      </c>
      <c r="Q18" s="4">
        <f t="shared" si="1"/>
        <v>770000</v>
      </c>
    </row>
    <row r="19" spans="2:17" ht="30" x14ac:dyDescent="0.25">
      <c r="B19" s="3">
        <v>45311</v>
      </c>
      <c r="C19" s="4" t="s">
        <v>22</v>
      </c>
      <c r="D19" s="4" t="s">
        <v>15</v>
      </c>
      <c r="E19" s="4" t="s">
        <v>19</v>
      </c>
      <c r="F19" s="4">
        <v>13</v>
      </c>
      <c r="G19" s="4">
        <v>30000</v>
      </c>
      <c r="H19" s="4">
        <f t="shared" si="0"/>
        <v>390000</v>
      </c>
      <c r="K19" s="3">
        <v>45309</v>
      </c>
      <c r="L19" s="4" t="s">
        <v>17</v>
      </c>
      <c r="M19" s="4" t="s">
        <v>21</v>
      </c>
      <c r="N19" s="4" t="s">
        <v>13</v>
      </c>
      <c r="O19" s="4">
        <v>7</v>
      </c>
      <c r="P19" s="4">
        <v>50000</v>
      </c>
      <c r="Q19" s="4">
        <f t="shared" si="1"/>
        <v>350000</v>
      </c>
    </row>
    <row r="20" spans="2:17" ht="30" x14ac:dyDescent="0.25">
      <c r="B20" s="3">
        <v>45312</v>
      </c>
      <c r="C20" s="4" t="s">
        <v>8</v>
      </c>
      <c r="D20" s="4" t="s">
        <v>18</v>
      </c>
      <c r="E20" s="4" t="s">
        <v>10</v>
      </c>
      <c r="F20" s="4">
        <v>9</v>
      </c>
      <c r="G20" s="4">
        <v>70000</v>
      </c>
      <c r="H20" s="4">
        <f t="shared" si="0"/>
        <v>630000</v>
      </c>
      <c r="K20" s="3">
        <v>45310</v>
      </c>
      <c r="L20" s="4" t="s">
        <v>20</v>
      </c>
      <c r="M20" s="4" t="s">
        <v>23</v>
      </c>
      <c r="N20" s="4" t="s">
        <v>16</v>
      </c>
      <c r="O20" s="4">
        <v>6</v>
      </c>
      <c r="P20" s="4">
        <v>20000</v>
      </c>
      <c r="Q20" s="4">
        <f t="shared" si="1"/>
        <v>120000</v>
      </c>
    </row>
    <row r="21" spans="2:17" ht="30" x14ac:dyDescent="0.25">
      <c r="B21" s="3">
        <v>45313</v>
      </c>
      <c r="C21" s="4" t="s">
        <v>14</v>
      </c>
      <c r="D21" s="4" t="s">
        <v>21</v>
      </c>
      <c r="E21" s="4" t="s">
        <v>13</v>
      </c>
      <c r="F21" s="4">
        <v>8</v>
      </c>
      <c r="G21" s="4">
        <v>50000</v>
      </c>
      <c r="H21" s="4">
        <f t="shared" si="0"/>
        <v>400000</v>
      </c>
      <c r="K21" s="3">
        <v>45311</v>
      </c>
      <c r="L21" s="4" t="s">
        <v>22</v>
      </c>
      <c r="M21" s="4" t="s">
        <v>15</v>
      </c>
      <c r="N21" s="4" t="s">
        <v>19</v>
      </c>
      <c r="O21" s="4">
        <v>13</v>
      </c>
      <c r="P21" s="4">
        <v>30000</v>
      </c>
      <c r="Q21" s="4">
        <f t="shared" si="1"/>
        <v>390000</v>
      </c>
    </row>
    <row r="22" spans="2:17" ht="30" x14ac:dyDescent="0.25">
      <c r="B22" s="3">
        <v>45314</v>
      </c>
      <c r="C22" s="4" t="s">
        <v>17</v>
      </c>
      <c r="D22" s="4" t="s">
        <v>23</v>
      </c>
      <c r="E22" s="4" t="s">
        <v>16</v>
      </c>
      <c r="F22" s="4">
        <v>14</v>
      </c>
      <c r="G22" s="4">
        <v>20000</v>
      </c>
      <c r="H22" s="4">
        <f t="shared" si="0"/>
        <v>280000</v>
      </c>
      <c r="K22" s="3">
        <v>45312</v>
      </c>
      <c r="L22" s="4" t="s">
        <v>8</v>
      </c>
      <c r="M22" s="4" t="s">
        <v>18</v>
      </c>
      <c r="N22" s="4" t="s">
        <v>10</v>
      </c>
      <c r="O22" s="4">
        <v>9</v>
      </c>
      <c r="P22" s="4">
        <v>70000</v>
      </c>
      <c r="Q22" s="4">
        <f t="shared" si="1"/>
        <v>630000</v>
      </c>
    </row>
    <row r="23" spans="2:17" ht="30" x14ac:dyDescent="0.25">
      <c r="B23" s="3">
        <v>45315</v>
      </c>
      <c r="C23" s="4" t="s">
        <v>20</v>
      </c>
      <c r="D23" s="4" t="s">
        <v>15</v>
      </c>
      <c r="E23" s="4" t="s">
        <v>19</v>
      </c>
      <c r="F23" s="4">
        <v>7</v>
      </c>
      <c r="G23" s="4">
        <v>30000</v>
      </c>
      <c r="H23" s="4">
        <f t="shared" si="0"/>
        <v>210000</v>
      </c>
      <c r="K23" s="3">
        <v>45313</v>
      </c>
      <c r="L23" s="4" t="s">
        <v>14</v>
      </c>
      <c r="M23" s="4" t="s">
        <v>21</v>
      </c>
      <c r="N23" s="4" t="s">
        <v>13</v>
      </c>
      <c r="O23" s="4">
        <v>8</v>
      </c>
      <c r="P23" s="4">
        <v>50000</v>
      </c>
      <c r="Q23" s="4">
        <f t="shared" si="1"/>
        <v>400000</v>
      </c>
    </row>
    <row r="24" spans="2:17" ht="30" x14ac:dyDescent="0.25">
      <c r="B24" s="3">
        <v>45316</v>
      </c>
      <c r="C24" s="4" t="s">
        <v>22</v>
      </c>
      <c r="D24" s="4" t="s">
        <v>18</v>
      </c>
      <c r="E24" s="4" t="s">
        <v>10</v>
      </c>
      <c r="F24" s="4">
        <v>10</v>
      </c>
      <c r="G24" s="4">
        <v>70000</v>
      </c>
      <c r="H24" s="4">
        <f t="shared" si="0"/>
        <v>700000</v>
      </c>
      <c r="K24" s="3">
        <v>45314</v>
      </c>
      <c r="L24" s="4" t="s">
        <v>17</v>
      </c>
      <c r="M24" s="4" t="s">
        <v>23</v>
      </c>
      <c r="N24" s="4" t="s">
        <v>16</v>
      </c>
      <c r="O24" s="4">
        <v>14</v>
      </c>
      <c r="P24" s="4">
        <v>20000</v>
      </c>
      <c r="Q24" s="4">
        <f t="shared" si="1"/>
        <v>280000</v>
      </c>
    </row>
    <row r="25" spans="2:17" ht="30" x14ac:dyDescent="0.25">
      <c r="B25" s="3">
        <v>45317</v>
      </c>
      <c r="C25" s="4" t="s">
        <v>11</v>
      </c>
      <c r="D25" s="4" t="s">
        <v>9</v>
      </c>
      <c r="E25" s="4" t="s">
        <v>13</v>
      </c>
      <c r="F25" s="4">
        <v>5</v>
      </c>
      <c r="G25" s="4">
        <v>50000</v>
      </c>
      <c r="H25" s="4">
        <f t="shared" si="0"/>
        <v>250000</v>
      </c>
      <c r="K25" s="3">
        <v>45315</v>
      </c>
      <c r="L25" s="4" t="s">
        <v>20</v>
      </c>
      <c r="M25" s="4" t="s">
        <v>15</v>
      </c>
      <c r="N25" s="4" t="s">
        <v>19</v>
      </c>
      <c r="O25" s="4">
        <v>7</v>
      </c>
      <c r="P25" s="4">
        <v>30000</v>
      </c>
      <c r="Q25" s="4">
        <f t="shared" si="1"/>
        <v>210000</v>
      </c>
    </row>
    <row r="26" spans="2:17" ht="30" x14ac:dyDescent="0.25">
      <c r="B26" s="3">
        <v>45318</v>
      </c>
      <c r="C26" s="4" t="s">
        <v>8</v>
      </c>
      <c r="D26" s="4" t="s">
        <v>12</v>
      </c>
      <c r="E26" s="4" t="s">
        <v>16</v>
      </c>
      <c r="F26" s="4">
        <v>8</v>
      </c>
      <c r="G26" s="4">
        <v>20000</v>
      </c>
      <c r="H26" s="4">
        <f t="shared" si="0"/>
        <v>160000</v>
      </c>
      <c r="K26" s="3">
        <v>45316</v>
      </c>
      <c r="L26" s="4" t="s">
        <v>22</v>
      </c>
      <c r="M26" s="4" t="s">
        <v>18</v>
      </c>
      <c r="N26" s="4" t="s">
        <v>10</v>
      </c>
      <c r="O26" s="4">
        <v>10</v>
      </c>
      <c r="P26" s="4">
        <v>70000</v>
      </c>
      <c r="Q26" s="4">
        <f t="shared" si="1"/>
        <v>700000</v>
      </c>
    </row>
    <row r="27" spans="2:17" ht="30" x14ac:dyDescent="0.25">
      <c r="B27" s="3">
        <v>45319</v>
      </c>
      <c r="C27" s="4" t="s">
        <v>17</v>
      </c>
      <c r="D27" s="4" t="s">
        <v>15</v>
      </c>
      <c r="E27" s="4" t="s">
        <v>19</v>
      </c>
      <c r="F27" s="4">
        <v>6</v>
      </c>
      <c r="G27" s="4">
        <v>30000</v>
      </c>
      <c r="H27" s="4">
        <f t="shared" si="0"/>
        <v>180000</v>
      </c>
      <c r="K27" s="3">
        <v>45317</v>
      </c>
      <c r="L27" s="4" t="s">
        <v>11</v>
      </c>
      <c r="M27" s="4" t="s">
        <v>9</v>
      </c>
      <c r="N27" s="4" t="s">
        <v>13</v>
      </c>
      <c r="O27" s="4">
        <v>5</v>
      </c>
      <c r="P27" s="4">
        <v>50000</v>
      </c>
      <c r="Q27" s="4">
        <f t="shared" si="1"/>
        <v>250000</v>
      </c>
    </row>
    <row r="28" spans="2:17" ht="30" x14ac:dyDescent="0.25">
      <c r="B28" s="3">
        <v>45320</v>
      </c>
      <c r="C28" s="4" t="s">
        <v>20</v>
      </c>
      <c r="D28" s="4" t="s">
        <v>18</v>
      </c>
      <c r="E28" s="4" t="s">
        <v>10</v>
      </c>
      <c r="F28" s="4">
        <v>7</v>
      </c>
      <c r="G28" s="4">
        <v>70000</v>
      </c>
      <c r="H28" s="4">
        <f t="shared" si="0"/>
        <v>490000</v>
      </c>
      <c r="K28" s="3">
        <v>45318</v>
      </c>
      <c r="L28" s="4" t="s">
        <v>8</v>
      </c>
      <c r="M28" s="4" t="s">
        <v>12</v>
      </c>
      <c r="N28" s="4" t="s">
        <v>16</v>
      </c>
      <c r="O28" s="4">
        <v>8</v>
      </c>
      <c r="P28" s="4">
        <v>20000</v>
      </c>
      <c r="Q28" s="4">
        <f t="shared" si="1"/>
        <v>160000</v>
      </c>
    </row>
    <row r="29" spans="2:17" ht="30" x14ac:dyDescent="0.25">
      <c r="B29" s="3">
        <v>45323</v>
      </c>
      <c r="C29" s="4" t="s">
        <v>22</v>
      </c>
      <c r="D29" s="4" t="s">
        <v>21</v>
      </c>
      <c r="E29" s="4" t="s">
        <v>10</v>
      </c>
      <c r="F29" s="4">
        <v>8</v>
      </c>
      <c r="G29" s="4">
        <v>70000</v>
      </c>
      <c r="H29" s="4">
        <f t="shared" si="0"/>
        <v>560000</v>
      </c>
      <c r="K29" s="3">
        <v>45319</v>
      </c>
      <c r="L29" s="4" t="s">
        <v>17</v>
      </c>
      <c r="M29" s="4" t="s">
        <v>15</v>
      </c>
      <c r="N29" s="4" t="s">
        <v>19</v>
      </c>
      <c r="O29" s="4">
        <v>6</v>
      </c>
      <c r="P29" s="4">
        <v>30000</v>
      </c>
      <c r="Q29" s="4">
        <f t="shared" si="1"/>
        <v>180000</v>
      </c>
    </row>
    <row r="30" spans="2:17" ht="30" x14ac:dyDescent="0.25">
      <c r="B30" s="3">
        <v>45324</v>
      </c>
      <c r="C30" s="4" t="s">
        <v>11</v>
      </c>
      <c r="D30" s="4" t="s">
        <v>23</v>
      </c>
      <c r="E30" s="4" t="s">
        <v>13</v>
      </c>
      <c r="F30" s="4">
        <v>6</v>
      </c>
      <c r="G30" s="4">
        <v>50000</v>
      </c>
      <c r="H30" s="4">
        <f t="shared" si="0"/>
        <v>300000</v>
      </c>
      <c r="K30" s="3">
        <v>45320</v>
      </c>
      <c r="L30" s="4" t="s">
        <v>20</v>
      </c>
      <c r="M30" s="4" t="s">
        <v>18</v>
      </c>
      <c r="N30" s="4" t="s">
        <v>10</v>
      </c>
      <c r="O30" s="4">
        <v>7</v>
      </c>
      <c r="P30" s="4">
        <v>70000</v>
      </c>
      <c r="Q30" s="4">
        <f t="shared" si="1"/>
        <v>490000</v>
      </c>
    </row>
    <row r="31" spans="2:17" ht="30" x14ac:dyDescent="0.25">
      <c r="B31" s="3">
        <v>45325</v>
      </c>
      <c r="C31" s="4" t="s">
        <v>14</v>
      </c>
      <c r="D31" s="4" t="s">
        <v>15</v>
      </c>
      <c r="E31" s="4" t="s">
        <v>16</v>
      </c>
      <c r="F31" s="4">
        <v>10</v>
      </c>
      <c r="G31" s="4">
        <v>20000</v>
      </c>
      <c r="H31" s="4">
        <f t="shared" si="0"/>
        <v>200000</v>
      </c>
      <c r="K31" s="3">
        <v>45323</v>
      </c>
      <c r="L31" s="4" t="s">
        <v>22</v>
      </c>
      <c r="M31" s="4" t="s">
        <v>21</v>
      </c>
      <c r="N31" s="4" t="s">
        <v>10</v>
      </c>
      <c r="O31" s="4">
        <v>8</v>
      </c>
      <c r="P31" s="4">
        <v>70000</v>
      </c>
      <c r="Q31" s="4">
        <f t="shared" si="1"/>
        <v>560000</v>
      </c>
    </row>
    <row r="32" spans="2:17" ht="30" x14ac:dyDescent="0.25">
      <c r="B32" s="3">
        <v>45326</v>
      </c>
      <c r="C32" s="4" t="s">
        <v>17</v>
      </c>
      <c r="D32" s="4" t="s">
        <v>9</v>
      </c>
      <c r="E32" s="4" t="s">
        <v>19</v>
      </c>
      <c r="F32" s="4">
        <v>20</v>
      </c>
      <c r="G32" s="4">
        <v>30000</v>
      </c>
      <c r="H32" s="4">
        <f t="shared" si="0"/>
        <v>600000</v>
      </c>
      <c r="K32" s="3">
        <v>45324</v>
      </c>
      <c r="L32" s="4" t="s">
        <v>11</v>
      </c>
      <c r="M32" s="4" t="s">
        <v>23</v>
      </c>
      <c r="N32" s="4" t="s">
        <v>13</v>
      </c>
      <c r="O32" s="4">
        <v>6</v>
      </c>
      <c r="P32" s="4">
        <v>50000</v>
      </c>
      <c r="Q32" s="4">
        <f t="shared" si="1"/>
        <v>300000</v>
      </c>
    </row>
    <row r="33" spans="2:17" ht="30" x14ac:dyDescent="0.25">
      <c r="B33" s="3">
        <v>45327</v>
      </c>
      <c r="C33" s="4" t="s">
        <v>8</v>
      </c>
      <c r="D33" s="4" t="s">
        <v>21</v>
      </c>
      <c r="E33" s="4" t="s">
        <v>10</v>
      </c>
      <c r="F33" s="4">
        <v>4</v>
      </c>
      <c r="G33" s="4">
        <v>70000</v>
      </c>
      <c r="H33" s="4">
        <f t="shared" si="0"/>
        <v>280000</v>
      </c>
      <c r="K33" s="3">
        <v>45325</v>
      </c>
      <c r="L33" s="4" t="s">
        <v>14</v>
      </c>
      <c r="M33" s="4" t="s">
        <v>15</v>
      </c>
      <c r="N33" s="4" t="s">
        <v>16</v>
      </c>
      <c r="O33" s="4">
        <v>10</v>
      </c>
      <c r="P33" s="4">
        <v>20000</v>
      </c>
      <c r="Q33" s="4">
        <f t="shared" si="1"/>
        <v>200000</v>
      </c>
    </row>
    <row r="34" spans="2:17" ht="30" x14ac:dyDescent="0.25">
      <c r="B34" s="3">
        <v>45328</v>
      </c>
      <c r="C34" s="4" t="s">
        <v>22</v>
      </c>
      <c r="D34" s="4" t="s">
        <v>23</v>
      </c>
      <c r="E34" s="4" t="s">
        <v>13</v>
      </c>
      <c r="F34" s="4">
        <v>9</v>
      </c>
      <c r="G34" s="4">
        <v>50000</v>
      </c>
      <c r="H34" s="4">
        <f t="shared" si="0"/>
        <v>450000</v>
      </c>
      <c r="K34" s="3">
        <v>45326</v>
      </c>
      <c r="L34" s="4" t="s">
        <v>17</v>
      </c>
      <c r="M34" s="4" t="s">
        <v>9</v>
      </c>
      <c r="N34" s="4" t="s">
        <v>19</v>
      </c>
      <c r="O34" s="4">
        <v>20</v>
      </c>
      <c r="P34" s="4">
        <v>30000</v>
      </c>
      <c r="Q34" s="4">
        <f t="shared" si="1"/>
        <v>600000</v>
      </c>
    </row>
    <row r="35" spans="2:17" ht="30" x14ac:dyDescent="0.25">
      <c r="B35" s="3">
        <v>45329</v>
      </c>
      <c r="C35" s="4" t="s">
        <v>11</v>
      </c>
      <c r="D35" s="4" t="s">
        <v>21</v>
      </c>
      <c r="E35" s="4" t="s">
        <v>16</v>
      </c>
      <c r="F35" s="4">
        <v>5</v>
      </c>
      <c r="G35" s="4">
        <v>20000</v>
      </c>
      <c r="H35" s="4">
        <f t="shared" si="0"/>
        <v>100000</v>
      </c>
      <c r="K35" s="3">
        <v>45327</v>
      </c>
      <c r="L35" s="4" t="s">
        <v>8</v>
      </c>
      <c r="M35" s="4" t="s">
        <v>21</v>
      </c>
      <c r="N35" s="4" t="s">
        <v>10</v>
      </c>
      <c r="O35" s="4">
        <v>4</v>
      </c>
      <c r="P35" s="4">
        <v>70000</v>
      </c>
      <c r="Q35" s="4">
        <f t="shared" si="1"/>
        <v>280000</v>
      </c>
    </row>
    <row r="36" spans="2:17" ht="30" x14ac:dyDescent="0.25">
      <c r="B36" s="3">
        <v>45330</v>
      </c>
      <c r="C36" s="4" t="s">
        <v>8</v>
      </c>
      <c r="D36" s="4" t="s">
        <v>23</v>
      </c>
      <c r="E36" s="4" t="s">
        <v>19</v>
      </c>
      <c r="F36" s="4">
        <v>15</v>
      </c>
      <c r="G36" s="4">
        <v>30000</v>
      </c>
      <c r="H36" s="4">
        <f t="shared" si="0"/>
        <v>450000</v>
      </c>
      <c r="K36" s="3">
        <v>45328</v>
      </c>
      <c r="L36" s="4" t="s">
        <v>22</v>
      </c>
      <c r="M36" s="4" t="s">
        <v>23</v>
      </c>
      <c r="N36" s="4" t="s">
        <v>13</v>
      </c>
      <c r="O36" s="4">
        <v>9</v>
      </c>
      <c r="P36" s="4">
        <v>50000</v>
      </c>
      <c r="Q36" s="4">
        <f t="shared" si="1"/>
        <v>450000</v>
      </c>
    </row>
    <row r="37" spans="2:17" ht="30" x14ac:dyDescent="0.25">
      <c r="B37" s="3">
        <v>45331</v>
      </c>
      <c r="C37" s="4" t="s">
        <v>17</v>
      </c>
      <c r="D37" s="4" t="s">
        <v>15</v>
      </c>
      <c r="E37" s="4" t="s">
        <v>10</v>
      </c>
      <c r="F37" s="4">
        <v>7</v>
      </c>
      <c r="G37" s="4">
        <v>70000</v>
      </c>
      <c r="H37" s="4">
        <f t="shared" si="0"/>
        <v>490000</v>
      </c>
      <c r="K37" s="3">
        <v>45329</v>
      </c>
      <c r="L37" s="4" t="s">
        <v>11</v>
      </c>
      <c r="M37" s="4" t="s">
        <v>21</v>
      </c>
      <c r="N37" s="4" t="s">
        <v>16</v>
      </c>
      <c r="O37" s="4">
        <v>5</v>
      </c>
      <c r="P37" s="4">
        <v>20000</v>
      </c>
      <c r="Q37" s="4">
        <f t="shared" si="1"/>
        <v>100000</v>
      </c>
    </row>
    <row r="38" spans="2:17" ht="30" x14ac:dyDescent="0.25">
      <c r="B38" s="3">
        <v>45332</v>
      </c>
      <c r="C38" s="4" t="s">
        <v>20</v>
      </c>
      <c r="D38" s="4" t="s">
        <v>18</v>
      </c>
      <c r="E38" s="4" t="s">
        <v>13</v>
      </c>
      <c r="F38" s="4">
        <v>11</v>
      </c>
      <c r="G38" s="4">
        <v>50000</v>
      </c>
      <c r="H38" s="4">
        <f t="shared" si="0"/>
        <v>550000</v>
      </c>
      <c r="K38" s="3">
        <v>45330</v>
      </c>
      <c r="L38" s="4" t="s">
        <v>8</v>
      </c>
      <c r="M38" s="4" t="s">
        <v>23</v>
      </c>
      <c r="N38" s="4" t="s">
        <v>19</v>
      </c>
      <c r="O38" s="4">
        <v>15</v>
      </c>
      <c r="P38" s="4">
        <v>30000</v>
      </c>
      <c r="Q38" s="4">
        <f t="shared" ref="Q38:Q69" si="2">O38*P38</f>
        <v>450000</v>
      </c>
    </row>
    <row r="39" spans="2:17" ht="30" x14ac:dyDescent="0.25">
      <c r="B39" s="3">
        <v>45333</v>
      </c>
      <c r="C39" s="4" t="s">
        <v>22</v>
      </c>
      <c r="D39" s="4" t="s">
        <v>9</v>
      </c>
      <c r="E39" s="4" t="s">
        <v>16</v>
      </c>
      <c r="F39" s="4">
        <v>12</v>
      </c>
      <c r="G39" s="4">
        <v>20000</v>
      </c>
      <c r="H39" s="4">
        <f t="shared" si="0"/>
        <v>240000</v>
      </c>
      <c r="K39" s="3">
        <v>45331</v>
      </c>
      <c r="L39" s="4" t="s">
        <v>17</v>
      </c>
      <c r="M39" s="4" t="s">
        <v>15</v>
      </c>
      <c r="N39" s="4" t="s">
        <v>10</v>
      </c>
      <c r="O39" s="4">
        <v>7</v>
      </c>
      <c r="P39" s="4">
        <v>70000</v>
      </c>
      <c r="Q39" s="4">
        <f t="shared" si="2"/>
        <v>490000</v>
      </c>
    </row>
    <row r="40" spans="2:17" ht="30" x14ac:dyDescent="0.25">
      <c r="B40" s="3">
        <v>45334</v>
      </c>
      <c r="C40" s="4" t="s">
        <v>11</v>
      </c>
      <c r="D40" s="4" t="s">
        <v>9</v>
      </c>
      <c r="E40" s="4" t="s">
        <v>19</v>
      </c>
      <c r="F40" s="4">
        <v>10</v>
      </c>
      <c r="G40" s="4">
        <v>30000</v>
      </c>
      <c r="H40" s="4">
        <f t="shared" si="0"/>
        <v>300000</v>
      </c>
      <c r="K40" s="3">
        <v>45332</v>
      </c>
      <c r="L40" s="4" t="s">
        <v>20</v>
      </c>
      <c r="M40" s="4" t="s">
        <v>18</v>
      </c>
      <c r="N40" s="4" t="s">
        <v>13</v>
      </c>
      <c r="O40" s="4">
        <v>11</v>
      </c>
      <c r="P40" s="4">
        <v>50000</v>
      </c>
      <c r="Q40" s="4">
        <f t="shared" si="2"/>
        <v>550000</v>
      </c>
    </row>
    <row r="41" spans="2:17" ht="30" x14ac:dyDescent="0.25">
      <c r="B41" s="3">
        <v>45335</v>
      </c>
      <c r="C41" s="4" t="s">
        <v>14</v>
      </c>
      <c r="D41" s="4" t="s">
        <v>12</v>
      </c>
      <c r="E41" s="4" t="s">
        <v>10</v>
      </c>
      <c r="F41" s="4">
        <v>9</v>
      </c>
      <c r="G41" s="4">
        <v>70000</v>
      </c>
      <c r="H41" s="4">
        <f t="shared" si="0"/>
        <v>630000</v>
      </c>
      <c r="K41" s="3">
        <v>45333</v>
      </c>
      <c r="L41" s="4" t="s">
        <v>22</v>
      </c>
      <c r="M41" s="4" t="s">
        <v>9</v>
      </c>
      <c r="N41" s="4" t="s">
        <v>16</v>
      </c>
      <c r="O41" s="4">
        <v>12</v>
      </c>
      <c r="P41" s="4">
        <v>20000</v>
      </c>
      <c r="Q41" s="4">
        <f t="shared" si="2"/>
        <v>240000</v>
      </c>
    </row>
    <row r="42" spans="2:17" ht="30" x14ac:dyDescent="0.25">
      <c r="B42" s="3">
        <v>45336</v>
      </c>
      <c r="C42" s="4" t="s">
        <v>17</v>
      </c>
      <c r="D42" s="4" t="s">
        <v>15</v>
      </c>
      <c r="E42" s="4" t="s">
        <v>13</v>
      </c>
      <c r="F42" s="4">
        <v>8</v>
      </c>
      <c r="G42" s="4">
        <v>50000</v>
      </c>
      <c r="H42" s="4">
        <f t="shared" si="0"/>
        <v>400000</v>
      </c>
      <c r="K42" s="3">
        <v>45334</v>
      </c>
      <c r="L42" s="4" t="s">
        <v>11</v>
      </c>
      <c r="M42" s="4" t="s">
        <v>9</v>
      </c>
      <c r="N42" s="4" t="s">
        <v>19</v>
      </c>
      <c r="O42" s="4">
        <v>10</v>
      </c>
      <c r="P42" s="4">
        <v>30000</v>
      </c>
      <c r="Q42" s="4">
        <f t="shared" si="2"/>
        <v>300000</v>
      </c>
    </row>
    <row r="43" spans="2:17" ht="30" x14ac:dyDescent="0.25">
      <c r="B43" s="3">
        <v>45337</v>
      </c>
      <c r="C43" s="4" t="s">
        <v>20</v>
      </c>
      <c r="D43" s="4" t="s">
        <v>18</v>
      </c>
      <c r="E43" s="4" t="s">
        <v>16</v>
      </c>
      <c r="F43" s="4">
        <v>11</v>
      </c>
      <c r="G43" s="4">
        <v>20000</v>
      </c>
      <c r="H43" s="4">
        <f t="shared" si="0"/>
        <v>220000</v>
      </c>
      <c r="K43" s="3">
        <v>45335</v>
      </c>
      <c r="L43" s="4" t="s">
        <v>14</v>
      </c>
      <c r="M43" s="4" t="s">
        <v>12</v>
      </c>
      <c r="N43" s="4" t="s">
        <v>10</v>
      </c>
      <c r="O43" s="4">
        <v>9</v>
      </c>
      <c r="P43" s="4">
        <v>70000</v>
      </c>
      <c r="Q43" s="4">
        <f t="shared" si="2"/>
        <v>630000</v>
      </c>
    </row>
    <row r="44" spans="2:17" ht="30" x14ac:dyDescent="0.25">
      <c r="B44" s="3">
        <v>45338</v>
      </c>
      <c r="C44" s="4" t="s">
        <v>8</v>
      </c>
      <c r="D44" s="4" t="s">
        <v>21</v>
      </c>
      <c r="E44" s="4" t="s">
        <v>19</v>
      </c>
      <c r="F44" s="4">
        <v>14</v>
      </c>
      <c r="G44" s="4">
        <v>30000</v>
      </c>
      <c r="H44" s="4">
        <f t="shared" si="0"/>
        <v>420000</v>
      </c>
      <c r="K44" s="3">
        <v>45336</v>
      </c>
      <c r="L44" s="4" t="s">
        <v>17</v>
      </c>
      <c r="M44" s="4" t="s">
        <v>15</v>
      </c>
      <c r="N44" s="4" t="s">
        <v>13</v>
      </c>
      <c r="O44" s="4">
        <v>8</v>
      </c>
      <c r="P44" s="4">
        <v>50000</v>
      </c>
      <c r="Q44" s="4">
        <f t="shared" si="2"/>
        <v>400000</v>
      </c>
    </row>
    <row r="45" spans="2:17" ht="30" x14ac:dyDescent="0.25">
      <c r="B45" s="3">
        <v>45339</v>
      </c>
      <c r="C45" s="4" t="s">
        <v>11</v>
      </c>
      <c r="D45" s="4" t="s">
        <v>23</v>
      </c>
      <c r="E45" s="4" t="s">
        <v>10</v>
      </c>
      <c r="F45" s="4">
        <v>10</v>
      </c>
      <c r="G45" s="4">
        <v>70000</v>
      </c>
      <c r="H45" s="4">
        <f t="shared" si="0"/>
        <v>700000</v>
      </c>
      <c r="K45" s="3">
        <v>45337</v>
      </c>
      <c r="L45" s="4" t="s">
        <v>20</v>
      </c>
      <c r="M45" s="4" t="s">
        <v>18</v>
      </c>
      <c r="N45" s="4" t="s">
        <v>16</v>
      </c>
      <c r="O45" s="4">
        <v>11</v>
      </c>
      <c r="P45" s="4">
        <v>20000</v>
      </c>
      <c r="Q45" s="4">
        <f t="shared" si="2"/>
        <v>220000</v>
      </c>
    </row>
    <row r="46" spans="2:17" ht="30" x14ac:dyDescent="0.25">
      <c r="B46" s="3">
        <v>45340</v>
      </c>
      <c r="C46" s="4" t="s">
        <v>14</v>
      </c>
      <c r="D46" s="4" t="s">
        <v>15</v>
      </c>
      <c r="E46" s="4" t="s">
        <v>13</v>
      </c>
      <c r="F46" s="4">
        <v>9</v>
      </c>
      <c r="G46" s="4">
        <v>50000</v>
      </c>
      <c r="H46" s="4">
        <f t="shared" si="0"/>
        <v>450000</v>
      </c>
      <c r="K46" s="3">
        <v>45338</v>
      </c>
      <c r="L46" s="4" t="s">
        <v>8</v>
      </c>
      <c r="M46" s="4" t="s">
        <v>21</v>
      </c>
      <c r="N46" s="4" t="s">
        <v>19</v>
      </c>
      <c r="O46" s="4">
        <v>14</v>
      </c>
      <c r="P46" s="4">
        <v>30000</v>
      </c>
      <c r="Q46" s="4">
        <f t="shared" si="2"/>
        <v>420000</v>
      </c>
    </row>
    <row r="47" spans="2:17" ht="30" x14ac:dyDescent="0.25">
      <c r="B47" s="3">
        <v>45341</v>
      </c>
      <c r="C47" s="4" t="s">
        <v>17</v>
      </c>
      <c r="D47" s="4" t="s">
        <v>18</v>
      </c>
      <c r="E47" s="4" t="s">
        <v>16</v>
      </c>
      <c r="F47" s="4">
        <v>13</v>
      </c>
      <c r="G47" s="4">
        <v>20000</v>
      </c>
      <c r="H47" s="4">
        <f t="shared" si="0"/>
        <v>260000</v>
      </c>
      <c r="K47" s="3">
        <v>45339</v>
      </c>
      <c r="L47" s="4" t="s">
        <v>11</v>
      </c>
      <c r="M47" s="4" t="s">
        <v>23</v>
      </c>
      <c r="N47" s="4" t="s">
        <v>10</v>
      </c>
      <c r="O47" s="4">
        <v>10</v>
      </c>
      <c r="P47" s="4">
        <v>70000</v>
      </c>
      <c r="Q47" s="4">
        <f t="shared" si="2"/>
        <v>700000</v>
      </c>
    </row>
    <row r="48" spans="2:17" ht="30" x14ac:dyDescent="0.25">
      <c r="B48" s="3">
        <v>45342</v>
      </c>
      <c r="C48" s="4" t="s">
        <v>20</v>
      </c>
      <c r="D48" s="4" t="s">
        <v>21</v>
      </c>
      <c r="E48" s="4" t="s">
        <v>19</v>
      </c>
      <c r="F48" s="4">
        <v>8</v>
      </c>
      <c r="G48" s="4">
        <v>30000</v>
      </c>
      <c r="H48" s="4">
        <f t="shared" si="0"/>
        <v>240000</v>
      </c>
      <c r="K48" s="3">
        <v>45340</v>
      </c>
      <c r="L48" s="4" t="s">
        <v>14</v>
      </c>
      <c r="M48" s="4" t="s">
        <v>15</v>
      </c>
      <c r="N48" s="4" t="s">
        <v>13</v>
      </c>
      <c r="O48" s="4">
        <v>9</v>
      </c>
      <c r="P48" s="4">
        <v>50000</v>
      </c>
      <c r="Q48" s="4">
        <f t="shared" si="2"/>
        <v>450000</v>
      </c>
    </row>
    <row r="49" spans="2:17" ht="30" x14ac:dyDescent="0.25">
      <c r="B49" s="3">
        <v>45343</v>
      </c>
      <c r="C49" s="4" t="s">
        <v>22</v>
      </c>
      <c r="D49" s="4" t="s">
        <v>23</v>
      </c>
      <c r="E49" s="4" t="s">
        <v>10</v>
      </c>
      <c r="F49" s="4">
        <v>12</v>
      </c>
      <c r="G49" s="4">
        <v>70000</v>
      </c>
      <c r="H49" s="4">
        <f t="shared" si="0"/>
        <v>840000</v>
      </c>
      <c r="K49" s="3">
        <v>45341</v>
      </c>
      <c r="L49" s="4" t="s">
        <v>17</v>
      </c>
      <c r="M49" s="4" t="s">
        <v>18</v>
      </c>
      <c r="N49" s="4" t="s">
        <v>16</v>
      </c>
      <c r="O49" s="4">
        <v>13</v>
      </c>
      <c r="P49" s="4">
        <v>20000</v>
      </c>
      <c r="Q49" s="4">
        <f t="shared" si="2"/>
        <v>260000</v>
      </c>
    </row>
    <row r="50" spans="2:17" ht="30" x14ac:dyDescent="0.25">
      <c r="B50" s="3">
        <v>45344</v>
      </c>
      <c r="C50" s="4" t="s">
        <v>11</v>
      </c>
      <c r="D50" s="4" t="s">
        <v>15</v>
      </c>
      <c r="E50" s="4" t="s">
        <v>13</v>
      </c>
      <c r="F50" s="4">
        <v>7</v>
      </c>
      <c r="G50" s="4">
        <v>50000</v>
      </c>
      <c r="H50" s="4">
        <f t="shared" si="0"/>
        <v>350000</v>
      </c>
      <c r="K50" s="3">
        <v>45342</v>
      </c>
      <c r="L50" s="4" t="s">
        <v>20</v>
      </c>
      <c r="M50" s="4" t="s">
        <v>21</v>
      </c>
      <c r="N50" s="4" t="s">
        <v>19</v>
      </c>
      <c r="O50" s="4">
        <v>8</v>
      </c>
      <c r="P50" s="4">
        <v>30000</v>
      </c>
      <c r="Q50" s="4">
        <f t="shared" si="2"/>
        <v>240000</v>
      </c>
    </row>
    <row r="51" spans="2:17" ht="30" x14ac:dyDescent="0.25">
      <c r="B51" s="3">
        <v>45345</v>
      </c>
      <c r="C51" s="4" t="s">
        <v>14</v>
      </c>
      <c r="D51" s="4" t="s">
        <v>18</v>
      </c>
      <c r="E51" s="4" t="s">
        <v>16</v>
      </c>
      <c r="F51" s="4">
        <v>9</v>
      </c>
      <c r="G51" s="4">
        <v>20000</v>
      </c>
      <c r="H51" s="4">
        <f t="shared" si="0"/>
        <v>180000</v>
      </c>
      <c r="K51" s="3">
        <v>45343</v>
      </c>
      <c r="L51" s="4" t="s">
        <v>22</v>
      </c>
      <c r="M51" s="4" t="s">
        <v>23</v>
      </c>
      <c r="N51" s="4" t="s">
        <v>10</v>
      </c>
      <c r="O51" s="4">
        <v>12</v>
      </c>
      <c r="P51" s="4">
        <v>70000</v>
      </c>
      <c r="Q51" s="4">
        <f t="shared" si="2"/>
        <v>840000</v>
      </c>
    </row>
    <row r="52" spans="2:17" ht="30" x14ac:dyDescent="0.25">
      <c r="B52" s="3">
        <v>45346</v>
      </c>
      <c r="C52" s="4" t="s">
        <v>8</v>
      </c>
      <c r="D52" s="4" t="s">
        <v>9</v>
      </c>
      <c r="E52" s="4" t="s">
        <v>19</v>
      </c>
      <c r="F52" s="4">
        <v>12</v>
      </c>
      <c r="G52" s="4">
        <v>30000</v>
      </c>
      <c r="H52" s="4">
        <f t="shared" si="0"/>
        <v>360000</v>
      </c>
      <c r="K52" s="3">
        <v>45344</v>
      </c>
      <c r="L52" s="4" t="s">
        <v>11</v>
      </c>
      <c r="M52" s="4" t="s">
        <v>15</v>
      </c>
      <c r="N52" s="4" t="s">
        <v>13</v>
      </c>
      <c r="O52" s="4">
        <v>7</v>
      </c>
      <c r="P52" s="4">
        <v>50000</v>
      </c>
      <c r="Q52" s="4">
        <f t="shared" si="2"/>
        <v>350000</v>
      </c>
    </row>
    <row r="53" spans="2:17" ht="30" x14ac:dyDescent="0.25">
      <c r="B53" s="3">
        <v>45347</v>
      </c>
      <c r="C53" s="4" t="s">
        <v>20</v>
      </c>
      <c r="D53" s="4" t="s">
        <v>12</v>
      </c>
      <c r="E53" s="4" t="s">
        <v>10</v>
      </c>
      <c r="F53" s="4">
        <v>5</v>
      </c>
      <c r="G53" s="4">
        <v>70000</v>
      </c>
      <c r="H53" s="4">
        <f t="shared" si="0"/>
        <v>350000</v>
      </c>
      <c r="K53" s="3">
        <v>45345</v>
      </c>
      <c r="L53" s="4" t="s">
        <v>14</v>
      </c>
      <c r="M53" s="4" t="s">
        <v>18</v>
      </c>
      <c r="N53" s="4" t="s">
        <v>16</v>
      </c>
      <c r="O53" s="4">
        <v>9</v>
      </c>
      <c r="P53" s="4">
        <v>20000</v>
      </c>
      <c r="Q53" s="4">
        <f t="shared" si="2"/>
        <v>180000</v>
      </c>
    </row>
    <row r="54" spans="2:17" ht="30" x14ac:dyDescent="0.25">
      <c r="B54" s="3">
        <v>45352</v>
      </c>
      <c r="C54" s="4" t="s">
        <v>22</v>
      </c>
      <c r="D54" s="4" t="s">
        <v>9</v>
      </c>
      <c r="E54" s="4" t="s">
        <v>10</v>
      </c>
      <c r="F54" s="4">
        <v>12</v>
      </c>
      <c r="G54" s="4">
        <v>70000</v>
      </c>
      <c r="H54" s="4">
        <f t="shared" si="0"/>
        <v>840000</v>
      </c>
      <c r="K54" s="3">
        <v>45346</v>
      </c>
      <c r="L54" s="4" t="s">
        <v>8</v>
      </c>
      <c r="M54" s="4" t="s">
        <v>9</v>
      </c>
      <c r="N54" s="4" t="s">
        <v>19</v>
      </c>
      <c r="O54" s="4">
        <v>12</v>
      </c>
      <c r="P54" s="4">
        <v>30000</v>
      </c>
      <c r="Q54" s="4">
        <f t="shared" si="2"/>
        <v>360000</v>
      </c>
    </row>
    <row r="55" spans="2:17" ht="30" x14ac:dyDescent="0.25">
      <c r="B55" s="3">
        <v>45353</v>
      </c>
      <c r="C55" s="4" t="s">
        <v>11</v>
      </c>
      <c r="D55" s="4" t="s">
        <v>9</v>
      </c>
      <c r="E55" s="4" t="s">
        <v>13</v>
      </c>
      <c r="F55" s="4">
        <v>8</v>
      </c>
      <c r="G55" s="4">
        <v>50000</v>
      </c>
      <c r="H55" s="4">
        <f t="shared" si="0"/>
        <v>400000</v>
      </c>
      <c r="K55" s="3">
        <v>45347</v>
      </c>
      <c r="L55" s="4" t="s">
        <v>20</v>
      </c>
      <c r="M55" s="4" t="s">
        <v>12</v>
      </c>
      <c r="N55" s="4" t="s">
        <v>10</v>
      </c>
      <c r="O55" s="4">
        <v>5</v>
      </c>
      <c r="P55" s="4">
        <v>70000</v>
      </c>
      <c r="Q55" s="4">
        <f t="shared" si="2"/>
        <v>350000</v>
      </c>
    </row>
    <row r="56" spans="2:17" ht="30" x14ac:dyDescent="0.25">
      <c r="B56" s="3">
        <v>45354</v>
      </c>
      <c r="C56" s="4" t="s">
        <v>14</v>
      </c>
      <c r="D56" s="4" t="s">
        <v>21</v>
      </c>
      <c r="E56" s="4" t="s">
        <v>16</v>
      </c>
      <c r="F56" s="4">
        <v>7</v>
      </c>
      <c r="G56" s="4">
        <v>20000</v>
      </c>
      <c r="H56" s="4">
        <f t="shared" si="0"/>
        <v>140000</v>
      </c>
      <c r="K56" s="3">
        <v>45352</v>
      </c>
      <c r="L56" s="4" t="s">
        <v>22</v>
      </c>
      <c r="M56" s="4" t="s">
        <v>9</v>
      </c>
      <c r="N56" s="4" t="s">
        <v>10</v>
      </c>
      <c r="O56" s="4">
        <v>12</v>
      </c>
      <c r="P56" s="4">
        <v>70000</v>
      </c>
      <c r="Q56" s="4">
        <f t="shared" si="2"/>
        <v>840000</v>
      </c>
    </row>
    <row r="57" spans="2:17" ht="30" x14ac:dyDescent="0.25">
      <c r="B57" s="3">
        <v>45355</v>
      </c>
      <c r="C57" s="4" t="s">
        <v>17</v>
      </c>
      <c r="D57" s="4" t="s">
        <v>23</v>
      </c>
      <c r="E57" s="4" t="s">
        <v>19</v>
      </c>
      <c r="F57" s="4">
        <v>9</v>
      </c>
      <c r="G57" s="4">
        <v>30000</v>
      </c>
      <c r="H57" s="4">
        <f t="shared" si="0"/>
        <v>270000</v>
      </c>
      <c r="K57" s="3">
        <v>45353</v>
      </c>
      <c r="L57" s="4" t="s">
        <v>11</v>
      </c>
      <c r="M57" s="4" t="s">
        <v>9</v>
      </c>
      <c r="N57" s="4" t="s">
        <v>13</v>
      </c>
      <c r="O57" s="4">
        <v>8</v>
      </c>
      <c r="P57" s="4">
        <v>50000</v>
      </c>
      <c r="Q57" s="4">
        <f t="shared" si="2"/>
        <v>400000</v>
      </c>
    </row>
    <row r="58" spans="2:17" ht="30" x14ac:dyDescent="0.25">
      <c r="B58" s="3">
        <v>45356</v>
      </c>
      <c r="C58" s="4" t="s">
        <v>20</v>
      </c>
      <c r="D58" s="4" t="s">
        <v>21</v>
      </c>
      <c r="E58" s="4" t="s">
        <v>10</v>
      </c>
      <c r="F58" s="4">
        <v>6</v>
      </c>
      <c r="G58" s="4">
        <v>70000</v>
      </c>
      <c r="H58" s="4">
        <f t="shared" si="0"/>
        <v>420000</v>
      </c>
      <c r="K58" s="3">
        <v>45354</v>
      </c>
      <c r="L58" s="4" t="s">
        <v>14</v>
      </c>
      <c r="M58" s="4" t="s">
        <v>21</v>
      </c>
      <c r="N58" s="4" t="s">
        <v>16</v>
      </c>
      <c r="O58" s="4">
        <v>7</v>
      </c>
      <c r="P58" s="4">
        <v>20000</v>
      </c>
      <c r="Q58" s="4">
        <f t="shared" si="2"/>
        <v>140000</v>
      </c>
    </row>
    <row r="59" spans="2:17" ht="30" x14ac:dyDescent="0.25">
      <c r="B59" s="3">
        <v>45357</v>
      </c>
      <c r="C59" s="4" t="s">
        <v>8</v>
      </c>
      <c r="D59" s="4" t="s">
        <v>23</v>
      </c>
      <c r="E59" s="4" t="s">
        <v>13</v>
      </c>
      <c r="F59" s="4">
        <v>10</v>
      </c>
      <c r="G59" s="4">
        <v>50000</v>
      </c>
      <c r="H59" s="4">
        <f t="shared" si="0"/>
        <v>500000</v>
      </c>
      <c r="K59" s="3">
        <v>45355</v>
      </c>
      <c r="L59" s="4" t="s">
        <v>17</v>
      </c>
      <c r="M59" s="4" t="s">
        <v>23</v>
      </c>
      <c r="N59" s="4" t="s">
        <v>19</v>
      </c>
      <c r="O59" s="4">
        <v>9</v>
      </c>
      <c r="P59" s="4">
        <v>30000</v>
      </c>
      <c r="Q59" s="4">
        <f t="shared" si="2"/>
        <v>270000</v>
      </c>
    </row>
    <row r="60" spans="2:17" ht="30" x14ac:dyDescent="0.25">
      <c r="B60" s="3">
        <v>45358</v>
      </c>
      <c r="C60" s="4" t="s">
        <v>11</v>
      </c>
      <c r="D60" s="4" t="s">
        <v>15</v>
      </c>
      <c r="E60" s="4" t="s">
        <v>16</v>
      </c>
      <c r="F60" s="4">
        <v>8</v>
      </c>
      <c r="G60" s="4">
        <v>20000</v>
      </c>
      <c r="H60" s="4">
        <f t="shared" si="0"/>
        <v>160000</v>
      </c>
      <c r="K60" s="3">
        <v>45356</v>
      </c>
      <c r="L60" s="4" t="s">
        <v>20</v>
      </c>
      <c r="M60" s="4" t="s">
        <v>21</v>
      </c>
      <c r="N60" s="4" t="s">
        <v>10</v>
      </c>
      <c r="O60" s="4">
        <v>6</v>
      </c>
      <c r="P60" s="4">
        <v>70000</v>
      </c>
      <c r="Q60" s="4">
        <f t="shared" si="2"/>
        <v>420000</v>
      </c>
    </row>
    <row r="61" spans="2:17" ht="30" x14ac:dyDescent="0.25">
      <c r="B61" s="3">
        <v>45359</v>
      </c>
      <c r="C61" s="4" t="s">
        <v>8</v>
      </c>
      <c r="D61" s="4" t="s">
        <v>18</v>
      </c>
      <c r="E61" s="4" t="s">
        <v>19</v>
      </c>
      <c r="F61" s="4">
        <v>13</v>
      </c>
      <c r="G61" s="4">
        <v>30000</v>
      </c>
      <c r="H61" s="4">
        <f t="shared" si="0"/>
        <v>390000</v>
      </c>
      <c r="K61" s="3">
        <v>45357</v>
      </c>
      <c r="L61" s="4" t="s">
        <v>8</v>
      </c>
      <c r="M61" s="4" t="s">
        <v>23</v>
      </c>
      <c r="N61" s="4" t="s">
        <v>13</v>
      </c>
      <c r="O61" s="4">
        <v>10</v>
      </c>
      <c r="P61" s="4">
        <v>50000</v>
      </c>
      <c r="Q61" s="4">
        <f t="shared" si="2"/>
        <v>500000</v>
      </c>
    </row>
    <row r="62" spans="2:17" ht="30" x14ac:dyDescent="0.25">
      <c r="B62" s="3">
        <v>45360</v>
      </c>
      <c r="C62" s="4" t="s">
        <v>17</v>
      </c>
      <c r="D62" s="4" t="s">
        <v>9</v>
      </c>
      <c r="E62" s="4" t="s">
        <v>10</v>
      </c>
      <c r="F62" s="4">
        <v>9</v>
      </c>
      <c r="G62" s="4">
        <v>70000</v>
      </c>
      <c r="H62" s="4">
        <f t="shared" si="0"/>
        <v>630000</v>
      </c>
      <c r="K62" s="3">
        <v>45358</v>
      </c>
      <c r="L62" s="4" t="s">
        <v>11</v>
      </c>
      <c r="M62" s="4" t="s">
        <v>15</v>
      </c>
      <c r="N62" s="4" t="s">
        <v>16</v>
      </c>
      <c r="O62" s="4">
        <v>8</v>
      </c>
      <c r="P62" s="4">
        <v>20000</v>
      </c>
      <c r="Q62" s="4">
        <f t="shared" si="2"/>
        <v>160000</v>
      </c>
    </row>
    <row r="63" spans="2:17" ht="30" x14ac:dyDescent="0.25">
      <c r="B63" s="3">
        <v>45361</v>
      </c>
      <c r="C63" s="4" t="s">
        <v>20</v>
      </c>
      <c r="D63" s="4" t="s">
        <v>15</v>
      </c>
      <c r="E63" s="4" t="s">
        <v>13</v>
      </c>
      <c r="F63" s="4">
        <v>5</v>
      </c>
      <c r="G63" s="4">
        <v>50000</v>
      </c>
      <c r="H63" s="4">
        <f t="shared" si="0"/>
        <v>250000</v>
      </c>
      <c r="K63" s="3">
        <v>45359</v>
      </c>
      <c r="L63" s="4" t="s">
        <v>8</v>
      </c>
      <c r="M63" s="4" t="s">
        <v>18</v>
      </c>
      <c r="N63" s="4" t="s">
        <v>19</v>
      </c>
      <c r="O63" s="4">
        <v>13</v>
      </c>
      <c r="P63" s="4">
        <v>30000</v>
      </c>
      <c r="Q63" s="4">
        <f t="shared" si="2"/>
        <v>390000</v>
      </c>
    </row>
    <row r="64" spans="2:17" ht="30" x14ac:dyDescent="0.25">
      <c r="B64" s="3">
        <v>45362</v>
      </c>
      <c r="C64" s="4" t="s">
        <v>22</v>
      </c>
      <c r="D64" s="4" t="s">
        <v>12</v>
      </c>
      <c r="E64" s="4" t="s">
        <v>16</v>
      </c>
      <c r="F64" s="4">
        <v>11</v>
      </c>
      <c r="G64" s="4">
        <v>20000</v>
      </c>
      <c r="H64" s="4">
        <f t="shared" si="0"/>
        <v>220000</v>
      </c>
      <c r="K64" s="3">
        <v>45360</v>
      </c>
      <c r="L64" s="4" t="s">
        <v>17</v>
      </c>
      <c r="M64" s="4" t="s">
        <v>9</v>
      </c>
      <c r="N64" s="4" t="s">
        <v>10</v>
      </c>
      <c r="O64" s="4">
        <v>9</v>
      </c>
      <c r="P64" s="4">
        <v>70000</v>
      </c>
      <c r="Q64" s="4">
        <f t="shared" si="2"/>
        <v>630000</v>
      </c>
    </row>
    <row r="65" spans="2:17" ht="30" x14ac:dyDescent="0.25">
      <c r="B65" s="3">
        <v>45363</v>
      </c>
      <c r="C65" s="4" t="s">
        <v>11</v>
      </c>
      <c r="D65" s="4" t="s">
        <v>15</v>
      </c>
      <c r="E65" s="4" t="s">
        <v>19</v>
      </c>
      <c r="F65" s="4">
        <v>14</v>
      </c>
      <c r="G65" s="4">
        <v>30000</v>
      </c>
      <c r="H65" s="4">
        <f t="shared" si="0"/>
        <v>420000</v>
      </c>
      <c r="K65" s="3">
        <v>45361</v>
      </c>
      <c r="L65" s="4" t="s">
        <v>20</v>
      </c>
      <c r="M65" s="4" t="s">
        <v>15</v>
      </c>
      <c r="N65" s="4" t="s">
        <v>13</v>
      </c>
      <c r="O65" s="4">
        <v>5</v>
      </c>
      <c r="P65" s="4">
        <v>50000</v>
      </c>
      <c r="Q65" s="4">
        <f t="shared" si="2"/>
        <v>250000</v>
      </c>
    </row>
    <row r="66" spans="2:17" ht="30" x14ac:dyDescent="0.25">
      <c r="B66" s="3">
        <v>45364</v>
      </c>
      <c r="C66" s="4" t="s">
        <v>14</v>
      </c>
      <c r="D66" s="4" t="s">
        <v>18</v>
      </c>
      <c r="E66" s="4" t="s">
        <v>10</v>
      </c>
      <c r="F66" s="4">
        <v>10</v>
      </c>
      <c r="G66" s="4">
        <v>70000</v>
      </c>
      <c r="H66" s="4">
        <f t="shared" si="0"/>
        <v>700000</v>
      </c>
      <c r="K66" s="3">
        <v>45362</v>
      </c>
      <c r="L66" s="4" t="s">
        <v>22</v>
      </c>
      <c r="M66" s="4" t="s">
        <v>12</v>
      </c>
      <c r="N66" s="4" t="s">
        <v>16</v>
      </c>
      <c r="O66" s="4">
        <v>11</v>
      </c>
      <c r="P66" s="4">
        <v>20000</v>
      </c>
      <c r="Q66" s="4">
        <f t="shared" si="2"/>
        <v>220000</v>
      </c>
    </row>
    <row r="67" spans="2:17" ht="30" x14ac:dyDescent="0.25">
      <c r="B67" s="3">
        <v>45365</v>
      </c>
      <c r="C67" s="4" t="s">
        <v>17</v>
      </c>
      <c r="D67" s="4" t="s">
        <v>21</v>
      </c>
      <c r="E67" s="4" t="s">
        <v>13</v>
      </c>
      <c r="F67" s="4">
        <v>6</v>
      </c>
      <c r="G67" s="4">
        <v>50000</v>
      </c>
      <c r="H67" s="4">
        <f t="shared" si="0"/>
        <v>300000</v>
      </c>
      <c r="K67" s="3">
        <v>45363</v>
      </c>
      <c r="L67" s="4" t="s">
        <v>11</v>
      </c>
      <c r="M67" s="4" t="s">
        <v>15</v>
      </c>
      <c r="N67" s="4" t="s">
        <v>19</v>
      </c>
      <c r="O67" s="4">
        <v>14</v>
      </c>
      <c r="P67" s="4">
        <v>30000</v>
      </c>
      <c r="Q67" s="4">
        <f t="shared" si="2"/>
        <v>420000</v>
      </c>
    </row>
    <row r="68" spans="2:17" ht="30" x14ac:dyDescent="0.25">
      <c r="B68" s="3">
        <v>45366</v>
      </c>
      <c r="C68" s="4" t="s">
        <v>8</v>
      </c>
      <c r="D68" s="4" t="s">
        <v>23</v>
      </c>
      <c r="E68" s="4" t="s">
        <v>16</v>
      </c>
      <c r="F68" s="4">
        <v>8</v>
      </c>
      <c r="G68" s="4">
        <v>20000</v>
      </c>
      <c r="H68" s="4">
        <f t="shared" ref="H68:H79" si="3">F68*G68</f>
        <v>160000</v>
      </c>
      <c r="K68" s="3">
        <v>45364</v>
      </c>
      <c r="L68" s="4" t="s">
        <v>14</v>
      </c>
      <c r="M68" s="4" t="s">
        <v>18</v>
      </c>
      <c r="N68" s="4" t="s">
        <v>10</v>
      </c>
      <c r="O68" s="4">
        <v>10</v>
      </c>
      <c r="P68" s="4">
        <v>70000</v>
      </c>
      <c r="Q68" s="4">
        <f t="shared" si="2"/>
        <v>700000</v>
      </c>
    </row>
    <row r="69" spans="2:17" ht="30" x14ac:dyDescent="0.25">
      <c r="B69" s="3">
        <v>45367</v>
      </c>
      <c r="C69" s="4" t="s">
        <v>22</v>
      </c>
      <c r="D69" s="4" t="s">
        <v>15</v>
      </c>
      <c r="E69" s="4" t="s">
        <v>19</v>
      </c>
      <c r="F69" s="4">
        <v>12</v>
      </c>
      <c r="G69" s="4">
        <v>30000</v>
      </c>
      <c r="H69" s="4">
        <f t="shared" si="3"/>
        <v>360000</v>
      </c>
      <c r="K69" s="3">
        <v>45365</v>
      </c>
      <c r="L69" s="4" t="s">
        <v>17</v>
      </c>
      <c r="M69" s="4" t="s">
        <v>21</v>
      </c>
      <c r="N69" s="4" t="s">
        <v>13</v>
      </c>
      <c r="O69" s="4">
        <v>6</v>
      </c>
      <c r="P69" s="4">
        <v>50000</v>
      </c>
      <c r="Q69" s="4">
        <f t="shared" si="2"/>
        <v>300000</v>
      </c>
    </row>
    <row r="70" spans="2:17" ht="30" x14ac:dyDescent="0.25">
      <c r="B70" s="3">
        <v>45368</v>
      </c>
      <c r="C70" s="4" t="s">
        <v>11</v>
      </c>
      <c r="D70" s="4" t="s">
        <v>18</v>
      </c>
      <c r="E70" s="4" t="s">
        <v>10</v>
      </c>
      <c r="F70" s="4">
        <v>9</v>
      </c>
      <c r="G70" s="4">
        <v>70000</v>
      </c>
      <c r="H70" s="4">
        <f t="shared" si="3"/>
        <v>630000</v>
      </c>
      <c r="K70" s="3">
        <v>45366</v>
      </c>
      <c r="L70" s="4" t="s">
        <v>8</v>
      </c>
      <c r="M70" s="4" t="s">
        <v>23</v>
      </c>
      <c r="N70" s="4" t="s">
        <v>16</v>
      </c>
      <c r="O70" s="4">
        <v>8</v>
      </c>
      <c r="P70" s="4">
        <v>20000</v>
      </c>
      <c r="Q70" s="4">
        <f t="shared" ref="Q70" si="4">O70*P70</f>
        <v>160000</v>
      </c>
    </row>
    <row r="71" spans="2:17" ht="30" x14ac:dyDescent="0.25">
      <c r="B71" s="3">
        <v>45369</v>
      </c>
      <c r="C71" s="4" t="s">
        <v>8</v>
      </c>
      <c r="D71" s="4" t="s">
        <v>12</v>
      </c>
      <c r="E71" s="4" t="s">
        <v>13</v>
      </c>
      <c r="F71" s="4">
        <v>7</v>
      </c>
      <c r="G71" s="4">
        <v>50000</v>
      </c>
      <c r="H71" s="4">
        <f t="shared" si="3"/>
        <v>350000</v>
      </c>
      <c r="K71" s="3">
        <v>45367</v>
      </c>
      <c r="L71" s="4" t="s">
        <v>22</v>
      </c>
      <c r="M71" s="4" t="s">
        <v>15</v>
      </c>
      <c r="N71" s="4" t="s">
        <v>19</v>
      </c>
      <c r="O71" s="4">
        <v>12</v>
      </c>
      <c r="P71" s="4">
        <v>30000</v>
      </c>
      <c r="Q71" s="4">
        <f t="shared" ref="Q71:Q81" si="5">O71*P71</f>
        <v>360000</v>
      </c>
    </row>
    <row r="72" spans="2:17" ht="30" x14ac:dyDescent="0.25">
      <c r="B72" s="3">
        <v>45370</v>
      </c>
      <c r="C72" s="4" t="s">
        <v>17</v>
      </c>
      <c r="D72" s="4" t="s">
        <v>15</v>
      </c>
      <c r="E72" s="4" t="s">
        <v>16</v>
      </c>
      <c r="F72" s="4">
        <v>14</v>
      </c>
      <c r="G72" s="4">
        <v>20000</v>
      </c>
      <c r="H72" s="4">
        <f t="shared" si="3"/>
        <v>280000</v>
      </c>
      <c r="K72" s="3">
        <v>45368</v>
      </c>
      <c r="L72" s="4" t="s">
        <v>11</v>
      </c>
      <c r="M72" s="4" t="s">
        <v>18</v>
      </c>
      <c r="N72" s="4" t="s">
        <v>10</v>
      </c>
      <c r="O72" s="4">
        <v>9</v>
      </c>
      <c r="P72" s="4">
        <v>70000</v>
      </c>
      <c r="Q72" s="4">
        <f t="shared" si="5"/>
        <v>630000</v>
      </c>
    </row>
    <row r="73" spans="2:17" ht="30" x14ac:dyDescent="0.25">
      <c r="B73" s="3">
        <v>45371</v>
      </c>
      <c r="C73" s="4" t="s">
        <v>20</v>
      </c>
      <c r="D73" s="4" t="s">
        <v>18</v>
      </c>
      <c r="E73" s="4" t="s">
        <v>19</v>
      </c>
      <c r="F73" s="4">
        <v>8</v>
      </c>
      <c r="G73" s="4">
        <v>30000</v>
      </c>
      <c r="H73" s="4">
        <f t="shared" si="3"/>
        <v>240000</v>
      </c>
      <c r="K73" s="3">
        <v>45369</v>
      </c>
      <c r="L73" s="4" t="s">
        <v>8</v>
      </c>
      <c r="M73" s="4" t="s">
        <v>12</v>
      </c>
      <c r="N73" s="4" t="s">
        <v>13</v>
      </c>
      <c r="O73" s="4">
        <v>7</v>
      </c>
      <c r="P73" s="4">
        <v>50000</v>
      </c>
      <c r="Q73" s="4">
        <f t="shared" si="5"/>
        <v>350000</v>
      </c>
    </row>
    <row r="74" spans="2:17" ht="30" x14ac:dyDescent="0.25">
      <c r="B74" s="3">
        <v>45372</v>
      </c>
      <c r="C74" s="4" t="s">
        <v>22</v>
      </c>
      <c r="D74" s="4" t="s">
        <v>21</v>
      </c>
      <c r="E74" s="4" t="s">
        <v>10</v>
      </c>
      <c r="F74" s="4">
        <v>11</v>
      </c>
      <c r="G74" s="4">
        <v>70000</v>
      </c>
      <c r="H74" s="4">
        <f t="shared" si="3"/>
        <v>770000</v>
      </c>
      <c r="K74" s="3">
        <v>45370</v>
      </c>
      <c r="L74" s="4" t="s">
        <v>17</v>
      </c>
      <c r="M74" s="4" t="s">
        <v>15</v>
      </c>
      <c r="N74" s="4" t="s">
        <v>16</v>
      </c>
      <c r="O74" s="4">
        <v>14</v>
      </c>
      <c r="P74" s="4">
        <v>20000</v>
      </c>
      <c r="Q74" s="4">
        <f t="shared" si="5"/>
        <v>280000</v>
      </c>
    </row>
    <row r="75" spans="2:17" ht="30" x14ac:dyDescent="0.25">
      <c r="B75" s="3">
        <v>45373</v>
      </c>
      <c r="C75" s="4" t="s">
        <v>8</v>
      </c>
      <c r="D75" s="4" t="s">
        <v>23</v>
      </c>
      <c r="E75" s="4" t="s">
        <v>13</v>
      </c>
      <c r="F75" s="4">
        <v>5</v>
      </c>
      <c r="G75" s="4">
        <v>50000</v>
      </c>
      <c r="H75" s="4">
        <f t="shared" si="3"/>
        <v>250000</v>
      </c>
      <c r="K75" s="3">
        <v>45371</v>
      </c>
      <c r="L75" s="4" t="s">
        <v>20</v>
      </c>
      <c r="M75" s="4" t="s">
        <v>18</v>
      </c>
      <c r="N75" s="4" t="s">
        <v>19</v>
      </c>
      <c r="O75" s="4">
        <v>8</v>
      </c>
      <c r="P75" s="4">
        <v>30000</v>
      </c>
      <c r="Q75" s="4">
        <f t="shared" si="5"/>
        <v>240000</v>
      </c>
    </row>
    <row r="76" spans="2:17" ht="30" x14ac:dyDescent="0.25">
      <c r="B76" s="3">
        <v>45374</v>
      </c>
      <c r="C76" s="4" t="s">
        <v>14</v>
      </c>
      <c r="D76" s="4" t="s">
        <v>15</v>
      </c>
      <c r="E76" s="4" t="s">
        <v>16</v>
      </c>
      <c r="F76" s="4">
        <v>10</v>
      </c>
      <c r="G76" s="4">
        <v>20000</v>
      </c>
      <c r="H76" s="4">
        <f t="shared" si="3"/>
        <v>200000</v>
      </c>
      <c r="K76" s="3">
        <v>45372</v>
      </c>
      <c r="L76" s="4" t="s">
        <v>22</v>
      </c>
      <c r="M76" s="4" t="s">
        <v>21</v>
      </c>
      <c r="N76" s="4" t="s">
        <v>10</v>
      </c>
      <c r="O76" s="4">
        <v>11</v>
      </c>
      <c r="P76" s="4">
        <v>70000</v>
      </c>
      <c r="Q76" s="4">
        <f t="shared" si="5"/>
        <v>770000</v>
      </c>
    </row>
    <row r="77" spans="2:17" ht="30" x14ac:dyDescent="0.25">
      <c r="B77" s="3">
        <v>45375</v>
      </c>
      <c r="C77" s="4" t="s">
        <v>17</v>
      </c>
      <c r="D77" s="4" t="s">
        <v>18</v>
      </c>
      <c r="E77" s="4" t="s">
        <v>19</v>
      </c>
      <c r="F77" s="4">
        <v>9</v>
      </c>
      <c r="G77" s="4">
        <v>30000</v>
      </c>
      <c r="H77" s="4">
        <f t="shared" si="3"/>
        <v>270000</v>
      </c>
      <c r="K77" s="3">
        <v>45373</v>
      </c>
      <c r="L77" s="4" t="s">
        <v>8</v>
      </c>
      <c r="M77" s="4" t="s">
        <v>23</v>
      </c>
      <c r="N77" s="4" t="s">
        <v>13</v>
      </c>
      <c r="O77" s="4">
        <v>5</v>
      </c>
      <c r="P77" s="4">
        <v>50000</v>
      </c>
      <c r="Q77" s="4">
        <f t="shared" si="5"/>
        <v>250000</v>
      </c>
    </row>
    <row r="78" spans="2:17" ht="30" x14ac:dyDescent="0.25">
      <c r="B78" s="3">
        <v>45376</v>
      </c>
      <c r="C78" s="4" t="s">
        <v>20</v>
      </c>
      <c r="D78" s="4" t="s">
        <v>23</v>
      </c>
      <c r="E78" s="4" t="s">
        <v>10</v>
      </c>
      <c r="F78" s="4">
        <v>10</v>
      </c>
      <c r="G78" s="4">
        <v>70000</v>
      </c>
      <c r="H78" s="4">
        <f t="shared" si="3"/>
        <v>700000</v>
      </c>
      <c r="K78" s="3">
        <v>45374</v>
      </c>
      <c r="L78" s="4" t="s">
        <v>14</v>
      </c>
      <c r="M78" s="4" t="s">
        <v>15</v>
      </c>
      <c r="N78" s="4" t="s">
        <v>16</v>
      </c>
      <c r="O78" s="4">
        <v>10</v>
      </c>
      <c r="P78" s="4">
        <v>20000</v>
      </c>
      <c r="Q78" s="4">
        <f t="shared" si="5"/>
        <v>200000</v>
      </c>
    </row>
    <row r="79" spans="2:17" ht="30" x14ac:dyDescent="0.25">
      <c r="B79" s="3">
        <v>45381</v>
      </c>
      <c r="C79" s="4" t="s">
        <v>8</v>
      </c>
      <c r="D79" s="4" t="s">
        <v>18</v>
      </c>
      <c r="E79" s="4" t="s">
        <v>19</v>
      </c>
      <c r="F79" s="4">
        <v>5</v>
      </c>
      <c r="G79" s="4">
        <v>30000</v>
      </c>
      <c r="H79" s="4">
        <f t="shared" si="3"/>
        <v>150000</v>
      </c>
      <c r="K79" s="3">
        <v>45375</v>
      </c>
      <c r="L79" s="4" t="s">
        <v>17</v>
      </c>
      <c r="M79" s="4" t="s">
        <v>18</v>
      </c>
      <c r="N79" s="4" t="s">
        <v>19</v>
      </c>
      <c r="O79" s="4">
        <v>9</v>
      </c>
      <c r="P79" s="4">
        <v>30000</v>
      </c>
      <c r="Q79" s="4">
        <f t="shared" si="5"/>
        <v>270000</v>
      </c>
    </row>
    <row r="80" spans="2:17" ht="30" x14ac:dyDescent="0.25">
      <c r="K80" s="3">
        <v>45376</v>
      </c>
      <c r="L80" s="4" t="s">
        <v>20</v>
      </c>
      <c r="M80" s="4" t="s">
        <v>23</v>
      </c>
      <c r="N80" s="4" t="s">
        <v>10</v>
      </c>
      <c r="O80" s="4">
        <v>10</v>
      </c>
      <c r="P80" s="4">
        <v>70000</v>
      </c>
      <c r="Q80" s="4">
        <f t="shared" si="5"/>
        <v>700000</v>
      </c>
    </row>
    <row r="81" spans="11:17" ht="30" x14ac:dyDescent="0.25">
      <c r="K81" s="3">
        <v>45381</v>
      </c>
      <c r="L81" s="4" t="s">
        <v>8</v>
      </c>
      <c r="M81" s="4" t="s">
        <v>18</v>
      </c>
      <c r="N81" s="4" t="s">
        <v>19</v>
      </c>
      <c r="O81" s="4">
        <v>5</v>
      </c>
      <c r="P81" s="4">
        <v>30000</v>
      </c>
      <c r="Q81" s="4">
        <f t="shared" si="5"/>
        <v>150000</v>
      </c>
    </row>
    <row r="82" spans="11:17" x14ac:dyDescent="0.25">
      <c r="K82" s="47"/>
      <c r="L82" s="48"/>
      <c r="M82" s="48"/>
      <c r="N82" s="48"/>
      <c r="O82" s="49"/>
      <c r="P82" s="1" t="s">
        <v>24</v>
      </c>
      <c r="Q82" s="4">
        <f>SUM(Q6:Q81)</f>
        <v>28670000</v>
      </c>
    </row>
  </sheetData>
  <mergeCells count="3">
    <mergeCell ref="B1:H2"/>
    <mergeCell ref="K3:Q4"/>
    <mergeCell ref="K82:O82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1"/>
  <sheetViews>
    <sheetView topLeftCell="X4" zoomScale="80" zoomScaleNormal="80" workbookViewId="0">
      <selection activeCell="AH7" sqref="AH7:AJ7"/>
    </sheetView>
  </sheetViews>
  <sheetFormatPr defaultRowHeight="15" x14ac:dyDescent="0.25"/>
  <cols>
    <col min="11" max="11" width="13.85546875" bestFit="1" customWidth="1"/>
    <col min="19" max="19" width="15.7109375" customWidth="1"/>
    <col min="20" max="20" width="11.28515625" customWidth="1"/>
    <col min="23" max="23" width="12.5703125" customWidth="1"/>
    <col min="25" max="25" width="6.140625" customWidth="1"/>
    <col min="26" max="26" width="17.85546875" customWidth="1"/>
    <col min="27" max="27" width="17.7109375" customWidth="1"/>
    <col min="28" max="28" width="10.140625" customWidth="1"/>
    <col min="29" max="29" width="15.140625" customWidth="1"/>
    <col min="30" max="30" width="12.140625" customWidth="1"/>
    <col min="31" max="31" width="10.5703125" bestFit="1" customWidth="1"/>
    <col min="33" max="33" width="27.85546875" customWidth="1"/>
    <col min="34" max="34" width="11.7109375" customWidth="1"/>
    <col min="36" max="36" width="14.28515625" customWidth="1"/>
    <col min="37" max="37" width="17" customWidth="1"/>
    <col min="45" max="45" width="12.7109375" bestFit="1" customWidth="1"/>
    <col min="46" max="46" width="7.28515625" bestFit="1" customWidth="1"/>
    <col min="47" max="47" width="8.28515625" bestFit="1" customWidth="1"/>
    <col min="48" max="48" width="6.85546875" bestFit="1" customWidth="1"/>
    <col min="49" max="49" width="13.140625" bestFit="1" customWidth="1"/>
  </cols>
  <sheetData>
    <row r="2" spans="1:37" x14ac:dyDescent="0.25">
      <c r="A2" s="27" t="s">
        <v>48</v>
      </c>
      <c r="B2" s="27"/>
    </row>
    <row r="4" spans="1:37" x14ac:dyDescent="0.25">
      <c r="B4" s="29" t="s">
        <v>36</v>
      </c>
      <c r="C4" s="30"/>
      <c r="D4" s="30"/>
      <c r="E4" s="30"/>
      <c r="F4" s="30"/>
      <c r="G4" s="31"/>
      <c r="I4" s="45" t="s">
        <v>49</v>
      </c>
      <c r="Q4" s="45" t="s">
        <v>54</v>
      </c>
      <c r="AF4" s="45" t="s">
        <v>53</v>
      </c>
    </row>
    <row r="5" spans="1:37" x14ac:dyDescent="0.25">
      <c r="B5" s="19" t="s">
        <v>37</v>
      </c>
      <c r="C5" s="19"/>
      <c r="D5" s="19"/>
      <c r="E5" s="19"/>
      <c r="F5" s="19"/>
      <c r="G5" s="19"/>
      <c r="I5" t="s">
        <v>47</v>
      </c>
      <c r="J5" s="29" t="s">
        <v>36</v>
      </c>
      <c r="K5" s="30"/>
      <c r="L5" s="30"/>
      <c r="M5" s="30"/>
      <c r="N5" s="30"/>
      <c r="O5" s="31"/>
      <c r="R5" s="55" t="s">
        <v>38</v>
      </c>
      <c r="S5" s="55" t="s">
        <v>35</v>
      </c>
      <c r="T5" s="56" t="s">
        <v>51</v>
      </c>
      <c r="U5" s="57"/>
      <c r="V5" s="58"/>
      <c r="W5" s="55" t="s">
        <v>43</v>
      </c>
      <c r="Y5" s="35" t="s">
        <v>52</v>
      </c>
      <c r="Z5" s="35"/>
      <c r="AA5" s="35"/>
      <c r="AB5" s="35"/>
      <c r="AC5" s="35"/>
      <c r="AD5" s="35"/>
    </row>
    <row r="6" spans="1:37" x14ac:dyDescent="0.25">
      <c r="B6" s="6" t="s">
        <v>38</v>
      </c>
      <c r="C6" s="6" t="s">
        <v>35</v>
      </c>
      <c r="D6" s="6" t="s">
        <v>39</v>
      </c>
      <c r="E6" s="6" t="s">
        <v>40</v>
      </c>
      <c r="F6" s="6" t="s">
        <v>41</v>
      </c>
      <c r="G6" s="6" t="s">
        <v>42</v>
      </c>
      <c r="J6" s="15" t="s">
        <v>37</v>
      </c>
      <c r="K6" s="16"/>
      <c r="L6" s="16"/>
      <c r="M6" s="16"/>
      <c r="N6" s="16"/>
      <c r="O6" s="17"/>
      <c r="R6" s="9"/>
      <c r="S6" s="9"/>
      <c r="T6" s="18" t="s">
        <v>37</v>
      </c>
      <c r="U6" s="18" t="s">
        <v>45</v>
      </c>
      <c r="V6" s="18" t="s">
        <v>44</v>
      </c>
      <c r="W6" s="9"/>
      <c r="Y6" s="28" t="s">
        <v>38</v>
      </c>
      <c r="Z6" s="28" t="s">
        <v>35</v>
      </c>
      <c r="AA6" s="28" t="s">
        <v>51</v>
      </c>
      <c r="AB6" s="28"/>
      <c r="AC6" s="28"/>
      <c r="AD6" s="28" t="s">
        <v>43</v>
      </c>
      <c r="AF6" s="29" t="s">
        <v>55</v>
      </c>
      <c r="AG6" s="30"/>
      <c r="AH6" s="30"/>
      <c r="AI6" s="30"/>
      <c r="AJ6" s="30"/>
      <c r="AK6" s="31"/>
    </row>
    <row r="7" spans="1:37" x14ac:dyDescent="0.25">
      <c r="B7" s="7">
        <v>2</v>
      </c>
      <c r="C7" s="7" t="s">
        <v>9</v>
      </c>
      <c r="D7" s="7">
        <v>30000</v>
      </c>
      <c r="E7" s="7"/>
      <c r="F7" s="7"/>
      <c r="G7" s="7"/>
      <c r="J7" s="6" t="s">
        <v>38</v>
      </c>
      <c r="K7" s="6" t="s">
        <v>35</v>
      </c>
      <c r="L7" s="6" t="s">
        <v>39</v>
      </c>
      <c r="M7" s="6" t="s">
        <v>40</v>
      </c>
      <c r="N7" s="6" t="s">
        <v>41</v>
      </c>
      <c r="O7" s="6" t="s">
        <v>42</v>
      </c>
      <c r="R7" s="7">
        <v>1</v>
      </c>
      <c r="S7" s="7" t="s">
        <v>15</v>
      </c>
      <c r="T7" s="7">
        <v>122000</v>
      </c>
      <c r="U7" s="7">
        <v>181200</v>
      </c>
      <c r="V7" s="7">
        <v>163600</v>
      </c>
      <c r="W7" s="7">
        <f t="shared" ref="W7:W12" si="0">SUM(T7,U7,V7)</f>
        <v>466800</v>
      </c>
      <c r="Y7" s="28"/>
      <c r="Z7" s="28"/>
      <c r="AA7" s="18" t="s">
        <v>37</v>
      </c>
      <c r="AB7" s="18" t="s">
        <v>45</v>
      </c>
      <c r="AC7" s="18" t="s">
        <v>44</v>
      </c>
      <c r="AD7" s="28"/>
      <c r="AF7" s="18" t="s">
        <v>38</v>
      </c>
      <c r="AG7" s="18" t="s">
        <v>35</v>
      </c>
      <c r="AH7" s="32" t="s">
        <v>43</v>
      </c>
      <c r="AI7" s="33"/>
      <c r="AJ7" s="34"/>
      <c r="AK7" s="18" t="s">
        <v>46</v>
      </c>
    </row>
    <row r="8" spans="1:37" x14ac:dyDescent="0.25">
      <c r="B8" s="7">
        <v>5</v>
      </c>
      <c r="C8" s="7" t="s">
        <v>12</v>
      </c>
      <c r="D8" s="7">
        <v>30000</v>
      </c>
      <c r="E8" s="7"/>
      <c r="F8" s="7"/>
      <c r="G8" s="7"/>
      <c r="J8" s="7">
        <v>1</v>
      </c>
      <c r="K8" s="7" t="s">
        <v>15</v>
      </c>
      <c r="L8" s="7">
        <v>30000</v>
      </c>
      <c r="M8" s="7"/>
      <c r="N8" s="7"/>
      <c r="O8" s="7"/>
      <c r="R8" s="7">
        <v>2</v>
      </c>
      <c r="S8" s="7" t="s">
        <v>9</v>
      </c>
      <c r="T8" s="7">
        <v>170800</v>
      </c>
      <c r="U8" s="7">
        <v>150000</v>
      </c>
      <c r="V8" s="7">
        <v>179600</v>
      </c>
      <c r="W8" s="7">
        <f t="shared" si="0"/>
        <v>500400</v>
      </c>
      <c r="Y8" s="7">
        <v>3</v>
      </c>
      <c r="Z8" s="7" t="s">
        <v>18</v>
      </c>
      <c r="AA8" s="7">
        <v>364000</v>
      </c>
      <c r="AB8" s="7">
        <v>126800</v>
      </c>
      <c r="AC8" s="7">
        <v>268000</v>
      </c>
      <c r="AD8" s="7">
        <f t="shared" ref="AD8:AD13" si="1">SUM(AA8,AB8,AC8)</f>
        <v>758800</v>
      </c>
      <c r="AF8" s="18"/>
      <c r="AG8" s="18"/>
      <c r="AH8" s="18" t="s">
        <v>37</v>
      </c>
      <c r="AI8" s="18" t="s">
        <v>45</v>
      </c>
      <c r="AJ8" s="18" t="s">
        <v>44</v>
      </c>
      <c r="AK8" s="18"/>
    </row>
    <row r="9" spans="1:37" x14ac:dyDescent="0.25">
      <c r="B9" s="7">
        <v>1</v>
      </c>
      <c r="C9" s="7" t="s">
        <v>15</v>
      </c>
      <c r="D9" s="7">
        <v>30000</v>
      </c>
      <c r="E9" s="7"/>
      <c r="F9" s="7"/>
      <c r="G9" s="7"/>
      <c r="J9" s="7">
        <v>2</v>
      </c>
      <c r="K9" s="7" t="s">
        <v>9</v>
      </c>
      <c r="L9" s="7">
        <v>30000</v>
      </c>
      <c r="M9" s="7"/>
      <c r="N9" s="7"/>
      <c r="O9" s="7"/>
      <c r="R9" s="7">
        <v>3</v>
      </c>
      <c r="S9" s="7" t="s">
        <v>18</v>
      </c>
      <c r="T9" s="7">
        <v>364000</v>
      </c>
      <c r="U9" s="7">
        <v>126800</v>
      </c>
      <c r="V9" s="7">
        <v>268000</v>
      </c>
      <c r="W9" s="7">
        <f t="shared" si="0"/>
        <v>758800</v>
      </c>
      <c r="Y9" s="7">
        <v>6</v>
      </c>
      <c r="Z9" s="7" t="s">
        <v>23</v>
      </c>
      <c r="AA9" s="7">
        <v>72000</v>
      </c>
      <c r="AB9" s="7">
        <v>304000</v>
      </c>
      <c r="AC9" s="7">
        <v>180400</v>
      </c>
      <c r="AD9" s="7">
        <f t="shared" si="1"/>
        <v>556400</v>
      </c>
      <c r="AF9" s="7">
        <v>1</v>
      </c>
      <c r="AG9" s="7" t="s">
        <v>15</v>
      </c>
      <c r="AH9" s="7">
        <v>122000</v>
      </c>
      <c r="AI9" s="7">
        <v>181200</v>
      </c>
      <c r="AJ9" s="7">
        <v>163600</v>
      </c>
      <c r="AK9" s="7">
        <f>ROUND(AVERAGE(AH9,AI9,AJ9),0)</f>
        <v>155600</v>
      </c>
    </row>
    <row r="10" spans="1:37" x14ac:dyDescent="0.25">
      <c r="B10" s="7">
        <v>3</v>
      </c>
      <c r="C10" s="7" t="s">
        <v>18</v>
      </c>
      <c r="D10" s="7">
        <v>30000</v>
      </c>
      <c r="E10" s="7"/>
      <c r="F10" s="7"/>
      <c r="G10" s="7"/>
      <c r="J10" s="7">
        <v>3</v>
      </c>
      <c r="K10" s="7" t="s">
        <v>18</v>
      </c>
      <c r="L10" s="7">
        <v>30000</v>
      </c>
      <c r="M10" s="7"/>
      <c r="N10" s="7"/>
      <c r="O10" s="7"/>
      <c r="R10" s="7">
        <v>4</v>
      </c>
      <c r="S10" s="7" t="s">
        <v>21</v>
      </c>
      <c r="T10" s="7">
        <v>87600</v>
      </c>
      <c r="U10" s="7">
        <v>158000</v>
      </c>
      <c r="V10" s="7">
        <v>160400</v>
      </c>
      <c r="W10" s="7">
        <f t="shared" si="0"/>
        <v>406000</v>
      </c>
      <c r="Y10" s="7">
        <v>2</v>
      </c>
      <c r="Z10" s="7" t="s">
        <v>9</v>
      </c>
      <c r="AA10" s="7">
        <v>170800</v>
      </c>
      <c r="AB10" s="7">
        <v>150000</v>
      </c>
      <c r="AC10" s="7">
        <v>179600</v>
      </c>
      <c r="AD10" s="7">
        <f t="shared" si="1"/>
        <v>500400</v>
      </c>
      <c r="AF10" s="7">
        <v>2</v>
      </c>
      <c r="AG10" s="7" t="s">
        <v>9</v>
      </c>
      <c r="AH10" s="7">
        <v>170800</v>
      </c>
      <c r="AI10" s="7">
        <v>150000</v>
      </c>
      <c r="AJ10" s="7">
        <v>179600</v>
      </c>
      <c r="AK10" s="7">
        <f t="shared" ref="AK10:AK14" si="2">ROUND(AVERAGE(AH10,AI10,AJ10),0)</f>
        <v>166800</v>
      </c>
    </row>
    <row r="11" spans="1:37" x14ac:dyDescent="0.25">
      <c r="B11" s="7">
        <v>4</v>
      </c>
      <c r="C11" s="7" t="s">
        <v>21</v>
      </c>
      <c r="D11" s="7">
        <v>30000</v>
      </c>
      <c r="E11" s="7"/>
      <c r="F11" s="7"/>
      <c r="G11" s="7"/>
      <c r="J11" s="7">
        <v>4</v>
      </c>
      <c r="K11" s="7" t="s">
        <v>21</v>
      </c>
      <c r="L11" s="7">
        <v>30000</v>
      </c>
      <c r="M11" s="7"/>
      <c r="N11" s="7"/>
      <c r="O11" s="7"/>
      <c r="R11" s="7">
        <v>5</v>
      </c>
      <c r="S11" s="7" t="s">
        <v>12</v>
      </c>
      <c r="T11" s="7">
        <v>80400</v>
      </c>
      <c r="U11" s="7">
        <v>88800</v>
      </c>
      <c r="V11" s="7">
        <v>64200</v>
      </c>
      <c r="W11" s="7">
        <f t="shared" si="0"/>
        <v>233400</v>
      </c>
      <c r="Y11" s="7">
        <v>1</v>
      </c>
      <c r="Z11" s="7" t="s">
        <v>15</v>
      </c>
      <c r="AA11" s="7">
        <v>122000</v>
      </c>
      <c r="AB11" s="7">
        <v>181200</v>
      </c>
      <c r="AC11" s="7">
        <v>163600</v>
      </c>
      <c r="AD11" s="7">
        <f t="shared" si="1"/>
        <v>466800</v>
      </c>
      <c r="AF11" s="7">
        <v>3</v>
      </c>
      <c r="AG11" s="7" t="s">
        <v>18</v>
      </c>
      <c r="AH11" s="7">
        <v>364000</v>
      </c>
      <c r="AI11" s="7">
        <v>126800</v>
      </c>
      <c r="AJ11" s="7">
        <v>268000</v>
      </c>
      <c r="AK11" s="7">
        <f t="shared" si="2"/>
        <v>252933</v>
      </c>
    </row>
    <row r="12" spans="1:37" x14ac:dyDescent="0.25">
      <c r="B12" s="7">
        <v>6</v>
      </c>
      <c r="C12" s="7" t="s">
        <v>23</v>
      </c>
      <c r="D12" s="7">
        <v>30000</v>
      </c>
      <c r="E12" s="7"/>
      <c r="F12" s="7"/>
      <c r="G12" s="7"/>
      <c r="J12" s="7">
        <v>5</v>
      </c>
      <c r="K12" s="7" t="s">
        <v>12</v>
      </c>
      <c r="L12" s="7">
        <v>30000</v>
      </c>
      <c r="M12" s="7"/>
      <c r="N12" s="7"/>
      <c r="O12" s="7"/>
      <c r="R12" s="7">
        <v>6</v>
      </c>
      <c r="S12" s="7" t="s">
        <v>23</v>
      </c>
      <c r="T12" s="7">
        <v>72000</v>
      </c>
      <c r="U12" s="7">
        <v>304000</v>
      </c>
      <c r="V12" s="7">
        <v>180400</v>
      </c>
      <c r="W12" s="7">
        <f t="shared" si="0"/>
        <v>556400</v>
      </c>
      <c r="Y12" s="7">
        <v>4</v>
      </c>
      <c r="Z12" s="7" t="s">
        <v>21</v>
      </c>
      <c r="AA12" s="7">
        <v>87600</v>
      </c>
      <c r="AB12" s="7">
        <v>158000</v>
      </c>
      <c r="AC12" s="7">
        <v>160400</v>
      </c>
      <c r="AD12" s="7">
        <f t="shared" si="1"/>
        <v>406000</v>
      </c>
      <c r="AF12" s="7">
        <v>4</v>
      </c>
      <c r="AG12" s="7" t="s">
        <v>21</v>
      </c>
      <c r="AH12" s="7">
        <v>87600</v>
      </c>
      <c r="AI12" s="7">
        <v>158000</v>
      </c>
      <c r="AJ12" s="7">
        <v>160400</v>
      </c>
      <c r="AK12" s="7">
        <f t="shared" si="2"/>
        <v>135333</v>
      </c>
    </row>
    <row r="13" spans="1:37" x14ac:dyDescent="0.25">
      <c r="J13" s="7">
        <v>6</v>
      </c>
      <c r="K13" s="7" t="s">
        <v>23</v>
      </c>
      <c r="L13" s="7">
        <v>30000</v>
      </c>
      <c r="M13" s="7"/>
      <c r="N13" s="7"/>
      <c r="O13" s="7"/>
      <c r="Y13" s="7">
        <v>5</v>
      </c>
      <c r="Z13" s="7" t="s">
        <v>12</v>
      </c>
      <c r="AA13" s="7">
        <v>80400</v>
      </c>
      <c r="AB13" s="7">
        <v>88800</v>
      </c>
      <c r="AC13" s="7">
        <v>64200</v>
      </c>
      <c r="AD13" s="7">
        <f t="shared" si="1"/>
        <v>233400</v>
      </c>
      <c r="AF13" s="7">
        <v>5</v>
      </c>
      <c r="AG13" s="7" t="s">
        <v>12</v>
      </c>
      <c r="AH13" s="7">
        <v>80400</v>
      </c>
      <c r="AI13" s="7">
        <v>88800</v>
      </c>
      <c r="AJ13" s="7">
        <v>64200</v>
      </c>
      <c r="AK13" s="7">
        <f t="shared" si="2"/>
        <v>77800</v>
      </c>
    </row>
    <row r="14" spans="1:37" x14ac:dyDescent="0.25">
      <c r="AF14" s="7">
        <v>6</v>
      </c>
      <c r="AG14" s="7" t="s">
        <v>23</v>
      </c>
      <c r="AH14" s="7">
        <v>72000</v>
      </c>
      <c r="AI14" s="7">
        <v>304000</v>
      </c>
      <c r="AJ14" s="7">
        <v>180400</v>
      </c>
      <c r="AK14" s="7">
        <f t="shared" si="2"/>
        <v>185467</v>
      </c>
    </row>
    <row r="15" spans="1:37" x14ac:dyDescent="0.25">
      <c r="I15" s="45" t="s">
        <v>50</v>
      </c>
    </row>
    <row r="16" spans="1:37" x14ac:dyDescent="0.25">
      <c r="J16" s="29" t="s">
        <v>36</v>
      </c>
      <c r="K16" s="30"/>
      <c r="L16" s="30"/>
      <c r="M16" s="30"/>
      <c r="N16" s="30"/>
      <c r="O16" s="31"/>
    </row>
    <row r="17" spans="10:46" x14ac:dyDescent="0.25">
      <c r="J17" s="15" t="s">
        <v>37</v>
      </c>
      <c r="K17" s="16"/>
      <c r="L17" s="16"/>
      <c r="M17" s="16"/>
      <c r="N17" s="16"/>
      <c r="O17" s="17"/>
    </row>
    <row r="18" spans="10:46" x14ac:dyDescent="0.25">
      <c r="J18" s="8" t="s">
        <v>38</v>
      </c>
      <c r="K18" s="8" t="s">
        <v>35</v>
      </c>
      <c r="L18" s="8" t="s">
        <v>39</v>
      </c>
      <c r="M18" s="8" t="s">
        <v>40</v>
      </c>
      <c r="N18" s="8" t="s">
        <v>41</v>
      </c>
      <c r="O18" s="8" t="s">
        <v>43</v>
      </c>
    </row>
    <row r="19" spans="10:46" x14ac:dyDescent="0.25">
      <c r="J19" s="7">
        <v>1</v>
      </c>
      <c r="K19" s="7" t="s">
        <v>15</v>
      </c>
      <c r="L19" s="7">
        <v>30000</v>
      </c>
      <c r="M19" s="7">
        <v>1150000</v>
      </c>
      <c r="N19" s="7">
        <f>IF(M19&gt;=2000000,M19*10%,IF(M19&gt;=1000000,M19*8%,M19*6%))</f>
        <v>92000</v>
      </c>
      <c r="O19" s="7">
        <f>SUM(L19,N19)</f>
        <v>122000</v>
      </c>
    </row>
    <row r="20" spans="10:46" x14ac:dyDescent="0.25">
      <c r="J20" s="7">
        <v>2</v>
      </c>
      <c r="K20" s="7" t="s">
        <v>9</v>
      </c>
      <c r="L20" s="7">
        <v>30000</v>
      </c>
      <c r="M20" s="7">
        <v>1760000</v>
      </c>
      <c r="N20" s="7">
        <f t="shared" ref="N20:N24" si="3">IF(M20&gt;=2000000,M20*10%,IF(M20&gt;=1000000,M20*8%,M20*6%))</f>
        <v>140800</v>
      </c>
      <c r="O20" s="7">
        <f t="shared" ref="O20:O24" si="4">SUM(L20,N20)</f>
        <v>170800</v>
      </c>
    </row>
    <row r="21" spans="10:46" x14ac:dyDescent="0.25">
      <c r="J21" s="7">
        <v>3</v>
      </c>
      <c r="K21" s="7" t="s">
        <v>18</v>
      </c>
      <c r="L21" s="7">
        <v>30000</v>
      </c>
      <c r="M21" s="7">
        <v>3340000</v>
      </c>
      <c r="N21" s="7">
        <f t="shared" si="3"/>
        <v>334000</v>
      </c>
      <c r="O21" s="7">
        <f t="shared" si="4"/>
        <v>364000</v>
      </c>
    </row>
    <row r="22" spans="10:46" x14ac:dyDescent="0.25">
      <c r="J22" s="7">
        <v>4</v>
      </c>
      <c r="K22" s="7" t="s">
        <v>21</v>
      </c>
      <c r="L22" s="7">
        <v>30000</v>
      </c>
      <c r="M22" s="7">
        <v>960000</v>
      </c>
      <c r="N22" s="7">
        <f t="shared" si="3"/>
        <v>57600</v>
      </c>
      <c r="O22" s="7">
        <f t="shared" si="4"/>
        <v>87600</v>
      </c>
    </row>
    <row r="23" spans="10:46" x14ac:dyDescent="0.25">
      <c r="J23" s="7">
        <v>5</v>
      </c>
      <c r="K23" s="7" t="s">
        <v>12</v>
      </c>
      <c r="L23" s="7">
        <v>30000</v>
      </c>
      <c r="M23" s="7">
        <v>840000</v>
      </c>
      <c r="N23" s="7">
        <f t="shared" si="3"/>
        <v>50400</v>
      </c>
      <c r="O23" s="7">
        <f t="shared" si="4"/>
        <v>80400</v>
      </c>
    </row>
    <row r="24" spans="10:46" x14ac:dyDescent="0.25">
      <c r="J24" s="7">
        <v>6</v>
      </c>
      <c r="K24" s="7" t="s">
        <v>23</v>
      </c>
      <c r="L24" s="7">
        <v>30000</v>
      </c>
      <c r="M24" s="7">
        <v>700000</v>
      </c>
      <c r="N24" s="7">
        <f t="shared" si="3"/>
        <v>42000</v>
      </c>
      <c r="O24" s="7">
        <f t="shared" si="4"/>
        <v>72000</v>
      </c>
    </row>
    <row r="31" spans="10:46" x14ac:dyDescent="0.25">
      <c r="AT31" t="s">
        <v>47</v>
      </c>
    </row>
  </sheetData>
  <sortState ref="Y8:AD13">
    <sortCondition descending="1" ref="AD23:AD28"/>
  </sortState>
  <mergeCells count="12">
    <mergeCell ref="J16:O16"/>
    <mergeCell ref="AF6:AK6"/>
    <mergeCell ref="AH7:AJ7"/>
    <mergeCell ref="Y6:Y7"/>
    <mergeCell ref="Z6:Z7"/>
    <mergeCell ref="AA6:AC6"/>
    <mergeCell ref="AD6:AD7"/>
    <mergeCell ref="Y5:AD5"/>
    <mergeCell ref="A2:B2"/>
    <mergeCell ref="T5:V5"/>
    <mergeCell ref="B4:G4"/>
    <mergeCell ref="J5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D60"/>
  <sheetViews>
    <sheetView topLeftCell="N12" zoomScale="77" zoomScaleNormal="77" workbookViewId="0">
      <selection activeCell="X13" sqref="X13"/>
    </sheetView>
  </sheetViews>
  <sheetFormatPr defaultRowHeight="15" x14ac:dyDescent="0.25"/>
  <cols>
    <col min="3" max="3" width="15.7109375" customWidth="1"/>
    <col min="4" max="4" width="17.5703125" customWidth="1"/>
    <col min="5" max="5" width="22.7109375" customWidth="1"/>
    <col min="6" max="6" width="16.140625" customWidth="1"/>
    <col min="7" max="7" width="17.5703125" customWidth="1"/>
    <col min="8" max="8" width="14.42578125" customWidth="1"/>
    <col min="9" max="9" width="9" bestFit="1" customWidth="1"/>
    <col min="10" max="10" width="17" customWidth="1"/>
    <col min="11" max="11" width="23.5703125" customWidth="1"/>
    <col min="12" max="12" width="0.140625" customWidth="1"/>
    <col min="13" max="13" width="12.28515625" bestFit="1" customWidth="1"/>
    <col min="14" max="14" width="21.85546875" customWidth="1"/>
    <col min="15" max="15" width="12.42578125" hidden="1" customWidth="1"/>
    <col min="16" max="16" width="13.140625" bestFit="1" customWidth="1"/>
    <col min="17" max="17" width="22.5703125" customWidth="1"/>
    <col min="18" max="18" width="2.140625" customWidth="1"/>
    <col min="19" max="19" width="13.140625" bestFit="1" customWidth="1"/>
    <col min="20" max="20" width="22.7109375" bestFit="1" customWidth="1"/>
    <col min="21" max="21" width="21.42578125" customWidth="1"/>
    <col min="22" max="22" width="17.7109375" customWidth="1"/>
    <col min="23" max="23" width="24.5703125" customWidth="1"/>
    <col min="24" max="24" width="18.28515625" customWidth="1"/>
    <col min="25" max="25" width="30.85546875" customWidth="1"/>
    <col min="27" max="27" width="10" bestFit="1" customWidth="1"/>
    <col min="28" max="28" width="13" bestFit="1" customWidth="1"/>
    <col min="29" max="29" width="38.140625" bestFit="1" customWidth="1"/>
    <col min="30" max="30" width="20.85546875" bestFit="1" customWidth="1"/>
    <col min="31" max="31" width="16.7109375" bestFit="1" customWidth="1"/>
    <col min="32" max="32" width="33.140625" bestFit="1" customWidth="1"/>
  </cols>
  <sheetData>
    <row r="10" spans="3:30" ht="18.75" x14ac:dyDescent="0.3">
      <c r="J10" s="43" t="s">
        <v>94</v>
      </c>
      <c r="K10" s="43"/>
      <c r="L10" s="43"/>
      <c r="M10" s="43"/>
      <c r="N10" s="43"/>
      <c r="O10" s="43"/>
      <c r="P10" s="43"/>
      <c r="Q10" s="43"/>
    </row>
    <row r="11" spans="3:30" ht="18.75" x14ac:dyDescent="0.3">
      <c r="C11" s="10"/>
      <c r="D11" s="62" t="s">
        <v>56</v>
      </c>
      <c r="E11" s="63"/>
      <c r="F11" s="63"/>
      <c r="G11" s="63"/>
      <c r="H11" s="64"/>
      <c r="J11" s="65" t="s">
        <v>37</v>
      </c>
      <c r="K11" s="65"/>
      <c r="L11" s="13"/>
      <c r="M11" s="65" t="s">
        <v>45</v>
      </c>
      <c r="N11" s="65"/>
      <c r="O11" s="13"/>
      <c r="P11" s="65" t="s">
        <v>44</v>
      </c>
      <c r="Q11" s="65"/>
    </row>
    <row r="12" spans="3:30" ht="15.75" x14ac:dyDescent="0.25">
      <c r="C12" s="10"/>
      <c r="D12" s="59" t="s">
        <v>57</v>
      </c>
      <c r="E12" s="59" t="s">
        <v>58</v>
      </c>
      <c r="F12" s="59" t="s">
        <v>5</v>
      </c>
      <c r="G12" s="59" t="s">
        <v>59</v>
      </c>
      <c r="H12" s="59" t="s">
        <v>42</v>
      </c>
      <c r="J12" s="66" t="s">
        <v>25</v>
      </c>
      <c r="K12" s="54" t="s">
        <v>27</v>
      </c>
      <c r="L12" s="67"/>
      <c r="M12" s="66" t="s">
        <v>25</v>
      </c>
      <c r="N12" s="54" t="s">
        <v>27</v>
      </c>
      <c r="O12" s="54"/>
      <c r="P12" s="66" t="s">
        <v>25</v>
      </c>
      <c r="Q12" s="54" t="s">
        <v>27</v>
      </c>
      <c r="T12" s="45" t="s">
        <v>95</v>
      </c>
    </row>
    <row r="13" spans="3:30" ht="18.75" x14ac:dyDescent="0.25">
      <c r="C13" s="10"/>
      <c r="D13" s="60" t="s">
        <v>10</v>
      </c>
      <c r="E13" s="60" t="s">
        <v>4</v>
      </c>
      <c r="F13" s="60">
        <v>53</v>
      </c>
      <c r="G13" s="60">
        <v>60000</v>
      </c>
      <c r="H13" s="60">
        <v>3180000</v>
      </c>
      <c r="J13" s="68">
        <v>45296</v>
      </c>
      <c r="K13" s="54">
        <v>350000</v>
      </c>
      <c r="L13" s="67"/>
      <c r="M13" s="68">
        <v>45323</v>
      </c>
      <c r="N13" s="54">
        <v>560000</v>
      </c>
      <c r="O13" s="54"/>
      <c r="P13" s="68">
        <v>45352</v>
      </c>
      <c r="Q13" s="54">
        <v>840000</v>
      </c>
      <c r="T13" s="24" t="s">
        <v>60</v>
      </c>
      <c r="U13" s="24" t="s">
        <v>24</v>
      </c>
      <c r="V13" s="24" t="s">
        <v>61</v>
      </c>
      <c r="W13" s="24" t="s">
        <v>62</v>
      </c>
      <c r="X13" s="24" t="s">
        <v>63</v>
      </c>
      <c r="AC13" s="14"/>
      <c r="AD13" s="12"/>
    </row>
    <row r="14" spans="3:30" ht="15.75" x14ac:dyDescent="0.25">
      <c r="C14" s="10"/>
      <c r="D14" s="60" t="s">
        <v>13</v>
      </c>
      <c r="E14" s="60" t="s">
        <v>4</v>
      </c>
      <c r="F14" s="60">
        <v>48</v>
      </c>
      <c r="G14" s="60">
        <v>45000</v>
      </c>
      <c r="H14" s="60">
        <v>2160000</v>
      </c>
      <c r="J14" s="68">
        <v>45297</v>
      </c>
      <c r="K14" s="54">
        <v>500000</v>
      </c>
      <c r="L14" s="54"/>
      <c r="M14" s="68">
        <v>45324</v>
      </c>
      <c r="N14" s="54">
        <v>300000</v>
      </c>
      <c r="O14" s="54"/>
      <c r="P14" s="68">
        <v>45353</v>
      </c>
      <c r="Q14" s="54">
        <v>400000</v>
      </c>
      <c r="T14" s="25" t="s">
        <v>91</v>
      </c>
      <c r="U14" s="25">
        <v>8750000</v>
      </c>
      <c r="V14" s="20">
        <f>SUM(H13:H26,)</f>
        <v>7854500</v>
      </c>
      <c r="W14" s="25">
        <f>U14-V14</f>
        <v>895500</v>
      </c>
      <c r="X14" s="25" t="str">
        <f>IF(W14&gt;0,"Profit","Loss")</f>
        <v>Profit</v>
      </c>
    </row>
    <row r="15" spans="3:30" ht="15.75" x14ac:dyDescent="0.25">
      <c r="C15" s="10"/>
      <c r="D15" s="60" t="s">
        <v>19</v>
      </c>
      <c r="E15" s="60" t="s">
        <v>4</v>
      </c>
      <c r="F15" s="60">
        <v>56</v>
      </c>
      <c r="G15" s="60">
        <v>26000</v>
      </c>
      <c r="H15" s="60">
        <v>1456000</v>
      </c>
      <c r="J15" s="68">
        <v>45298</v>
      </c>
      <c r="K15" s="54">
        <v>140000</v>
      </c>
      <c r="L15" s="54"/>
      <c r="M15" s="68">
        <v>45325</v>
      </c>
      <c r="N15" s="54">
        <v>200000</v>
      </c>
      <c r="O15" s="54"/>
      <c r="P15" s="68">
        <v>45354</v>
      </c>
      <c r="Q15" s="54">
        <v>140000</v>
      </c>
      <c r="T15" s="25" t="s">
        <v>92</v>
      </c>
      <c r="U15" s="25">
        <v>9920000</v>
      </c>
      <c r="V15" s="25">
        <f>SUM(H28:H41,)</f>
        <v>9998300</v>
      </c>
      <c r="W15" s="25">
        <f t="shared" ref="W15:W16" si="0">U15-V15</f>
        <v>-78300</v>
      </c>
      <c r="X15" s="25" t="str">
        <f t="shared" ref="X15:X16" si="1">IF(W15&gt;0,"Profit","Loss")</f>
        <v>Loss</v>
      </c>
    </row>
    <row r="16" spans="3:30" ht="15.75" x14ac:dyDescent="0.25">
      <c r="C16" s="10"/>
      <c r="D16" s="60" t="s">
        <v>16</v>
      </c>
      <c r="E16" s="60" t="s">
        <v>4</v>
      </c>
      <c r="F16" s="60">
        <v>48</v>
      </c>
      <c r="G16" s="60">
        <v>17000</v>
      </c>
      <c r="H16" s="60">
        <v>816000</v>
      </c>
      <c r="J16" s="68">
        <v>45299</v>
      </c>
      <c r="K16" s="54">
        <v>450000</v>
      </c>
      <c r="L16" s="54"/>
      <c r="M16" s="68">
        <v>45326</v>
      </c>
      <c r="N16" s="54">
        <v>600000</v>
      </c>
      <c r="O16" s="54"/>
      <c r="P16" s="68">
        <v>45355</v>
      </c>
      <c r="Q16" s="54">
        <v>270000</v>
      </c>
      <c r="T16" s="25" t="s">
        <v>93</v>
      </c>
      <c r="U16" s="25">
        <v>10000000</v>
      </c>
      <c r="V16" s="25">
        <f>SUM(H43:H56,)</f>
        <v>8985700</v>
      </c>
      <c r="W16" s="25">
        <f t="shared" si="0"/>
        <v>1014300</v>
      </c>
      <c r="X16" s="25" t="str">
        <f t="shared" si="1"/>
        <v>Profit</v>
      </c>
    </row>
    <row r="17" spans="3:25" ht="15.75" x14ac:dyDescent="0.25">
      <c r="C17" s="10" t="s">
        <v>37</v>
      </c>
      <c r="D17" s="60" t="s">
        <v>64</v>
      </c>
      <c r="E17" s="60" t="s">
        <v>65</v>
      </c>
      <c r="F17" s="60"/>
      <c r="G17" s="60"/>
      <c r="H17" s="60">
        <v>12000</v>
      </c>
      <c r="J17" s="68">
        <v>45300</v>
      </c>
      <c r="K17" s="54">
        <v>210000</v>
      </c>
      <c r="L17" s="54"/>
      <c r="M17" s="68">
        <v>45327</v>
      </c>
      <c r="N17" s="54">
        <v>280000</v>
      </c>
      <c r="O17" s="54"/>
      <c r="P17" s="68">
        <v>45356</v>
      </c>
      <c r="Q17" s="54">
        <v>420000</v>
      </c>
    </row>
    <row r="18" spans="3:25" ht="15.75" x14ac:dyDescent="0.25">
      <c r="C18" s="10"/>
      <c r="D18" s="60" t="s">
        <v>66</v>
      </c>
      <c r="E18" s="60" t="s">
        <v>67</v>
      </c>
      <c r="F18" s="60"/>
      <c r="G18" s="60"/>
      <c r="H18" s="60">
        <v>5000</v>
      </c>
      <c r="J18" s="68">
        <v>45301</v>
      </c>
      <c r="K18" s="54">
        <v>300000</v>
      </c>
      <c r="L18" s="67"/>
      <c r="M18" s="68">
        <v>45328</v>
      </c>
      <c r="N18" s="54">
        <v>450000</v>
      </c>
      <c r="O18" s="54"/>
      <c r="P18" s="68">
        <v>45357</v>
      </c>
      <c r="Q18" s="54">
        <v>500000</v>
      </c>
    </row>
    <row r="19" spans="3:25" ht="15.75" x14ac:dyDescent="0.25">
      <c r="C19" s="10"/>
      <c r="D19" s="60" t="s">
        <v>68</v>
      </c>
      <c r="E19" s="60" t="s">
        <v>65</v>
      </c>
      <c r="F19" s="60"/>
      <c r="G19" s="60"/>
      <c r="H19" s="60">
        <v>8000</v>
      </c>
      <c r="J19" s="68">
        <v>45302</v>
      </c>
      <c r="K19" s="54">
        <v>80000</v>
      </c>
      <c r="L19" s="54"/>
      <c r="M19" s="68">
        <v>45329</v>
      </c>
      <c r="N19" s="54">
        <v>100000</v>
      </c>
      <c r="O19" s="54"/>
      <c r="P19" s="68">
        <v>45358</v>
      </c>
      <c r="Q19" s="54">
        <v>160000</v>
      </c>
      <c r="T19" s="45" t="s">
        <v>105</v>
      </c>
    </row>
    <row r="20" spans="3:25" ht="15.75" x14ac:dyDescent="0.25">
      <c r="C20" s="10"/>
      <c r="D20" s="60" t="s">
        <v>69</v>
      </c>
      <c r="E20" s="60" t="s">
        <v>70</v>
      </c>
      <c r="F20" s="60"/>
      <c r="G20" s="60"/>
      <c r="H20" s="60">
        <v>1500</v>
      </c>
      <c r="J20" s="68">
        <v>45303</v>
      </c>
      <c r="K20" s="54">
        <v>300000</v>
      </c>
      <c r="L20" s="54"/>
      <c r="M20" s="68">
        <v>45330</v>
      </c>
      <c r="N20" s="54">
        <v>450000</v>
      </c>
      <c r="O20" s="54"/>
      <c r="P20" s="68">
        <v>45359</v>
      </c>
      <c r="Q20" s="54">
        <v>390000</v>
      </c>
      <c r="T20" s="69" t="s">
        <v>96</v>
      </c>
      <c r="U20" s="70" t="s">
        <v>97</v>
      </c>
      <c r="V20" s="70" t="s">
        <v>98</v>
      </c>
      <c r="W20" s="70" t="s">
        <v>99</v>
      </c>
      <c r="X20" s="70" t="s">
        <v>100</v>
      </c>
      <c r="Y20" s="70" t="s">
        <v>101</v>
      </c>
    </row>
    <row r="21" spans="3:25" ht="15.75" x14ac:dyDescent="0.25">
      <c r="C21" s="10"/>
      <c r="D21" s="60" t="s">
        <v>71</v>
      </c>
      <c r="E21" s="60" t="s">
        <v>72</v>
      </c>
      <c r="F21" s="60">
        <v>5</v>
      </c>
      <c r="G21" s="60">
        <v>30000</v>
      </c>
      <c r="H21" s="60">
        <v>150000</v>
      </c>
      <c r="J21" s="68">
        <v>45304</v>
      </c>
      <c r="K21" s="54">
        <v>560000</v>
      </c>
      <c r="L21" s="54"/>
      <c r="M21" s="68">
        <v>45331</v>
      </c>
      <c r="N21" s="54">
        <v>490000</v>
      </c>
      <c r="O21" s="54"/>
      <c r="P21" s="68">
        <v>45360</v>
      </c>
      <c r="Q21" s="54">
        <v>630000</v>
      </c>
      <c r="T21" s="37" t="s">
        <v>91</v>
      </c>
      <c r="U21" s="21" t="s">
        <v>10</v>
      </c>
      <c r="V21" s="40" t="s">
        <v>4</v>
      </c>
      <c r="W21" s="20">
        <v>53</v>
      </c>
      <c r="X21" s="36">
        <f>SUM(W21:W24)</f>
        <v>205</v>
      </c>
      <c r="Y21" s="37" t="s">
        <v>102</v>
      </c>
    </row>
    <row r="22" spans="3:25" ht="15.75" x14ac:dyDescent="0.25">
      <c r="C22" s="10"/>
      <c r="D22" s="60" t="s">
        <v>73</v>
      </c>
      <c r="E22" s="60" t="s">
        <v>72</v>
      </c>
      <c r="F22" s="60"/>
      <c r="G22" s="60"/>
      <c r="H22" s="60">
        <v>20000</v>
      </c>
      <c r="J22" s="68">
        <v>45305</v>
      </c>
      <c r="K22" s="54">
        <v>600000</v>
      </c>
      <c r="L22" s="67"/>
      <c r="M22" s="68">
        <v>45332</v>
      </c>
      <c r="N22" s="54">
        <v>550000</v>
      </c>
      <c r="O22" s="54"/>
      <c r="P22" s="68">
        <v>45361</v>
      </c>
      <c r="Q22" s="54">
        <v>250000</v>
      </c>
      <c r="T22" s="38"/>
      <c r="U22" s="21" t="s">
        <v>13</v>
      </c>
      <c r="V22" s="41"/>
      <c r="W22" s="20">
        <v>48</v>
      </c>
      <c r="X22" s="36"/>
      <c r="Y22" s="38"/>
    </row>
    <row r="23" spans="3:25" ht="15.75" x14ac:dyDescent="0.25">
      <c r="C23" s="10"/>
      <c r="D23" s="60" t="s">
        <v>74</v>
      </c>
      <c r="E23" s="60" t="s">
        <v>70</v>
      </c>
      <c r="F23" s="60"/>
      <c r="G23" s="60"/>
      <c r="H23" s="60">
        <v>2000</v>
      </c>
      <c r="J23" s="68">
        <v>45306</v>
      </c>
      <c r="K23" s="54">
        <v>180000</v>
      </c>
      <c r="L23" s="54"/>
      <c r="M23" s="68">
        <v>45333</v>
      </c>
      <c r="N23" s="54">
        <v>240000</v>
      </c>
      <c r="O23" s="54"/>
      <c r="P23" s="68">
        <v>45362</v>
      </c>
      <c r="Q23" s="54">
        <v>220000</v>
      </c>
      <c r="T23" s="38"/>
      <c r="U23" s="21" t="s">
        <v>19</v>
      </c>
      <c r="V23" s="41"/>
      <c r="W23" s="20">
        <v>56</v>
      </c>
      <c r="X23" s="36"/>
      <c r="Y23" s="38"/>
    </row>
    <row r="24" spans="3:25" ht="15.75" x14ac:dyDescent="0.25">
      <c r="C24" s="10"/>
      <c r="D24" s="60" t="s">
        <v>75</v>
      </c>
      <c r="E24" s="60" t="s">
        <v>76</v>
      </c>
      <c r="F24" s="60"/>
      <c r="G24" s="60"/>
      <c r="H24" s="60">
        <v>3000</v>
      </c>
      <c r="J24" s="68">
        <v>45307</v>
      </c>
      <c r="K24" s="54">
        <v>150000</v>
      </c>
      <c r="L24" s="54"/>
      <c r="M24" s="68">
        <v>45334</v>
      </c>
      <c r="N24" s="54">
        <v>300000</v>
      </c>
      <c r="O24" s="54"/>
      <c r="P24" s="68">
        <v>45363</v>
      </c>
      <c r="Q24" s="54">
        <v>420000</v>
      </c>
      <c r="T24" s="39"/>
      <c r="U24" s="21" t="s">
        <v>16</v>
      </c>
      <c r="V24" s="42"/>
      <c r="W24" s="20">
        <v>48</v>
      </c>
      <c r="X24" s="36"/>
      <c r="Y24" s="39"/>
    </row>
    <row r="25" spans="3:25" ht="15.75" x14ac:dyDescent="0.25">
      <c r="C25" s="10"/>
      <c r="D25" s="60" t="s">
        <v>77</v>
      </c>
      <c r="E25" s="60" t="s">
        <v>70</v>
      </c>
      <c r="F25" s="60"/>
      <c r="G25" s="60"/>
      <c r="H25" s="60">
        <v>1000</v>
      </c>
      <c r="J25" s="68">
        <v>45308</v>
      </c>
      <c r="K25" s="54">
        <v>770000</v>
      </c>
      <c r="L25" s="54"/>
      <c r="M25" s="68">
        <v>45335</v>
      </c>
      <c r="N25" s="54">
        <v>630000</v>
      </c>
      <c r="O25" s="54"/>
      <c r="P25" s="68">
        <v>45364</v>
      </c>
      <c r="Q25" s="54">
        <v>700000</v>
      </c>
      <c r="T25" s="37" t="s">
        <v>92</v>
      </c>
      <c r="U25" s="21" t="s">
        <v>10</v>
      </c>
      <c r="V25" s="40" t="s">
        <v>4</v>
      </c>
      <c r="W25" s="20">
        <v>55</v>
      </c>
      <c r="X25" s="36">
        <f>SUM(W25:W28)</f>
        <v>244</v>
      </c>
      <c r="Y25" s="37" t="s">
        <v>103</v>
      </c>
    </row>
    <row r="26" spans="3:25" ht="15.75" x14ac:dyDescent="0.25">
      <c r="C26" s="10"/>
      <c r="D26" s="60" t="s">
        <v>78</v>
      </c>
      <c r="E26" s="60"/>
      <c r="F26" s="60"/>
      <c r="G26" s="60"/>
      <c r="H26" s="60">
        <v>40000</v>
      </c>
      <c r="J26" s="68">
        <v>45309</v>
      </c>
      <c r="K26" s="54">
        <v>350000</v>
      </c>
      <c r="L26" s="67"/>
      <c r="M26" s="68">
        <v>45336</v>
      </c>
      <c r="N26" s="54">
        <v>400000</v>
      </c>
      <c r="O26" s="54"/>
      <c r="P26" s="68">
        <v>45365</v>
      </c>
      <c r="Q26" s="54">
        <v>300000</v>
      </c>
      <c r="T26" s="38"/>
      <c r="U26" s="21" t="s">
        <v>13</v>
      </c>
      <c r="V26" s="41"/>
      <c r="W26" s="20">
        <v>50</v>
      </c>
      <c r="X26" s="36"/>
      <c r="Y26" s="38"/>
    </row>
    <row r="27" spans="3:25" ht="15.75" x14ac:dyDescent="0.25">
      <c r="C27" s="11"/>
      <c r="D27" s="60"/>
      <c r="E27" s="61"/>
      <c r="F27" s="60"/>
      <c r="G27" s="60"/>
      <c r="H27" s="60"/>
      <c r="J27" s="68">
        <v>45310</v>
      </c>
      <c r="K27" s="54">
        <v>120000</v>
      </c>
      <c r="L27" s="54"/>
      <c r="M27" s="68">
        <v>45337</v>
      </c>
      <c r="N27" s="54">
        <v>220000</v>
      </c>
      <c r="O27" s="54"/>
      <c r="P27" s="68">
        <v>45366</v>
      </c>
      <c r="Q27" s="54">
        <v>160000</v>
      </c>
      <c r="T27" s="38"/>
      <c r="U27" s="21" t="s">
        <v>19</v>
      </c>
      <c r="V27" s="41"/>
      <c r="W27" s="20">
        <v>79</v>
      </c>
      <c r="X27" s="36"/>
      <c r="Y27" s="38"/>
    </row>
    <row r="28" spans="3:25" ht="15.75" x14ac:dyDescent="0.25">
      <c r="C28" s="10"/>
      <c r="D28" s="60" t="s">
        <v>10</v>
      </c>
      <c r="E28" s="60" t="s">
        <v>4</v>
      </c>
      <c r="F28" s="60">
        <v>55</v>
      </c>
      <c r="G28" s="60">
        <v>60000</v>
      </c>
      <c r="H28" s="60">
        <v>3300000</v>
      </c>
      <c r="J28" s="68">
        <v>45311</v>
      </c>
      <c r="K28" s="54">
        <v>390000</v>
      </c>
      <c r="L28" s="54"/>
      <c r="M28" s="68">
        <v>45338</v>
      </c>
      <c r="N28" s="54">
        <v>420000</v>
      </c>
      <c r="O28" s="54"/>
      <c r="P28" s="68">
        <v>45367</v>
      </c>
      <c r="Q28" s="54">
        <v>360000</v>
      </c>
      <c r="T28" s="39"/>
      <c r="U28" s="21" t="s">
        <v>16</v>
      </c>
      <c r="V28" s="42"/>
      <c r="W28" s="20">
        <v>60</v>
      </c>
      <c r="X28" s="36"/>
      <c r="Y28" s="39"/>
    </row>
    <row r="29" spans="3:25" ht="15.75" x14ac:dyDescent="0.25">
      <c r="C29" s="10"/>
      <c r="D29" s="60" t="s">
        <v>13</v>
      </c>
      <c r="E29" s="60" t="s">
        <v>4</v>
      </c>
      <c r="F29" s="60">
        <v>50</v>
      </c>
      <c r="G29" s="60">
        <v>45000</v>
      </c>
      <c r="H29" s="60">
        <v>2250000</v>
      </c>
      <c r="J29" s="68">
        <v>45312</v>
      </c>
      <c r="K29" s="54">
        <v>630000</v>
      </c>
      <c r="L29" s="54"/>
      <c r="M29" s="68">
        <v>45339</v>
      </c>
      <c r="N29" s="54">
        <v>700000</v>
      </c>
      <c r="O29" s="54"/>
      <c r="P29" s="68">
        <v>45368</v>
      </c>
      <c r="Q29" s="54">
        <v>630000</v>
      </c>
      <c r="T29" s="37" t="s">
        <v>93</v>
      </c>
      <c r="U29" s="21" t="s">
        <v>10</v>
      </c>
      <c r="V29" s="40" t="s">
        <v>4</v>
      </c>
      <c r="W29" s="20">
        <v>67</v>
      </c>
      <c r="X29" s="36">
        <f>SUM(W29:W32)</f>
        <v>236</v>
      </c>
      <c r="Y29" s="37" t="s">
        <v>104</v>
      </c>
    </row>
    <row r="30" spans="3:25" ht="15.75" x14ac:dyDescent="0.25">
      <c r="C30" s="10"/>
      <c r="D30" s="60" t="s">
        <v>19</v>
      </c>
      <c r="E30" s="60" t="s">
        <v>4</v>
      </c>
      <c r="F30" s="60">
        <v>79</v>
      </c>
      <c r="G30" s="60">
        <v>26000</v>
      </c>
      <c r="H30" s="60">
        <v>2054000</v>
      </c>
      <c r="J30" s="68">
        <v>45313</v>
      </c>
      <c r="K30" s="54">
        <v>400000</v>
      </c>
      <c r="L30" s="54"/>
      <c r="M30" s="68">
        <v>45340</v>
      </c>
      <c r="N30" s="54">
        <v>450000</v>
      </c>
      <c r="O30" s="54"/>
      <c r="P30" s="68">
        <v>45369</v>
      </c>
      <c r="Q30" s="54">
        <v>350000</v>
      </c>
      <c r="T30" s="38"/>
      <c r="U30" s="21" t="s">
        <v>13</v>
      </c>
      <c r="V30" s="41"/>
      <c r="W30" s="20">
        <v>41</v>
      </c>
      <c r="X30" s="36"/>
      <c r="Y30" s="38"/>
    </row>
    <row r="31" spans="3:25" ht="15.75" x14ac:dyDescent="0.25">
      <c r="C31" s="10"/>
      <c r="D31" s="60" t="s">
        <v>16</v>
      </c>
      <c r="E31" s="60" t="s">
        <v>4</v>
      </c>
      <c r="F31" s="60">
        <v>60</v>
      </c>
      <c r="G31" s="60">
        <v>17000</v>
      </c>
      <c r="H31" s="60">
        <v>1020000</v>
      </c>
      <c r="J31" s="68">
        <v>45314</v>
      </c>
      <c r="K31" s="54">
        <v>280000</v>
      </c>
      <c r="L31" s="54"/>
      <c r="M31" s="68">
        <v>45341</v>
      </c>
      <c r="N31" s="54">
        <v>260000</v>
      </c>
      <c r="O31" s="54"/>
      <c r="P31" s="68">
        <v>45370</v>
      </c>
      <c r="Q31" s="54">
        <v>280000</v>
      </c>
      <c r="T31" s="38"/>
      <c r="U31" s="21" t="s">
        <v>19</v>
      </c>
      <c r="V31" s="41"/>
      <c r="W31" s="20">
        <v>70</v>
      </c>
      <c r="X31" s="36"/>
      <c r="Y31" s="38"/>
    </row>
    <row r="32" spans="3:25" ht="15.75" x14ac:dyDescent="0.25">
      <c r="C32" s="10"/>
      <c r="D32" s="60" t="s">
        <v>64</v>
      </c>
      <c r="E32" s="60" t="s">
        <v>65</v>
      </c>
      <c r="F32" s="60"/>
      <c r="G32" s="60"/>
      <c r="H32" s="60">
        <v>12000</v>
      </c>
      <c r="J32" s="68">
        <v>45315</v>
      </c>
      <c r="K32" s="54">
        <v>210000</v>
      </c>
      <c r="L32" s="54"/>
      <c r="M32" s="68">
        <v>45342</v>
      </c>
      <c r="N32" s="54">
        <v>240000</v>
      </c>
      <c r="O32" s="54"/>
      <c r="P32" s="68">
        <v>45371</v>
      </c>
      <c r="Q32" s="54">
        <v>240000</v>
      </c>
      <c r="T32" s="39"/>
      <c r="U32" s="21" t="s">
        <v>16</v>
      </c>
      <c r="V32" s="42"/>
      <c r="W32" s="20">
        <v>58</v>
      </c>
      <c r="X32" s="36"/>
      <c r="Y32" s="39"/>
    </row>
    <row r="33" spans="3:17" ht="15.75" x14ac:dyDescent="0.25">
      <c r="C33" s="10"/>
      <c r="D33" s="60" t="s">
        <v>66</v>
      </c>
      <c r="E33" s="60" t="s">
        <v>67</v>
      </c>
      <c r="F33" s="60"/>
      <c r="G33" s="60"/>
      <c r="H33" s="60">
        <v>8000</v>
      </c>
      <c r="J33" s="68">
        <v>45316</v>
      </c>
      <c r="K33" s="54">
        <v>700000</v>
      </c>
      <c r="L33" s="67"/>
      <c r="M33" s="68">
        <v>45343</v>
      </c>
      <c r="N33" s="54">
        <v>840000</v>
      </c>
      <c r="O33" s="54"/>
      <c r="P33" s="68">
        <v>45372</v>
      </c>
      <c r="Q33" s="54">
        <v>770000</v>
      </c>
    </row>
    <row r="34" spans="3:17" ht="15.75" x14ac:dyDescent="0.25">
      <c r="C34" s="10" t="s">
        <v>45</v>
      </c>
      <c r="D34" s="60" t="s">
        <v>68</v>
      </c>
      <c r="E34" s="60" t="s">
        <v>65</v>
      </c>
      <c r="F34" s="60"/>
      <c r="G34" s="60"/>
      <c r="H34" s="60">
        <v>8000</v>
      </c>
      <c r="J34" s="68">
        <v>45317</v>
      </c>
      <c r="K34" s="54">
        <v>250000</v>
      </c>
      <c r="L34" s="54"/>
      <c r="M34" s="68">
        <v>45344</v>
      </c>
      <c r="N34" s="54">
        <v>350000</v>
      </c>
      <c r="O34" s="54"/>
      <c r="P34" s="68">
        <v>45373</v>
      </c>
      <c r="Q34" s="54">
        <v>250000</v>
      </c>
    </row>
    <row r="35" spans="3:17" ht="15.75" x14ac:dyDescent="0.25">
      <c r="C35" s="10"/>
      <c r="D35" s="60" t="s">
        <v>69</v>
      </c>
      <c r="E35" s="60" t="s">
        <v>70</v>
      </c>
      <c r="F35" s="60"/>
      <c r="G35" s="60"/>
      <c r="H35" s="60">
        <v>1500</v>
      </c>
      <c r="J35" s="68">
        <v>45318</v>
      </c>
      <c r="K35" s="54">
        <v>160000</v>
      </c>
      <c r="L35" s="54"/>
      <c r="M35" s="68">
        <v>45345</v>
      </c>
      <c r="N35" s="54">
        <v>180000</v>
      </c>
      <c r="O35" s="54"/>
      <c r="P35" s="68">
        <v>45374</v>
      </c>
      <c r="Q35" s="54">
        <v>200000</v>
      </c>
    </row>
    <row r="36" spans="3:17" ht="15.75" x14ac:dyDescent="0.25">
      <c r="C36" s="10"/>
      <c r="D36" s="60" t="s">
        <v>71</v>
      </c>
      <c r="E36" s="60" t="s">
        <v>72</v>
      </c>
      <c r="F36" s="60">
        <v>5</v>
      </c>
      <c r="G36" s="60">
        <v>30000</v>
      </c>
      <c r="H36" s="60">
        <v>150000</v>
      </c>
      <c r="J36" s="68">
        <v>45319</v>
      </c>
      <c r="K36" s="54">
        <v>180000</v>
      </c>
      <c r="L36" s="54"/>
      <c r="M36" s="68">
        <v>45346</v>
      </c>
      <c r="N36" s="54">
        <v>360000</v>
      </c>
      <c r="O36" s="54"/>
      <c r="P36" s="68">
        <v>45375</v>
      </c>
      <c r="Q36" s="54">
        <v>270000</v>
      </c>
    </row>
    <row r="37" spans="3:17" ht="15.75" x14ac:dyDescent="0.25">
      <c r="C37" s="10"/>
      <c r="D37" s="60" t="s">
        <v>73</v>
      </c>
      <c r="E37" s="60" t="s">
        <v>72</v>
      </c>
      <c r="F37" s="60"/>
      <c r="G37" s="60"/>
      <c r="H37" s="60">
        <v>20000</v>
      </c>
      <c r="J37" s="68">
        <v>45320</v>
      </c>
      <c r="K37" s="54">
        <v>490000</v>
      </c>
      <c r="L37" s="67"/>
      <c r="M37" s="68">
        <v>45347</v>
      </c>
      <c r="N37" s="54">
        <v>350000</v>
      </c>
      <c r="O37" s="54"/>
      <c r="P37" s="68">
        <v>45376</v>
      </c>
      <c r="Q37" s="54">
        <v>700000</v>
      </c>
    </row>
    <row r="38" spans="3:17" ht="15.75" x14ac:dyDescent="0.25">
      <c r="C38" s="10"/>
      <c r="D38" s="60" t="s">
        <v>74</v>
      </c>
      <c r="E38" s="60" t="s">
        <v>70</v>
      </c>
      <c r="F38" s="60"/>
      <c r="G38" s="60"/>
      <c r="H38" s="60">
        <v>3000</v>
      </c>
      <c r="J38" s="68" t="s">
        <v>26</v>
      </c>
      <c r="K38" s="54">
        <v>8750000</v>
      </c>
      <c r="L38" s="54"/>
      <c r="M38" s="68" t="s">
        <v>26</v>
      </c>
      <c r="N38" s="54">
        <v>9920000</v>
      </c>
      <c r="O38" s="54"/>
      <c r="P38" s="68">
        <v>45381</v>
      </c>
      <c r="Q38" s="54">
        <v>150000</v>
      </c>
    </row>
    <row r="39" spans="3:17" ht="15.75" x14ac:dyDescent="0.25">
      <c r="C39" s="10"/>
      <c r="D39" s="60" t="s">
        <v>75</v>
      </c>
      <c r="E39" s="60" t="s">
        <v>76</v>
      </c>
      <c r="F39" s="60"/>
      <c r="G39" s="60"/>
      <c r="H39" s="60">
        <v>1000</v>
      </c>
      <c r="J39" s="54"/>
      <c r="K39" s="54"/>
      <c r="L39" s="54"/>
      <c r="M39" s="54"/>
      <c r="N39" s="54"/>
      <c r="O39" s="54"/>
      <c r="P39" s="68" t="s">
        <v>26</v>
      </c>
      <c r="Q39" s="54">
        <v>10000000</v>
      </c>
    </row>
    <row r="40" spans="3:17" ht="15.75" x14ac:dyDescent="0.25">
      <c r="C40" s="10"/>
      <c r="D40" s="60" t="s">
        <v>77</v>
      </c>
      <c r="E40" s="60" t="s">
        <v>70</v>
      </c>
      <c r="F40" s="60"/>
      <c r="G40" s="60"/>
      <c r="H40" s="60">
        <v>800</v>
      </c>
    </row>
    <row r="41" spans="3:17" ht="15.75" x14ac:dyDescent="0.25">
      <c r="C41" s="10"/>
      <c r="D41" s="60" t="s">
        <v>78</v>
      </c>
      <c r="E41" s="60"/>
      <c r="F41" s="60"/>
      <c r="G41" s="60"/>
      <c r="H41" s="60">
        <v>1170000</v>
      </c>
    </row>
    <row r="42" spans="3:17" ht="15.75" x14ac:dyDescent="0.25">
      <c r="C42" s="11"/>
      <c r="D42" s="60"/>
      <c r="E42" s="60"/>
      <c r="F42" s="60"/>
      <c r="G42" s="60"/>
      <c r="H42" s="60"/>
    </row>
    <row r="43" spans="3:17" ht="15.75" x14ac:dyDescent="0.25">
      <c r="C43" s="10"/>
      <c r="D43" s="60" t="s">
        <v>10</v>
      </c>
      <c r="E43" s="60" t="s">
        <v>4</v>
      </c>
      <c r="F43" s="60">
        <v>67</v>
      </c>
      <c r="G43" s="60">
        <v>60000</v>
      </c>
      <c r="H43" s="60">
        <v>4020000</v>
      </c>
    </row>
    <row r="44" spans="3:17" ht="15.75" x14ac:dyDescent="0.25">
      <c r="C44" s="10"/>
      <c r="D44" s="60" t="s">
        <v>13</v>
      </c>
      <c r="E44" s="60" t="s">
        <v>4</v>
      </c>
      <c r="F44" s="60">
        <v>41</v>
      </c>
      <c r="G44" s="60">
        <v>45000</v>
      </c>
      <c r="H44" s="60">
        <v>1845000</v>
      </c>
    </row>
    <row r="45" spans="3:17" ht="15.75" x14ac:dyDescent="0.25">
      <c r="C45" s="10"/>
      <c r="D45" s="60" t="s">
        <v>19</v>
      </c>
      <c r="E45" s="60" t="s">
        <v>4</v>
      </c>
      <c r="F45" s="60">
        <v>70</v>
      </c>
      <c r="G45" s="60">
        <v>26000</v>
      </c>
      <c r="H45" s="60">
        <v>1820000</v>
      </c>
    </row>
    <row r="46" spans="3:17" ht="15.75" x14ac:dyDescent="0.25">
      <c r="C46" s="10"/>
      <c r="D46" s="60" t="s">
        <v>16</v>
      </c>
      <c r="E46" s="60" t="s">
        <v>4</v>
      </c>
      <c r="F46" s="60">
        <v>58</v>
      </c>
      <c r="G46" s="60">
        <v>17000</v>
      </c>
      <c r="H46" s="60">
        <v>986000</v>
      </c>
    </row>
    <row r="47" spans="3:17" ht="15.75" x14ac:dyDescent="0.25">
      <c r="C47" s="10"/>
      <c r="D47" s="60" t="s">
        <v>64</v>
      </c>
      <c r="E47" s="60" t="s">
        <v>65</v>
      </c>
      <c r="F47" s="60"/>
      <c r="G47" s="60"/>
      <c r="H47" s="60">
        <v>13000</v>
      </c>
    </row>
    <row r="48" spans="3:17" ht="15.75" x14ac:dyDescent="0.25">
      <c r="C48" s="10"/>
      <c r="D48" s="60" t="s">
        <v>66</v>
      </c>
      <c r="E48" s="60" t="s">
        <v>67</v>
      </c>
      <c r="F48" s="60"/>
      <c r="G48" s="60"/>
      <c r="H48" s="60">
        <v>2000</v>
      </c>
    </row>
    <row r="49" spans="3:14" ht="15.75" x14ac:dyDescent="0.25">
      <c r="C49" s="10" t="s">
        <v>44</v>
      </c>
      <c r="D49" s="60" t="s">
        <v>68</v>
      </c>
      <c r="E49" s="60" t="s">
        <v>65</v>
      </c>
      <c r="F49" s="60"/>
      <c r="G49" s="60"/>
      <c r="H49" s="60">
        <v>8000</v>
      </c>
    </row>
    <row r="50" spans="3:14" ht="15.75" x14ac:dyDescent="0.25">
      <c r="C50" s="10"/>
      <c r="D50" s="60" t="s">
        <v>69</v>
      </c>
      <c r="E50" s="60" t="s">
        <v>70</v>
      </c>
      <c r="F50" s="60"/>
      <c r="G50" s="60"/>
      <c r="H50" s="60">
        <v>1500</v>
      </c>
    </row>
    <row r="51" spans="3:14" ht="15.75" x14ac:dyDescent="0.25">
      <c r="C51" s="10"/>
      <c r="D51" s="60" t="s">
        <v>71</v>
      </c>
      <c r="E51" s="60" t="s">
        <v>72</v>
      </c>
      <c r="F51" s="60">
        <v>5</v>
      </c>
      <c r="G51" s="60">
        <v>30000</v>
      </c>
      <c r="H51" s="60">
        <v>150000</v>
      </c>
    </row>
    <row r="52" spans="3:14" ht="15.75" x14ac:dyDescent="0.25">
      <c r="C52" s="10"/>
      <c r="D52" s="60" t="s">
        <v>73</v>
      </c>
      <c r="E52" s="60" t="s">
        <v>72</v>
      </c>
      <c r="F52" s="60"/>
      <c r="G52" s="60"/>
      <c r="H52" s="60">
        <v>20000</v>
      </c>
    </row>
    <row r="53" spans="3:14" ht="15.75" x14ac:dyDescent="0.25">
      <c r="C53" s="10"/>
      <c r="D53" s="60" t="s">
        <v>74</v>
      </c>
      <c r="E53" s="60" t="s">
        <v>70</v>
      </c>
      <c r="F53" s="60"/>
      <c r="G53" s="60"/>
      <c r="H53" s="60">
        <v>2000</v>
      </c>
    </row>
    <row r="54" spans="3:14" ht="15.75" x14ac:dyDescent="0.25">
      <c r="C54" s="10"/>
      <c r="D54" s="60" t="s">
        <v>75</v>
      </c>
      <c r="E54" s="60" t="s">
        <v>76</v>
      </c>
      <c r="F54" s="60"/>
      <c r="G54" s="60"/>
      <c r="H54" s="60">
        <v>7000</v>
      </c>
    </row>
    <row r="55" spans="3:14" ht="15.75" x14ac:dyDescent="0.25">
      <c r="C55" s="10"/>
      <c r="D55" s="60" t="s">
        <v>77</v>
      </c>
      <c r="E55" s="60" t="s">
        <v>70</v>
      </c>
      <c r="F55" s="60"/>
      <c r="G55" s="60"/>
      <c r="H55" s="60">
        <v>1200</v>
      </c>
    </row>
    <row r="56" spans="3:14" ht="15.75" x14ac:dyDescent="0.25">
      <c r="C56" s="10"/>
      <c r="D56" s="60" t="s">
        <v>78</v>
      </c>
      <c r="E56" s="60"/>
      <c r="F56" s="60"/>
      <c r="G56" s="60"/>
      <c r="H56" s="60">
        <v>110000</v>
      </c>
    </row>
    <row r="59" spans="3:14" ht="15.75" x14ac:dyDescent="0.25">
      <c r="I59" s="11"/>
      <c r="J59" s="11"/>
      <c r="K59" s="11"/>
      <c r="L59" s="11"/>
      <c r="M59" s="11"/>
      <c r="N59" s="11"/>
    </row>
    <row r="60" spans="3:14" ht="15.75" x14ac:dyDescent="0.25">
      <c r="I60" s="11"/>
      <c r="J60" s="11"/>
      <c r="K60" s="11"/>
      <c r="L60" s="11"/>
      <c r="M60" s="11"/>
      <c r="N60" s="11"/>
    </row>
  </sheetData>
  <mergeCells count="14">
    <mergeCell ref="D11:H11"/>
    <mergeCell ref="J10:Q10"/>
    <mergeCell ref="T21:T24"/>
    <mergeCell ref="T25:T28"/>
    <mergeCell ref="T29:T32"/>
    <mergeCell ref="V21:V24"/>
    <mergeCell ref="V25:V28"/>
    <mergeCell ref="V29:V32"/>
    <mergeCell ref="X21:X24"/>
    <mergeCell ref="X25:X28"/>
    <mergeCell ref="X29:X32"/>
    <mergeCell ref="Y21:Y24"/>
    <mergeCell ref="Y25:Y28"/>
    <mergeCell ref="Y29:Y32"/>
  </mergeCells>
  <phoneticPr fontId="7" type="noConversion"/>
  <conditionalFormatting sqref="X14:X16">
    <cfRule type="containsText" dxfId="1" priority="1" operator="containsText" text="Loss">
      <formula>NOT(ISERROR(SEARCH("Loss",X14)))</formula>
    </cfRule>
    <cfRule type="containsText" dxfId="0" priority="2" operator="containsText" text="Profit">
      <formula>NOT(ISERROR(SEARCH("Profit",X14)))</formula>
    </cfRule>
    <cfRule type="colorScale" priority="3">
      <colorScale>
        <cfvo type="min"/>
        <cfvo type="max"/>
        <color theme="9" tint="0.39997558519241921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0"/>
  <sheetViews>
    <sheetView zoomScale="78" zoomScaleNormal="78" workbookViewId="0">
      <selection activeCell="P36" sqref="P36"/>
    </sheetView>
  </sheetViews>
  <sheetFormatPr defaultRowHeight="15" x14ac:dyDescent="0.25"/>
  <cols>
    <col min="3" max="3" width="16.28515625" customWidth="1"/>
    <col min="4" max="4" width="18.42578125" customWidth="1"/>
    <col min="5" max="5" width="17.42578125" customWidth="1"/>
    <col min="6" max="6" width="20.140625" customWidth="1"/>
    <col min="7" max="7" width="32.140625" bestFit="1" customWidth="1"/>
    <col min="8" max="8" width="20" bestFit="1" customWidth="1"/>
    <col min="9" max="9" width="12.7109375" bestFit="1" customWidth="1"/>
    <col min="10" max="10" width="11.28515625" bestFit="1" customWidth="1"/>
  </cols>
  <sheetData>
    <row r="7" spans="3:6" ht="18.75" x14ac:dyDescent="0.25">
      <c r="C7" s="44" t="s">
        <v>79</v>
      </c>
      <c r="D7" s="44"/>
      <c r="E7" s="44"/>
      <c r="F7" s="44"/>
    </row>
    <row r="8" spans="3:6" ht="18.75" x14ac:dyDescent="0.25">
      <c r="C8" s="22" t="s">
        <v>60</v>
      </c>
      <c r="D8" s="22" t="s">
        <v>80</v>
      </c>
      <c r="E8" s="22" t="s">
        <v>40</v>
      </c>
      <c r="F8" s="22" t="s">
        <v>81</v>
      </c>
    </row>
    <row r="9" spans="3:6" ht="18.75" x14ac:dyDescent="0.25">
      <c r="C9" s="23" t="s">
        <v>37</v>
      </c>
      <c r="D9" s="23">
        <v>9288500</v>
      </c>
      <c r="E9" s="23">
        <v>8750000</v>
      </c>
      <c r="F9" s="23">
        <f>E9-D9</f>
        <v>-538500</v>
      </c>
    </row>
    <row r="10" spans="3:6" ht="18.75" x14ac:dyDescent="0.25">
      <c r="C10" s="23" t="s">
        <v>45</v>
      </c>
      <c r="D10" s="23">
        <v>9744300</v>
      </c>
      <c r="E10" s="23">
        <v>9920000</v>
      </c>
      <c r="F10" s="23">
        <f t="shared" ref="F10:F20" si="0">E10-D10</f>
        <v>175700</v>
      </c>
    </row>
    <row r="11" spans="3:6" ht="18.75" x14ac:dyDescent="0.25">
      <c r="C11" s="23" t="s">
        <v>44</v>
      </c>
      <c r="D11" s="23">
        <v>8904700</v>
      </c>
      <c r="E11" s="23">
        <v>10000000</v>
      </c>
      <c r="F11" s="23">
        <f t="shared" si="0"/>
        <v>1095300</v>
      </c>
    </row>
    <row r="12" spans="3:6" ht="18.75" x14ac:dyDescent="0.25">
      <c r="C12" s="23" t="s">
        <v>82</v>
      </c>
      <c r="D12" s="23">
        <v>7345200</v>
      </c>
      <c r="E12" s="23">
        <v>7957400</v>
      </c>
      <c r="F12" s="23">
        <f t="shared" si="0"/>
        <v>612200</v>
      </c>
    </row>
    <row r="13" spans="3:6" ht="18.75" x14ac:dyDescent="0.25">
      <c r="C13" s="23" t="s">
        <v>83</v>
      </c>
      <c r="D13" s="23">
        <v>8987000</v>
      </c>
      <c r="E13" s="23">
        <v>9876500</v>
      </c>
      <c r="F13" s="23">
        <f t="shared" si="0"/>
        <v>889500</v>
      </c>
    </row>
    <row r="14" spans="3:6" ht="18.75" x14ac:dyDescent="0.25">
      <c r="C14" s="23" t="s">
        <v>84</v>
      </c>
      <c r="D14" s="23">
        <v>5215400</v>
      </c>
      <c r="E14" s="23">
        <v>5164500</v>
      </c>
      <c r="F14" s="23">
        <f t="shared" si="0"/>
        <v>-50900</v>
      </c>
    </row>
    <row r="15" spans="3:6" ht="18.75" x14ac:dyDescent="0.25">
      <c r="C15" s="23" t="s">
        <v>85</v>
      </c>
      <c r="D15" s="23">
        <v>9976500</v>
      </c>
      <c r="E15" s="23">
        <v>11543600</v>
      </c>
      <c r="F15" s="23">
        <f t="shared" si="0"/>
        <v>1567100</v>
      </c>
    </row>
    <row r="16" spans="3:6" ht="18.75" x14ac:dyDescent="0.25">
      <c r="C16" s="23" t="s">
        <v>86</v>
      </c>
      <c r="D16" s="23">
        <v>7976700</v>
      </c>
      <c r="E16" s="23">
        <v>8087900</v>
      </c>
      <c r="F16" s="23">
        <f t="shared" si="0"/>
        <v>111200</v>
      </c>
    </row>
    <row r="17" spans="3:6" ht="18.75" x14ac:dyDescent="0.25">
      <c r="C17" s="23" t="s">
        <v>87</v>
      </c>
      <c r="D17" s="23">
        <v>9879000</v>
      </c>
      <c r="E17" s="23">
        <v>9969800</v>
      </c>
      <c r="F17" s="23">
        <f t="shared" si="0"/>
        <v>90800</v>
      </c>
    </row>
    <row r="18" spans="3:6" ht="18.75" x14ac:dyDescent="0.25">
      <c r="C18" s="23" t="s">
        <v>88</v>
      </c>
      <c r="D18" s="23">
        <v>6234800</v>
      </c>
      <c r="E18" s="23">
        <v>7024000</v>
      </c>
      <c r="F18" s="23">
        <f t="shared" si="0"/>
        <v>789200</v>
      </c>
    </row>
    <row r="19" spans="3:6" ht="18.75" x14ac:dyDescent="0.25">
      <c r="C19" s="23" t="s">
        <v>89</v>
      </c>
      <c r="D19" s="23">
        <v>4534800</v>
      </c>
      <c r="E19" s="23">
        <v>4809300</v>
      </c>
      <c r="F19" s="23">
        <f t="shared" si="0"/>
        <v>274500</v>
      </c>
    </row>
    <row r="20" spans="3:6" ht="18.75" x14ac:dyDescent="0.25">
      <c r="C20" s="23" t="s">
        <v>90</v>
      </c>
      <c r="D20" s="23">
        <v>8348700</v>
      </c>
      <c r="E20" s="23">
        <v>8834800</v>
      </c>
      <c r="F20" s="23">
        <f t="shared" si="0"/>
        <v>486100</v>
      </c>
    </row>
  </sheetData>
  <mergeCells count="1">
    <mergeCell ref="C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Hp</cp:lastModifiedBy>
  <dcterms:created xsi:type="dcterms:W3CDTF">2024-05-29T21:50:26Z</dcterms:created>
  <dcterms:modified xsi:type="dcterms:W3CDTF">2024-12-01T18:09:33Z</dcterms:modified>
</cp:coreProperties>
</file>