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jid.DESKTOP-5LISAEP\OneDrive\Desktop\test2\"/>
    </mc:Choice>
  </mc:AlternateContent>
  <xr:revisionPtr revIDLastSave="0" documentId="13_ncr:1_{69D2B81A-1159-4413-BD75-EEE236F9DDBE}" xr6:coauthVersionLast="47" xr6:coauthVersionMax="47" xr10:uidLastSave="{00000000-0000-0000-0000-000000000000}"/>
  <bookViews>
    <workbookView xWindow="-120" yWindow="-120" windowWidth="20640" windowHeight="11160" firstSheet="7" activeTab="10" xr2:uid="{00000000-000D-0000-FFFF-FFFF00000000}"/>
  </bookViews>
  <sheets>
    <sheet name="ANOVA SINGLE" sheetId="1" r:id="rId1"/>
    <sheet name="TWO FACTOR WO rEP" sheetId="2" r:id="rId2"/>
    <sheet name="cORELATION" sheetId="3" r:id="rId3"/>
    <sheet name="f-TEST TWO SAMPLE" sheetId="4" r:id="rId4"/>
    <sheet name="hISTOGRAM" sheetId="5" r:id="rId5"/>
    <sheet name="Moving Average" sheetId="6" r:id="rId6"/>
    <sheet name="Number Generation" sheetId="7" r:id="rId7"/>
    <sheet name="Regression" sheetId="8" r:id="rId8"/>
    <sheet name="Samplaling data" sheetId="9" r:id="rId9"/>
    <sheet name="rank &amp; Percentile" sheetId="10" r:id="rId10"/>
    <sheet name="exponential smoothing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3" i="11"/>
  <c r="I29" i="11"/>
  <c r="B29" i="11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2" i="10"/>
  <c r="F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M16" i="3"/>
  <c r="L15" i="3"/>
  <c r="M5" i="11"/>
  <c r="M2" i="11"/>
  <c r="O6" i="3"/>
  <c r="N5" i="3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2" i="10"/>
</calcChain>
</file>

<file path=xl/sharedStrings.xml><?xml version="1.0" encoding="utf-8"?>
<sst xmlns="http://schemas.openxmlformats.org/spreadsheetml/2006/main" count="258" uniqueCount="181">
  <si>
    <t>year</t>
  </si>
  <si>
    <t>.net</t>
  </si>
  <si>
    <t>java</t>
  </si>
  <si>
    <t>php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</si>
  <si>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</si>
  <si>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</si>
  <si>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</si>
  <si>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</si>
  <si>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</si>
  <si>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</si>
  <si>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</si>
  <si>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</si>
  <si>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</si>
  <si>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</si>
  <si>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</si>
  <si>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</si>
  <si>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</si>
  <si>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</si>
  <si>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</si>
  <si>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</si>
  <si>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</si>
  <si>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</si>
  <si>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MONTH</t>
  </si>
  <si>
    <t>PRODUCTION</t>
  </si>
  <si>
    <t>SALES</t>
  </si>
  <si>
    <t>CORREL</t>
  </si>
  <si>
    <t>PEARSON</t>
  </si>
  <si>
    <t>Observations</t>
  </si>
  <si>
    <t>Subject</t>
  </si>
  <si>
    <t>student1</t>
  </si>
  <si>
    <t>student2</t>
  </si>
  <si>
    <t>student3</t>
  </si>
  <si>
    <t>Anatomy</t>
  </si>
  <si>
    <t>physiology</t>
  </si>
  <si>
    <t>medicine</t>
  </si>
  <si>
    <t>surgery</t>
  </si>
  <si>
    <t>forensic medicine</t>
  </si>
  <si>
    <t>pharamacology</t>
  </si>
  <si>
    <t>score</t>
  </si>
  <si>
    <t>More</t>
  </si>
  <si>
    <t>Frequency</t>
  </si>
  <si>
    <t>quarter</t>
  </si>
  <si>
    <t>student count</t>
  </si>
  <si>
    <t>per capital income</t>
  </si>
  <si>
    <t>Literacy Rate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</si>
  <si>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</si>
  <si>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</si>
  <si>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</si>
  <si>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</si>
  <si>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</si>
  <si>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</si>
  <si>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</si>
  <si>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</si>
  <si>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</si>
  <si>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</si>
  <si>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</si>
  <si>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</si>
  <si>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</si>
  <si>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</si>
  <si>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</si>
  <si>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</si>
  <si>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state name</t>
  </si>
  <si>
    <t>house hold area near industrial are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</si>
  <si>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</si>
  <si>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</si>
  <si>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</si>
  <si>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</si>
  <si>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</si>
  <si>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</si>
  <si>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</si>
  <si>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</si>
  <si>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</si>
  <si>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</si>
  <si>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</si>
  <si>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</si>
  <si>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</si>
  <si>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</si>
  <si>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</si>
  <si>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</si>
  <si>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</si>
  <si>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</si>
  <si>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</si>
  <si>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</si>
  <si>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</si>
  <si>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</si>
  <si>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</si>
  <si>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</si>
  <si>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</si>
  <si>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</si>
  <si>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</si>
  <si>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</si>
  <si>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</si>
  <si>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</si>
  <si>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</si>
  <si>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</si>
  <si>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</si>
  <si>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</si>
  <si>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</si>
  <si>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</si>
  <si>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</si>
  <si>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</si>
  <si>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</si>
  <si>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</si>
  <si>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</si>
  <si>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</si>
  <si>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</si>
  <si>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</si>
  <si>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</si>
  <si>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</si>
  <si>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</si>
  <si>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</si>
  <si>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</si>
  <si>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</si>
  <si>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Random</t>
  </si>
  <si>
    <t>stud no</t>
  </si>
  <si>
    <t>student name</t>
  </si>
  <si>
    <t>chris</t>
  </si>
  <si>
    <t>shane</t>
  </si>
  <si>
    <t>warron</t>
  </si>
  <si>
    <t>anderson</t>
  </si>
  <si>
    <t>tom</t>
  </si>
  <si>
    <t>neo</t>
  </si>
  <si>
    <t>mark</t>
  </si>
  <si>
    <t>steve</t>
  </si>
  <si>
    <t>matt</t>
  </si>
  <si>
    <t>shanya</t>
  </si>
  <si>
    <t>gayle</t>
  </si>
  <si>
    <t>kyle</t>
  </si>
  <si>
    <t>nancy</t>
  </si>
  <si>
    <t>trisha</t>
  </si>
  <si>
    <t>carey</t>
  </si>
  <si>
    <t>kim</t>
  </si>
  <si>
    <t>dawn</t>
  </si>
  <si>
    <t>david</t>
  </si>
  <si>
    <t>perk</t>
  </si>
  <si>
    <t>harris</t>
  </si>
  <si>
    <t>keen</t>
  </si>
  <si>
    <t>nate</t>
  </si>
  <si>
    <t>nigel</t>
  </si>
  <si>
    <t>nick</t>
  </si>
  <si>
    <t>tyra</t>
  </si>
  <si>
    <t>naomi</t>
  </si>
  <si>
    <t>jeo</t>
  </si>
  <si>
    <t>monika</t>
  </si>
  <si>
    <t>christine</t>
  </si>
  <si>
    <t>1st term</t>
  </si>
  <si>
    <t>2nd term</t>
  </si>
  <si>
    <t>3rd term</t>
  </si>
  <si>
    <t>average</t>
  </si>
  <si>
    <t>Point</t>
  </si>
  <si>
    <t>Rank</t>
  </si>
  <si>
    <t>Percent</t>
  </si>
  <si>
    <t>technique use to irregularity of collected data</t>
  </si>
  <si>
    <t>sales</t>
  </si>
  <si>
    <t>ma</t>
  </si>
  <si>
    <t>X Variable 1</t>
  </si>
  <si>
    <t>Column1</t>
  </si>
  <si>
    <t>Anova: Two-Factor With Replication</t>
  </si>
  <si>
    <t>Sample</t>
  </si>
  <si>
    <t>Columns</t>
  </si>
  <si>
    <t>Interaction</t>
  </si>
  <si>
    <t>Within</t>
  </si>
  <si>
    <t>F-Test Two-Sample for Variances</t>
  </si>
  <si>
    <t>Mean</t>
  </si>
  <si>
    <t>P(F&lt;=f) one-tail</t>
  </si>
  <si>
    <t>F Critical one-tail</t>
  </si>
  <si>
    <t>bin</t>
  </si>
  <si>
    <t>age</t>
  </si>
  <si>
    <t>mobile</t>
  </si>
  <si>
    <t>Bin</t>
  </si>
  <si>
    <t>training data</t>
  </si>
  <si>
    <t>testing</t>
  </si>
  <si>
    <t>rain</t>
  </si>
  <si>
    <t>umbrala</t>
  </si>
  <si>
    <t>ice cream</t>
  </si>
  <si>
    <t>iphone</t>
  </si>
  <si>
    <t>PROBABILITY OUTPUT</t>
  </si>
  <si>
    <t>Percentile</t>
  </si>
  <si>
    <t>Y</t>
  </si>
  <si>
    <t>salary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</si>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</sst>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right"/>
    </xf>
    <xf numFmtId="0" fontId="0" fillId="0" borderId="0" xfId="0" applyNumberFormat="1" applyFill="1" applyBorder="1" applyAlignment="1"/>
    <xf numFmtId="1" fontId="0" fillId="0" borderId="0" xfId="0" applyNumberFormat="1"/>
    <xf numFmtId="0" fontId="2" fillId="0" borderId="2" xfId="0" applyFont="1" applyFill="1" applyBorder="1" applyAlignment="1">
      <alignment horizontal="centerContinuous"/>
    </xf>
    <xf numFmtId="9" fontId="0" fillId="0" borderId="0" xfId="0" applyNumberFormat="1" applyFill="1" applyBorder="1" applyAlignment="1"/>
    <xf numFmtId="10" fontId="0" fillId="0" borderId="0" xfId="0" applyNumberFormat="1" applyFill="1" applyBorder="1" applyAlignment="1"/>
    <xf numFmtId="9" fontId="0" fillId="0" borderId="1" xfId="0" applyNumberFormat="1" applyFill="1" applyBorder="1" applyAlignment="1"/>
    <xf numFmtId="10" fontId="0" fillId="0" borderId="1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6243B1FD-3FE0-4EC2-82DF-442438CF2B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hISTOGRAM!$K$6:$K$10</c:f>
              <c:strCach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More</c:v>
                </c:pt>
              </c:strCache>
            </c:strRef>
          </c:cat>
          <c:val>
            <c:numRef>
              <c:f>hISTOGRAM!$L$6:$L$10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7-4485-B7B0-9E1076E7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740576"/>
        <c:axId val="1963742976"/>
      </c:barChart>
      <c:catAx>
        <c:axId val="19637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742976"/>
        <c:crosses val="autoZero"/>
        <c:auto val="1"/>
        <c:lblAlgn val="ctr"/>
        <c:lblOffset val="100"/>
        <c:noMultiLvlLbl val="0"/>
      </c:catAx>
      <c:valAx>
        <c:axId val="196374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740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Regression!$B$33:$B$36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Regression!$C$33:$C$36</c:f>
              <c:numCache>
                <c:formatCode>General</c:formatCode>
                <c:ptCount val="4"/>
                <c:pt idx="0">
                  <c:v>0.45</c:v>
                </c:pt>
                <c:pt idx="1">
                  <c:v>0.45</c:v>
                </c:pt>
                <c:pt idx="2">
                  <c:v>0.5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0-4967-A524-03E29D66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48736"/>
        <c:axId val="1963737696"/>
      </c:scatterChart>
      <c:valAx>
        <c:axId val="19637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737696"/>
        <c:crosses val="autoZero"/>
        <c:crossBetween val="midCat"/>
      </c:valAx>
      <c:valAx>
        <c:axId val="196373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748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5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9</xdr:row>
      <xdr:rowOff>76200</xdr:rowOff>
    </xdr:from>
    <xdr:to>
      <xdr:col>10</xdr:col>
      <xdr:colOff>57150</xdr:colOff>
      <xdr:row>24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790700"/>
          <a:ext cx="5943600" cy="2931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3</xdr:row>
      <xdr:rowOff>57150</xdr:rowOff>
    </xdr:from>
    <xdr:to>
      <xdr:col>15</xdr:col>
      <xdr:colOff>342900</xdr:colOff>
      <xdr:row>15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3300" y="628650"/>
          <a:ext cx="5943600" cy="2419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7</xdr:row>
      <xdr:rowOff>66675</xdr:rowOff>
    </xdr:from>
    <xdr:to>
      <xdr:col>8</xdr:col>
      <xdr:colOff>209550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1400175"/>
          <a:ext cx="3895725" cy="2457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4</xdr:row>
      <xdr:rowOff>180975</xdr:rowOff>
    </xdr:from>
    <xdr:to>
      <xdr:col>19</xdr:col>
      <xdr:colOff>238125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3458D-7C6E-3FE2-B08B-02F5E38DF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133350</xdr:rowOff>
    </xdr:from>
    <xdr:to>
      <xdr:col>16</xdr:col>
      <xdr:colOff>581025</xdr:colOff>
      <xdr:row>20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" y="133350"/>
          <a:ext cx="5943600" cy="3724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0</xdr:row>
      <xdr:rowOff>95250</xdr:rowOff>
    </xdr:from>
    <xdr:to>
      <xdr:col>12</xdr:col>
      <xdr:colOff>590550</xdr:colOff>
      <xdr:row>19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95250"/>
          <a:ext cx="4057650" cy="3590925"/>
        </a:xfrm>
        <a:prstGeom prst="rect">
          <a:avLst/>
        </a:prstGeom>
      </xdr:spPr>
    </xdr:pic>
    <xdr:clientData/>
  </xdr:twoCellAnchor>
  <xdr:twoCellAnchor>
    <xdr:from>
      <xdr:col>3</xdr:col>
      <xdr:colOff>752475</xdr:colOff>
      <xdr:row>6</xdr:row>
      <xdr:rowOff>152400</xdr:rowOff>
    </xdr:from>
    <xdr:to>
      <xdr:col>7</xdr:col>
      <xdr:colOff>885825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945D3-0DBE-AFBF-2511-6E38A1C0F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1</xdr:row>
      <xdr:rowOff>133350</xdr:rowOff>
    </xdr:from>
    <xdr:to>
      <xdr:col>17</xdr:col>
      <xdr:colOff>304800</xdr:colOff>
      <xdr:row>17</xdr:row>
      <xdr:rowOff>161925</xdr:rowOff>
    </xdr:to>
    <xdr:pic>
      <xdr:nvPicPr>
        <xdr:cNvPr id="2" name="Picture 1" descr="Sampling">
          <a:extLst>
            <a:ext uri="{FF2B5EF4-FFF2-40B4-BE49-F238E27FC236}">
              <a16:creationId xmlns:a16="http://schemas.microsoft.com/office/drawing/2014/main" id="{E63A14D3-C224-83F5-DB75-B6848A575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323850"/>
          <a:ext cx="3895725" cy="30765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428625</xdr:colOff>
      <xdr:row>6</xdr:row>
      <xdr:rowOff>47625</xdr:rowOff>
    </xdr:from>
    <xdr:to>
      <xdr:col>24</xdr:col>
      <xdr:colOff>57150</xdr:colOff>
      <xdr:row>18</xdr:row>
      <xdr:rowOff>95250</xdr:rowOff>
    </xdr:to>
    <xdr:pic>
      <xdr:nvPicPr>
        <xdr:cNvPr id="2" name="Picture 1" descr="Rank and Percentile">
          <a:extLst>
            <a:ext uri="{FF2B5EF4-FFF2-40B4-BE49-F238E27FC236}">
              <a16:creationId xmlns:a16="http://schemas.microsoft.com/office/drawing/2014/main" id="{3B7521D5-3FBC-F48E-11AD-BA0DC13C3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1450" y="1190625"/>
          <a:ext cx="3895725" cy="233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opLeftCell="A5" workbookViewId="0">
      <selection activeCell="R12" sqref="R12"/>
    </sheetView>
  </sheetViews>
  <sheetFormatPr defaultRowHeight="15" x14ac:dyDescent="0.25"/>
  <cols>
    <col min="12" max="12" width="19.7109375" customWidth="1"/>
    <col min="13" max="13" width="15.28515625" customWidth="1"/>
    <col min="14" max="14" width="13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</row>
    <row r="2" spans="1:19" x14ac:dyDescent="0.25">
      <c r="A2">
        <v>2008</v>
      </c>
      <c r="B2">
        <v>101</v>
      </c>
      <c r="C2">
        <v>122</v>
      </c>
      <c r="D2">
        <v>69</v>
      </c>
    </row>
    <row r="3" spans="1:19" x14ac:dyDescent="0.25">
      <c r="A3">
        <v>2009</v>
      </c>
      <c r="B3">
        <v>111</v>
      </c>
      <c r="C3">
        <v>131</v>
      </c>
      <c r="D3">
        <v>89</v>
      </c>
      <c r="M3" t="s">
        <v>4</v>
      </c>
    </row>
    <row r="4" spans="1:19" x14ac:dyDescent="0.25">
      <c r="A4">
        <v>2010</v>
      </c>
      <c r="B4">
        <v>121</v>
      </c>
      <c r="C4">
        <v>151</v>
      </c>
      <c r="D4">
        <v>80</v>
      </c>
    </row>
    <row r="5" spans="1:19" ht="15.75" thickBot="1" x14ac:dyDescent="0.3">
      <c r="M5" t="s">
        <v>5</v>
      </c>
    </row>
    <row r="6" spans="1:19" x14ac:dyDescent="0.25"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9" x14ac:dyDescent="0.25">
      <c r="M7" s="6" t="s">
        <v>1</v>
      </c>
      <c r="N7" s="6">
        <v>3</v>
      </c>
      <c r="O7" s="6">
        <v>333</v>
      </c>
      <c r="P7" s="6">
        <v>111</v>
      </c>
      <c r="Q7" s="6">
        <v>100</v>
      </c>
    </row>
    <row r="8" spans="1:19" x14ac:dyDescent="0.25">
      <c r="M8" s="6" t="s">
        <v>2</v>
      </c>
      <c r="N8" s="6">
        <v>3</v>
      </c>
      <c r="O8" s="6">
        <v>404</v>
      </c>
      <c r="P8" s="6">
        <v>134.66666666666666</v>
      </c>
      <c r="Q8" s="6">
        <v>220.33333333333334</v>
      </c>
    </row>
    <row r="9" spans="1:19" ht="15.75" thickBot="1" x14ac:dyDescent="0.3">
      <c r="M9" s="7" t="s">
        <v>3</v>
      </c>
      <c r="N9" s="7">
        <v>3</v>
      </c>
      <c r="O9" s="7">
        <v>238</v>
      </c>
      <c r="P9" s="7">
        <v>79.333333333333329</v>
      </c>
      <c r="Q9" s="7">
        <v>100.33333333333394</v>
      </c>
    </row>
    <row r="12" spans="1:19" ht="15.75" thickBot="1" x14ac:dyDescent="0.3">
      <c r="M12" t="s">
        <v>11</v>
      </c>
    </row>
    <row r="13" spans="1:19" x14ac:dyDescent="0.25">
      <c r="M13" s="8" t="s">
        <v>12</v>
      </c>
      <c r="N13" s="8" t="s">
        <v>13</v>
      </c>
      <c r="O13" s="8" t="s">
        <v>14</v>
      </c>
      <c r="P13" s="8" t="s">
        <v>15</v>
      </c>
      <c r="Q13" s="8" t="s">
        <v>16</v>
      </c>
      <c r="R13" s="8" t="s">
        <v>17</v>
      </c>
      <c r="S13" s="8" t="s">
        <v>18</v>
      </c>
    </row>
    <row r="14" spans="1:19" x14ac:dyDescent="0.25">
      <c r="M14" s="6" t="s">
        <v>19</v>
      </c>
      <c r="N14" s="6">
        <v>4624.6666666666661</v>
      </c>
      <c r="O14" s="6">
        <v>2</v>
      </c>
      <c r="P14" s="6">
        <v>2312.333333333333</v>
      </c>
      <c r="Q14" s="6">
        <v>16.490491283676697</v>
      </c>
      <c r="R14" s="6">
        <v>3.6466611097757781E-3</v>
      </c>
      <c r="S14" s="6">
        <v>5.1432528497847176</v>
      </c>
    </row>
    <row r="15" spans="1:19" x14ac:dyDescent="0.25">
      <c r="M15" s="6" t="s">
        <v>20</v>
      </c>
      <c r="N15" s="6">
        <v>841.33333333333348</v>
      </c>
      <c r="O15" s="6">
        <v>6</v>
      </c>
      <c r="P15" s="6">
        <v>140.22222222222226</v>
      </c>
      <c r="Q15" s="6"/>
      <c r="R15" s="6"/>
      <c r="S15" s="6"/>
    </row>
    <row r="16" spans="1:19" x14ac:dyDescent="0.25">
      <c r="M16" s="6"/>
      <c r="N16" s="6"/>
      <c r="O16" s="6"/>
      <c r="P16" s="6"/>
      <c r="Q16" s="6"/>
      <c r="R16" s="6"/>
      <c r="S16" s="6"/>
    </row>
    <row r="17" spans="13:19" ht="15.75" thickBot="1" x14ac:dyDescent="0.3">
      <c r="M17" s="7" t="s">
        <v>21</v>
      </c>
      <c r="N17" s="7">
        <v>5466</v>
      </c>
      <c r="O17" s="7">
        <v>8</v>
      </c>
      <c r="P17" s="7"/>
      <c r="Q17" s="7"/>
      <c r="R17" s="7"/>
      <c r="S17" s="7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7"/>
  <sheetViews>
    <sheetView workbookViewId="0">
      <selection activeCell="L2" sqref="L2:L12"/>
    </sheetView>
  </sheetViews>
  <sheetFormatPr defaultRowHeight="15" x14ac:dyDescent="0.25"/>
  <cols>
    <col min="1" max="1" width="11.7109375" customWidth="1"/>
    <col min="2" max="2" width="18.7109375" customWidth="1"/>
  </cols>
  <sheetData>
    <row r="1" spans="1:15" x14ac:dyDescent="0.25">
      <c r="A1" t="s">
        <v>114</v>
      </c>
      <c r="B1" t="s">
        <v>115</v>
      </c>
      <c r="C1" t="s">
        <v>145</v>
      </c>
      <c r="D1" t="s">
        <v>146</v>
      </c>
      <c r="E1" t="s">
        <v>147</v>
      </c>
      <c r="F1" t="s">
        <v>148</v>
      </c>
      <c r="I1" s="8" t="s">
        <v>149</v>
      </c>
      <c r="J1" s="8" t="s">
        <v>156</v>
      </c>
      <c r="K1" s="8" t="s">
        <v>150</v>
      </c>
      <c r="L1" s="8" t="s">
        <v>151</v>
      </c>
    </row>
    <row r="2" spans="1:15" x14ac:dyDescent="0.25">
      <c r="A2">
        <v>1</v>
      </c>
      <c r="B2" t="s">
        <v>116</v>
      </c>
      <c r="C2" s="1">
        <v>0.57999999999999996</v>
      </c>
      <c r="D2" s="2">
        <v>0.7</v>
      </c>
      <c r="E2" s="2">
        <v>0.79</v>
      </c>
      <c r="F2" s="1">
        <f>AVERAGE(C2:E2)</f>
        <v>0.69</v>
      </c>
      <c r="I2" s="6">
        <v>15</v>
      </c>
      <c r="J2" s="13">
        <v>0.91999999999999993</v>
      </c>
      <c r="K2" s="6">
        <v>1</v>
      </c>
      <c r="L2" s="14">
        <v>1</v>
      </c>
      <c r="N2" t="str">
        <f>VLOOKUP(I2,$A$2:$B$30,2,0)</f>
        <v>carey</v>
      </c>
      <c r="O2" s="2">
        <f>VLOOKUP(I2,$A$2:$F$30,6,0)</f>
        <v>0.91999999999999993</v>
      </c>
    </row>
    <row r="3" spans="1:15" x14ac:dyDescent="0.25">
      <c r="A3">
        <v>2</v>
      </c>
      <c r="B3" t="s">
        <v>117</v>
      </c>
      <c r="C3" s="1">
        <v>0.62</v>
      </c>
      <c r="D3" s="2">
        <v>0.8</v>
      </c>
      <c r="E3" s="2">
        <v>0.9</v>
      </c>
      <c r="F3" s="1">
        <f t="shared" ref="F3:F30" si="0">AVERAGE(C3:E3)</f>
        <v>0.77333333333333332</v>
      </c>
      <c r="I3" s="6">
        <v>26</v>
      </c>
      <c r="J3" s="13">
        <v>0.91333333333333322</v>
      </c>
      <c r="K3" s="6">
        <v>2</v>
      </c>
      <c r="L3" s="14">
        <v>0.96399999999999997</v>
      </c>
      <c r="N3" t="str">
        <f t="shared" ref="N3:N30" si="1">VLOOKUP(I3,$A$2:$B$30,2,0)</f>
        <v>naomi</v>
      </c>
      <c r="O3" s="2">
        <f t="shared" ref="O3:O30" si="2">VLOOKUP(I3,$A$2:$F$30,6,0)</f>
        <v>0.91333333333333322</v>
      </c>
    </row>
    <row r="4" spans="1:15" x14ac:dyDescent="0.25">
      <c r="A4">
        <v>3</v>
      </c>
      <c r="B4" t="s">
        <v>118</v>
      </c>
      <c r="C4" s="1">
        <v>0.78</v>
      </c>
      <c r="D4" s="2">
        <v>0.52</v>
      </c>
      <c r="E4" s="2">
        <v>0.22</v>
      </c>
      <c r="F4" s="1">
        <f t="shared" si="0"/>
        <v>0.50666666666666671</v>
      </c>
      <c r="I4" s="6">
        <v>12</v>
      </c>
      <c r="J4" s="13">
        <v>0.86333333333333329</v>
      </c>
      <c r="K4" s="6">
        <v>3</v>
      </c>
      <c r="L4" s="14">
        <v>0.92800000000000005</v>
      </c>
      <c r="N4" t="str">
        <f t="shared" si="1"/>
        <v>kyle</v>
      </c>
      <c r="O4" s="2">
        <f t="shared" si="2"/>
        <v>0.86333333333333329</v>
      </c>
    </row>
    <row r="5" spans="1:15" x14ac:dyDescent="0.25">
      <c r="A5">
        <v>4</v>
      </c>
      <c r="B5" t="s">
        <v>119</v>
      </c>
      <c r="C5" s="1">
        <v>0.85</v>
      </c>
      <c r="D5" s="2">
        <v>0.83</v>
      </c>
      <c r="E5" s="2">
        <v>0.32</v>
      </c>
      <c r="F5" s="1">
        <f t="shared" si="0"/>
        <v>0.66666666666666663</v>
      </c>
      <c r="I5" s="6">
        <v>13</v>
      </c>
      <c r="J5" s="13">
        <v>0.80666666666666664</v>
      </c>
      <c r="K5" s="6">
        <v>4</v>
      </c>
      <c r="L5" s="14">
        <v>0.89200000000000002</v>
      </c>
      <c r="N5" t="str">
        <f t="shared" si="1"/>
        <v>nancy</v>
      </c>
      <c r="O5" s="2">
        <f t="shared" si="2"/>
        <v>0.80666666666666664</v>
      </c>
    </row>
    <row r="6" spans="1:15" x14ac:dyDescent="0.25">
      <c r="A6">
        <v>5</v>
      </c>
      <c r="B6" t="s">
        <v>120</v>
      </c>
      <c r="C6" s="2">
        <v>0.24</v>
      </c>
      <c r="D6" s="2">
        <v>0.98</v>
      </c>
      <c r="E6" s="2">
        <v>0.42</v>
      </c>
      <c r="F6" s="1">
        <f t="shared" si="0"/>
        <v>0.54666666666666663</v>
      </c>
      <c r="I6" s="6">
        <v>2</v>
      </c>
      <c r="J6" s="13">
        <v>0.77333333333333332</v>
      </c>
      <c r="K6" s="6">
        <v>5</v>
      </c>
      <c r="L6" s="14">
        <v>0.85699999999999998</v>
      </c>
      <c r="N6" t="str">
        <f t="shared" si="1"/>
        <v>shane</v>
      </c>
      <c r="O6" s="2">
        <f t="shared" si="2"/>
        <v>0.77333333333333332</v>
      </c>
    </row>
    <row r="7" spans="1:15" x14ac:dyDescent="0.25">
      <c r="A7">
        <v>6</v>
      </c>
      <c r="B7" t="s">
        <v>121</v>
      </c>
      <c r="C7" s="2">
        <v>0.64</v>
      </c>
      <c r="D7" s="2">
        <v>0.27</v>
      </c>
      <c r="E7" s="2">
        <v>0.97</v>
      </c>
      <c r="F7" s="1">
        <f t="shared" si="0"/>
        <v>0.62666666666666659</v>
      </c>
      <c r="I7" s="6">
        <v>8</v>
      </c>
      <c r="J7" s="13">
        <v>0.7533333333333333</v>
      </c>
      <c r="K7" s="6">
        <v>6</v>
      </c>
      <c r="L7" s="14">
        <v>0.82099999999999995</v>
      </c>
      <c r="N7" t="str">
        <f t="shared" si="1"/>
        <v>steve</v>
      </c>
      <c r="O7" s="2">
        <f t="shared" si="2"/>
        <v>0.7533333333333333</v>
      </c>
    </row>
    <row r="8" spans="1:15" x14ac:dyDescent="0.25">
      <c r="A8">
        <v>7</v>
      </c>
      <c r="B8" t="s">
        <v>122</v>
      </c>
      <c r="C8" s="2">
        <v>0.52</v>
      </c>
      <c r="D8" s="2">
        <v>0.5</v>
      </c>
      <c r="E8" s="2">
        <v>0.95</v>
      </c>
      <c r="F8" s="1">
        <f t="shared" si="0"/>
        <v>0.65666666666666662</v>
      </c>
      <c r="I8" s="6">
        <v>9</v>
      </c>
      <c r="J8" s="13">
        <v>0.74333333333333329</v>
      </c>
      <c r="K8" s="6">
        <v>7</v>
      </c>
      <c r="L8" s="14">
        <v>0.78500000000000003</v>
      </c>
      <c r="N8" t="str">
        <f t="shared" si="1"/>
        <v>matt</v>
      </c>
      <c r="O8" s="2">
        <f t="shared" si="2"/>
        <v>0.74333333333333329</v>
      </c>
    </row>
    <row r="9" spans="1:15" x14ac:dyDescent="0.25">
      <c r="A9">
        <v>8</v>
      </c>
      <c r="B9" t="s">
        <v>123</v>
      </c>
      <c r="C9" s="2">
        <v>0.83</v>
      </c>
      <c r="D9" s="2">
        <v>0.72</v>
      </c>
      <c r="E9" s="2">
        <v>0.71</v>
      </c>
      <c r="F9" s="1">
        <f t="shared" si="0"/>
        <v>0.7533333333333333</v>
      </c>
      <c r="I9" s="6">
        <v>19</v>
      </c>
      <c r="J9" s="13">
        <v>0.69333333333333336</v>
      </c>
      <c r="K9" s="6">
        <v>8</v>
      </c>
      <c r="L9" s="14">
        <v>0.75</v>
      </c>
      <c r="N9" t="str">
        <f t="shared" si="1"/>
        <v>perk</v>
      </c>
      <c r="O9" s="2">
        <f t="shared" si="2"/>
        <v>0.69333333333333336</v>
      </c>
    </row>
    <row r="10" spans="1:15" x14ac:dyDescent="0.25">
      <c r="A10">
        <v>9</v>
      </c>
      <c r="B10" t="s">
        <v>124</v>
      </c>
      <c r="C10" s="2">
        <v>0.98</v>
      </c>
      <c r="D10" s="2">
        <v>0.56999999999999995</v>
      </c>
      <c r="E10" s="2">
        <v>0.68</v>
      </c>
      <c r="F10" s="1">
        <f t="shared" si="0"/>
        <v>0.74333333333333329</v>
      </c>
      <c r="I10" s="6">
        <v>1</v>
      </c>
      <c r="J10" s="13">
        <v>0.69</v>
      </c>
      <c r="K10" s="6">
        <v>9</v>
      </c>
      <c r="L10" s="14">
        <v>0.71399999999999997</v>
      </c>
      <c r="N10" t="str">
        <f t="shared" si="1"/>
        <v>chris</v>
      </c>
      <c r="O10" s="2">
        <f t="shared" si="2"/>
        <v>0.69</v>
      </c>
    </row>
    <row r="11" spans="1:15" x14ac:dyDescent="0.25">
      <c r="A11">
        <v>10</v>
      </c>
      <c r="B11" t="s">
        <v>125</v>
      </c>
      <c r="C11" s="2">
        <v>0.27</v>
      </c>
      <c r="D11" s="2">
        <v>0.28000000000000003</v>
      </c>
      <c r="E11" s="2">
        <v>0.76</v>
      </c>
      <c r="F11" s="1">
        <f t="shared" si="0"/>
        <v>0.4366666666666667</v>
      </c>
      <c r="I11" s="6">
        <v>28</v>
      </c>
      <c r="J11" s="13">
        <v>0.68</v>
      </c>
      <c r="K11" s="6">
        <v>10</v>
      </c>
      <c r="L11" s="14">
        <v>0.67800000000000005</v>
      </c>
      <c r="N11" t="str">
        <f t="shared" si="1"/>
        <v>monika</v>
      </c>
      <c r="O11" s="2">
        <f t="shared" si="2"/>
        <v>0.68</v>
      </c>
    </row>
    <row r="12" spans="1:15" x14ac:dyDescent="0.25">
      <c r="A12">
        <v>11</v>
      </c>
      <c r="B12" t="s">
        <v>126</v>
      </c>
      <c r="C12" s="2">
        <v>0.5</v>
      </c>
      <c r="D12" s="2">
        <v>0.86</v>
      </c>
      <c r="E12" s="2">
        <v>0.42</v>
      </c>
      <c r="F12" s="1">
        <f t="shared" si="0"/>
        <v>0.59333333333333327</v>
      </c>
      <c r="I12" s="6">
        <v>25</v>
      </c>
      <c r="J12" s="13">
        <v>0.66999999999999993</v>
      </c>
      <c r="K12" s="6">
        <v>11</v>
      </c>
      <c r="L12" s="14">
        <v>0.64200000000000002</v>
      </c>
      <c r="N12" t="str">
        <f t="shared" si="1"/>
        <v>tyra</v>
      </c>
      <c r="O12" s="2">
        <f t="shared" si="2"/>
        <v>0.66999999999999993</v>
      </c>
    </row>
    <row r="13" spans="1:15" x14ac:dyDescent="0.25">
      <c r="A13">
        <v>12</v>
      </c>
      <c r="B13" t="s">
        <v>127</v>
      </c>
      <c r="C13" s="2">
        <v>0.72</v>
      </c>
      <c r="D13" s="2">
        <v>0.9</v>
      </c>
      <c r="E13" s="2">
        <v>0.97</v>
      </c>
      <c r="F13" s="1">
        <f t="shared" si="0"/>
        <v>0.86333333333333329</v>
      </c>
      <c r="I13" s="6">
        <v>4</v>
      </c>
      <c r="J13" s="13">
        <v>0.66666666666666663</v>
      </c>
      <c r="K13" s="6">
        <v>12</v>
      </c>
      <c r="L13" s="14">
        <v>0.57099999999999995</v>
      </c>
      <c r="N13" t="str">
        <f t="shared" si="1"/>
        <v>anderson</v>
      </c>
      <c r="O13" s="2">
        <f t="shared" si="2"/>
        <v>0.66666666666666663</v>
      </c>
    </row>
    <row r="14" spans="1:15" x14ac:dyDescent="0.25">
      <c r="A14">
        <v>13</v>
      </c>
      <c r="B14" t="s">
        <v>128</v>
      </c>
      <c r="C14" s="2">
        <v>0.56999999999999995</v>
      </c>
      <c r="D14" s="2">
        <v>0.9</v>
      </c>
      <c r="E14" s="2">
        <v>0.95</v>
      </c>
      <c r="F14" s="1">
        <f t="shared" si="0"/>
        <v>0.80666666666666664</v>
      </c>
      <c r="I14" s="6">
        <v>17</v>
      </c>
      <c r="J14" s="13">
        <v>0.66666666666666663</v>
      </c>
      <c r="K14" s="6">
        <v>12</v>
      </c>
      <c r="L14" s="14">
        <v>0.57099999999999995</v>
      </c>
      <c r="N14" t="str">
        <f t="shared" si="1"/>
        <v>dawn</v>
      </c>
      <c r="O14" s="2">
        <f t="shared" si="2"/>
        <v>0.66666666666666663</v>
      </c>
    </row>
    <row r="15" spans="1:15" x14ac:dyDescent="0.25">
      <c r="A15">
        <v>14</v>
      </c>
      <c r="B15" t="s">
        <v>129</v>
      </c>
      <c r="C15" s="2">
        <v>0.28000000000000003</v>
      </c>
      <c r="D15" s="2">
        <v>0.41</v>
      </c>
      <c r="E15" s="2">
        <v>0.71</v>
      </c>
      <c r="F15" s="1">
        <f t="shared" si="0"/>
        <v>0.46666666666666662</v>
      </c>
      <c r="I15" s="6">
        <v>7</v>
      </c>
      <c r="J15" s="13">
        <v>0.65666666666666662</v>
      </c>
      <c r="K15" s="6">
        <v>14</v>
      </c>
      <c r="L15" s="14">
        <v>0.53500000000000003</v>
      </c>
      <c r="N15" t="str">
        <f t="shared" si="1"/>
        <v>mark</v>
      </c>
      <c r="O15" s="2">
        <f t="shared" si="2"/>
        <v>0.65666666666666662</v>
      </c>
    </row>
    <row r="16" spans="1:15" x14ac:dyDescent="0.25">
      <c r="A16">
        <v>15</v>
      </c>
      <c r="B16" t="s">
        <v>130</v>
      </c>
      <c r="C16" s="2">
        <v>0.86</v>
      </c>
      <c r="D16" s="2">
        <v>0.93</v>
      </c>
      <c r="E16" s="2">
        <v>0.97</v>
      </c>
      <c r="F16" s="1">
        <f t="shared" si="0"/>
        <v>0.91999999999999993</v>
      </c>
      <c r="I16" s="6">
        <v>27</v>
      </c>
      <c r="J16" s="13">
        <v>0.65</v>
      </c>
      <c r="K16" s="6">
        <v>15</v>
      </c>
      <c r="L16" s="14">
        <v>0.5</v>
      </c>
      <c r="N16" t="str">
        <f t="shared" si="1"/>
        <v>jeo</v>
      </c>
      <c r="O16" s="2">
        <f t="shared" si="2"/>
        <v>0.65</v>
      </c>
    </row>
    <row r="17" spans="1:15" x14ac:dyDescent="0.25">
      <c r="A17">
        <v>16</v>
      </c>
      <c r="B17" t="s">
        <v>131</v>
      </c>
      <c r="C17" s="2">
        <v>0.9</v>
      </c>
      <c r="D17" s="2">
        <v>0.34</v>
      </c>
      <c r="E17" s="2">
        <v>0.24</v>
      </c>
      <c r="F17" s="1">
        <f t="shared" si="0"/>
        <v>0.49333333333333335</v>
      </c>
      <c r="I17" s="6">
        <v>6</v>
      </c>
      <c r="J17" s="13">
        <v>0.62666666666666659</v>
      </c>
      <c r="K17" s="6">
        <v>16</v>
      </c>
      <c r="L17" s="14">
        <v>0.46400000000000002</v>
      </c>
      <c r="N17" t="str">
        <f t="shared" si="1"/>
        <v>neo</v>
      </c>
      <c r="O17" s="2">
        <f t="shared" si="2"/>
        <v>0.62666666666666659</v>
      </c>
    </row>
    <row r="18" spans="1:15" x14ac:dyDescent="0.25">
      <c r="A18">
        <v>17</v>
      </c>
      <c r="B18" t="s">
        <v>132</v>
      </c>
      <c r="C18" s="2">
        <v>0.9</v>
      </c>
      <c r="D18" s="2">
        <v>0.46</v>
      </c>
      <c r="E18" s="2">
        <v>0.64</v>
      </c>
      <c r="F18" s="1">
        <f t="shared" si="0"/>
        <v>0.66666666666666663</v>
      </c>
      <c r="I18" s="6">
        <v>11</v>
      </c>
      <c r="J18" s="13">
        <v>0.59333333333333327</v>
      </c>
      <c r="K18" s="6">
        <v>17</v>
      </c>
      <c r="L18" s="14">
        <v>0.42799999999999999</v>
      </c>
      <c r="N18" t="str">
        <f t="shared" si="1"/>
        <v>gayle</v>
      </c>
      <c r="O18" s="2">
        <f t="shared" si="2"/>
        <v>0.59333333333333327</v>
      </c>
    </row>
    <row r="19" spans="1:15" x14ac:dyDescent="0.25">
      <c r="A19">
        <v>18</v>
      </c>
      <c r="B19" t="s">
        <v>133</v>
      </c>
      <c r="C19" s="2">
        <v>0.41</v>
      </c>
      <c r="D19" s="2">
        <v>0.22</v>
      </c>
      <c r="E19" s="2">
        <v>0.52</v>
      </c>
      <c r="F19" s="1">
        <f t="shared" si="0"/>
        <v>0.3833333333333333</v>
      </c>
      <c r="I19" s="6">
        <v>23</v>
      </c>
      <c r="J19" s="13">
        <v>0.58333333333333337</v>
      </c>
      <c r="K19" s="6">
        <v>18</v>
      </c>
      <c r="L19" s="14">
        <v>0.39200000000000002</v>
      </c>
      <c r="N19" t="str">
        <f t="shared" si="1"/>
        <v>nigel</v>
      </c>
      <c r="O19" s="2">
        <f t="shared" si="2"/>
        <v>0.58333333333333337</v>
      </c>
    </row>
    <row r="20" spans="1:15" x14ac:dyDescent="0.25">
      <c r="A20">
        <v>19</v>
      </c>
      <c r="B20" t="s">
        <v>134</v>
      </c>
      <c r="C20" s="2">
        <v>0.93</v>
      </c>
      <c r="D20" s="2">
        <v>0.32</v>
      </c>
      <c r="E20" s="2">
        <v>0.83</v>
      </c>
      <c r="F20" s="1">
        <f t="shared" si="0"/>
        <v>0.69333333333333336</v>
      </c>
      <c r="I20" s="6">
        <v>20</v>
      </c>
      <c r="J20" s="13">
        <v>0.57999999999999996</v>
      </c>
      <c r="K20" s="6">
        <v>19</v>
      </c>
      <c r="L20" s="14">
        <v>0.35699999999999998</v>
      </c>
      <c r="N20" t="str">
        <f t="shared" si="1"/>
        <v>harris</v>
      </c>
      <c r="O20" s="2">
        <f t="shared" si="2"/>
        <v>0.57999999999999996</v>
      </c>
    </row>
    <row r="21" spans="1:15" x14ac:dyDescent="0.25">
      <c r="A21">
        <v>20</v>
      </c>
      <c r="B21" t="s">
        <v>135</v>
      </c>
      <c r="C21" s="2">
        <v>0.34</v>
      </c>
      <c r="D21" s="2">
        <v>0.42</v>
      </c>
      <c r="E21" s="2">
        <v>0.98</v>
      </c>
      <c r="F21" s="1">
        <f t="shared" si="0"/>
        <v>0.57999999999999996</v>
      </c>
      <c r="I21" s="6">
        <v>21</v>
      </c>
      <c r="J21" s="13">
        <v>0.56666666666666665</v>
      </c>
      <c r="K21" s="6">
        <v>20</v>
      </c>
      <c r="L21" s="14">
        <v>0.32100000000000001</v>
      </c>
      <c r="N21" t="str">
        <f t="shared" si="1"/>
        <v>keen</v>
      </c>
      <c r="O21" s="2">
        <f t="shared" si="2"/>
        <v>0.56666666666666665</v>
      </c>
    </row>
    <row r="22" spans="1:15" x14ac:dyDescent="0.25">
      <c r="A22">
        <v>21</v>
      </c>
      <c r="B22" t="s">
        <v>136</v>
      </c>
      <c r="C22" s="2">
        <v>0.46</v>
      </c>
      <c r="D22" s="2">
        <v>0.97</v>
      </c>
      <c r="E22" s="2">
        <v>0.27</v>
      </c>
      <c r="F22" s="1">
        <f t="shared" si="0"/>
        <v>0.56666666666666665</v>
      </c>
      <c r="I22" s="6">
        <v>22</v>
      </c>
      <c r="J22" s="13">
        <v>0.55666666666666664</v>
      </c>
      <c r="K22" s="6">
        <v>21</v>
      </c>
      <c r="L22" s="14">
        <v>0.25</v>
      </c>
      <c r="N22" t="str">
        <f t="shared" si="1"/>
        <v>nate</v>
      </c>
      <c r="O22" s="2">
        <f t="shared" si="2"/>
        <v>0.55666666666666664</v>
      </c>
    </row>
    <row r="23" spans="1:15" x14ac:dyDescent="0.25">
      <c r="A23">
        <v>22</v>
      </c>
      <c r="B23" t="s">
        <v>137</v>
      </c>
      <c r="C23" s="2">
        <v>0.22</v>
      </c>
      <c r="D23" s="2">
        <v>0.95</v>
      </c>
      <c r="E23" s="2">
        <v>0.5</v>
      </c>
      <c r="F23" s="1">
        <f t="shared" si="0"/>
        <v>0.55666666666666664</v>
      </c>
      <c r="I23" s="6">
        <v>24</v>
      </c>
      <c r="J23" s="13">
        <v>0.55666666666666664</v>
      </c>
      <c r="K23" s="6">
        <v>21</v>
      </c>
      <c r="L23" s="14">
        <v>0.25</v>
      </c>
      <c r="N23" t="str">
        <f t="shared" si="1"/>
        <v>nick</v>
      </c>
      <c r="O23" s="2">
        <f t="shared" si="2"/>
        <v>0.55666666666666664</v>
      </c>
    </row>
    <row r="24" spans="1:15" x14ac:dyDescent="0.25">
      <c r="A24">
        <v>23</v>
      </c>
      <c r="B24" t="s">
        <v>138</v>
      </c>
      <c r="C24" s="2">
        <v>0.32</v>
      </c>
      <c r="D24" s="2">
        <v>0.71</v>
      </c>
      <c r="E24" s="2">
        <v>0.72</v>
      </c>
      <c r="F24" s="1">
        <f t="shared" si="0"/>
        <v>0.58333333333333337</v>
      </c>
      <c r="I24" s="6">
        <v>5</v>
      </c>
      <c r="J24" s="13">
        <v>0.54666666666666663</v>
      </c>
      <c r="K24" s="6">
        <v>23</v>
      </c>
      <c r="L24" s="14">
        <v>0.214</v>
      </c>
      <c r="N24" t="str">
        <f t="shared" si="1"/>
        <v>tom</v>
      </c>
      <c r="O24" s="2">
        <f t="shared" si="2"/>
        <v>0.54666666666666663</v>
      </c>
    </row>
    <row r="25" spans="1:15" x14ac:dyDescent="0.25">
      <c r="A25">
        <v>24</v>
      </c>
      <c r="B25" t="s">
        <v>139</v>
      </c>
      <c r="C25" s="2">
        <v>0.42</v>
      </c>
      <c r="D25" s="2">
        <v>0.68</v>
      </c>
      <c r="E25" s="2">
        <v>0.56999999999999995</v>
      </c>
      <c r="F25" s="1">
        <f t="shared" si="0"/>
        <v>0.55666666666666664</v>
      </c>
      <c r="I25" s="6">
        <v>3</v>
      </c>
      <c r="J25" s="13">
        <v>0.50666666666666671</v>
      </c>
      <c r="K25" s="6">
        <v>24</v>
      </c>
      <c r="L25" s="14">
        <v>0.17799999999999999</v>
      </c>
      <c r="N25" t="str">
        <f t="shared" si="1"/>
        <v>warron</v>
      </c>
      <c r="O25" s="2">
        <f t="shared" si="2"/>
        <v>0.50666666666666671</v>
      </c>
    </row>
    <row r="26" spans="1:15" x14ac:dyDescent="0.25">
      <c r="A26">
        <v>25</v>
      </c>
      <c r="B26" t="s">
        <v>140</v>
      </c>
      <c r="C26" s="2">
        <v>0.97</v>
      </c>
      <c r="D26" s="2">
        <v>0.76</v>
      </c>
      <c r="E26" s="2">
        <v>0.28000000000000003</v>
      </c>
      <c r="F26" s="1">
        <f t="shared" si="0"/>
        <v>0.66999999999999993</v>
      </c>
      <c r="I26" s="6">
        <v>16</v>
      </c>
      <c r="J26" s="13">
        <v>0.49333333333333335</v>
      </c>
      <c r="K26" s="6">
        <v>25</v>
      </c>
      <c r="L26" s="14">
        <v>0.14199999999999999</v>
      </c>
      <c r="N26" t="str">
        <f t="shared" si="1"/>
        <v>kim</v>
      </c>
      <c r="O26" s="2">
        <f t="shared" si="2"/>
        <v>0.49333333333333335</v>
      </c>
    </row>
    <row r="27" spans="1:15" x14ac:dyDescent="0.25">
      <c r="A27">
        <v>26</v>
      </c>
      <c r="B27" t="s">
        <v>141</v>
      </c>
      <c r="C27" s="2">
        <v>0.95</v>
      </c>
      <c r="D27" s="2">
        <v>0.93</v>
      </c>
      <c r="E27" s="2">
        <v>0.86</v>
      </c>
      <c r="F27" s="1">
        <f t="shared" si="0"/>
        <v>0.91333333333333322</v>
      </c>
      <c r="I27" s="6">
        <v>14</v>
      </c>
      <c r="J27" s="13">
        <v>0.46666666666666662</v>
      </c>
      <c r="K27" s="6">
        <v>26</v>
      </c>
      <c r="L27" s="14">
        <v>0.107</v>
      </c>
      <c r="N27" t="str">
        <f t="shared" si="1"/>
        <v>trisha</v>
      </c>
      <c r="O27" s="2">
        <f t="shared" si="2"/>
        <v>0.46666666666666662</v>
      </c>
    </row>
    <row r="28" spans="1:15" x14ac:dyDescent="0.25">
      <c r="A28">
        <v>27</v>
      </c>
      <c r="B28" t="s">
        <v>142</v>
      </c>
      <c r="C28" s="2">
        <v>0.71</v>
      </c>
      <c r="D28" s="2">
        <v>0.34</v>
      </c>
      <c r="E28" s="2">
        <v>0.9</v>
      </c>
      <c r="F28" s="1">
        <f t="shared" si="0"/>
        <v>0.65</v>
      </c>
      <c r="I28" s="6">
        <v>29</v>
      </c>
      <c r="J28" s="13">
        <v>0.46333333333333332</v>
      </c>
      <c r="K28" s="6">
        <v>27</v>
      </c>
      <c r="L28" s="14">
        <v>7.0999999999999994E-2</v>
      </c>
      <c r="N28" t="str">
        <f t="shared" si="1"/>
        <v>christine</v>
      </c>
      <c r="O28" s="2">
        <f t="shared" si="2"/>
        <v>0.46333333333333332</v>
      </c>
    </row>
    <row r="29" spans="1:15" x14ac:dyDescent="0.25">
      <c r="A29">
        <v>28</v>
      </c>
      <c r="B29" t="s">
        <v>143</v>
      </c>
      <c r="C29" s="2">
        <v>0.68</v>
      </c>
      <c r="D29" s="2">
        <v>0.46</v>
      </c>
      <c r="E29" s="2">
        <v>0.9</v>
      </c>
      <c r="F29" s="1">
        <f t="shared" si="0"/>
        <v>0.68</v>
      </c>
      <c r="I29" s="6">
        <v>10</v>
      </c>
      <c r="J29" s="13">
        <v>0.4366666666666667</v>
      </c>
      <c r="K29" s="6">
        <v>28</v>
      </c>
      <c r="L29" s="14">
        <v>3.5000000000000003E-2</v>
      </c>
      <c r="N29" t="str">
        <f t="shared" si="1"/>
        <v>shanya</v>
      </c>
      <c r="O29" s="2">
        <f t="shared" si="2"/>
        <v>0.4366666666666667</v>
      </c>
    </row>
    <row r="30" spans="1:15" ht="15.75" thickBot="1" x14ac:dyDescent="0.3">
      <c r="A30">
        <v>29</v>
      </c>
      <c r="B30" t="s">
        <v>144</v>
      </c>
      <c r="C30" s="2">
        <v>0.76</v>
      </c>
      <c r="D30" s="2">
        <v>0.22</v>
      </c>
      <c r="E30" s="2">
        <v>0.41</v>
      </c>
      <c r="F30" s="1">
        <f t="shared" si="0"/>
        <v>0.46333333333333332</v>
      </c>
      <c r="I30" s="7">
        <v>18</v>
      </c>
      <c r="J30" s="15">
        <v>0.3833333333333333</v>
      </c>
      <c r="K30" s="7">
        <v>29</v>
      </c>
      <c r="L30" s="16">
        <v>0</v>
      </c>
      <c r="N30" t="str">
        <f t="shared" si="1"/>
        <v>david</v>
      </c>
      <c r="O30" s="2">
        <f t="shared" si="2"/>
        <v>0.3833333333333333</v>
      </c>
    </row>
    <row r="31" spans="1:15" x14ac:dyDescent="0.25">
      <c r="D31" s="2"/>
    </row>
    <row r="32" spans="1:15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</sheetData>
  <sortState xmlns:xlrd2="http://schemas.microsoft.com/office/spreadsheetml/2017/richdata2" ref="I2:L30">
    <sortCondition ref="K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9"/>
  <sheetViews>
    <sheetView tabSelected="1" topLeftCell="A21" workbookViewId="0">
      <selection activeCell="L35" sqref="L35"/>
    </sheetView>
  </sheetViews>
  <sheetFormatPr defaultRowHeight="15" x14ac:dyDescent="0.25"/>
  <cols>
    <col min="2" max="2" width="25.85546875" customWidth="1"/>
    <col min="3" max="3" width="12.7109375" bestFit="1" customWidth="1"/>
  </cols>
  <sheetData>
    <row r="1" spans="1:13" x14ac:dyDescent="0.25">
      <c r="A1" t="s">
        <v>0</v>
      </c>
      <c r="B1" t="s">
        <v>153</v>
      </c>
    </row>
    <row r="2" spans="1:13" x14ac:dyDescent="0.25">
      <c r="A2">
        <v>1</v>
      </c>
      <c r="B2">
        <v>301.91554079999997</v>
      </c>
      <c r="C2" t="e">
        <v>#N/A</v>
      </c>
      <c r="F2">
        <v>1000</v>
      </c>
      <c r="G2">
        <v>900</v>
      </c>
      <c r="H2">
        <v>12000</v>
      </c>
      <c r="I2">
        <v>800</v>
      </c>
      <c r="J2">
        <v>1100</v>
      </c>
      <c r="M2">
        <f>AVERAGE(F2:J2)</f>
        <v>3160</v>
      </c>
    </row>
    <row r="3" spans="1:13" x14ac:dyDescent="0.25">
      <c r="A3">
        <v>2</v>
      </c>
      <c r="B3">
        <v>303.66929670000002</v>
      </c>
      <c r="C3">
        <f>B2</f>
        <v>301.91554079999997</v>
      </c>
    </row>
    <row r="4" spans="1:13" x14ac:dyDescent="0.25">
      <c r="A4">
        <v>3</v>
      </c>
      <c r="B4">
        <v>307.02808069999998</v>
      </c>
      <c r="C4">
        <f t="shared" ref="C4:C21" si="0">-3*B3+4*C3</f>
        <v>296.65427309999984</v>
      </c>
    </row>
    <row r="5" spans="1:13" x14ac:dyDescent="0.25">
      <c r="A5">
        <v>4</v>
      </c>
      <c r="B5">
        <v>313.46373799999998</v>
      </c>
      <c r="C5">
        <f t="shared" si="0"/>
        <v>265.53285029999938</v>
      </c>
      <c r="F5">
        <v>1000</v>
      </c>
      <c r="G5">
        <v>900</v>
      </c>
      <c r="H5">
        <v>2000</v>
      </c>
      <c r="I5">
        <v>800</v>
      </c>
      <c r="J5">
        <v>1100</v>
      </c>
      <c r="M5">
        <f t="shared" ref="M5" si="1">AVERAGE(F5:J5)</f>
        <v>1160</v>
      </c>
    </row>
    <row r="6" spans="1:13" x14ac:dyDescent="0.25">
      <c r="A6">
        <v>5</v>
      </c>
      <c r="B6">
        <v>325.79033989999999</v>
      </c>
      <c r="C6">
        <f t="shared" si="0"/>
        <v>121.74018719999754</v>
      </c>
    </row>
    <row r="7" spans="1:13" x14ac:dyDescent="0.25">
      <c r="A7">
        <v>6</v>
      </c>
      <c r="B7">
        <v>349.40244910000001</v>
      </c>
      <c r="C7">
        <f t="shared" si="0"/>
        <v>-490.41027090000989</v>
      </c>
    </row>
    <row r="8" spans="1:13" x14ac:dyDescent="0.25">
      <c r="A8">
        <v>7</v>
      </c>
      <c r="B8">
        <v>394.03240829999999</v>
      </c>
      <c r="C8">
        <f t="shared" si="0"/>
        <v>-3009.8484309000396</v>
      </c>
    </row>
    <row r="9" spans="1:13" x14ac:dyDescent="0.25">
      <c r="A9">
        <v>8</v>
      </c>
      <c r="B9">
        <v>481.27224189999998</v>
      </c>
      <c r="C9">
        <f t="shared" si="0"/>
        <v>-13221.490948500159</v>
      </c>
    </row>
    <row r="10" spans="1:13" x14ac:dyDescent="0.25">
      <c r="A10">
        <v>9</v>
      </c>
      <c r="B10">
        <v>647.23438050000004</v>
      </c>
      <c r="C10">
        <f t="shared" si="0"/>
        <v>-54329.780519700638</v>
      </c>
      <c r="H10">
        <v>100</v>
      </c>
      <c r="I10">
        <v>200</v>
      </c>
      <c r="J10">
        <v>150</v>
      </c>
      <c r="K10">
        <v>10000</v>
      </c>
    </row>
    <row r="11" spans="1:13" x14ac:dyDescent="0.25">
      <c r="A11">
        <v>10</v>
      </c>
      <c r="B11">
        <v>965.14163299999996</v>
      </c>
      <c r="C11">
        <f t="shared" si="0"/>
        <v>-219260.82522030256</v>
      </c>
    </row>
    <row r="12" spans="1:13" x14ac:dyDescent="0.25">
      <c r="A12">
        <v>11</v>
      </c>
      <c r="B12">
        <v>1574.105955</v>
      </c>
      <c r="C12">
        <f t="shared" si="0"/>
        <v>-879938.72578021022</v>
      </c>
    </row>
    <row r="13" spans="1:13" x14ac:dyDescent="0.25">
      <c r="A13">
        <v>12</v>
      </c>
      <c r="B13">
        <v>2740.0019779999998</v>
      </c>
      <c r="C13">
        <f t="shared" si="0"/>
        <v>-3524477.220985841</v>
      </c>
    </row>
    <row r="14" spans="1:13" x14ac:dyDescent="0.25">
      <c r="A14">
        <v>13</v>
      </c>
      <c r="B14">
        <v>4975.02736</v>
      </c>
      <c r="C14">
        <f t="shared" si="0"/>
        <v>-14106128.889877364</v>
      </c>
    </row>
    <row r="15" spans="1:13" x14ac:dyDescent="0.25">
      <c r="A15">
        <v>14</v>
      </c>
      <c r="B15">
        <v>9255.2927049999998</v>
      </c>
      <c r="C15">
        <f t="shared" si="0"/>
        <v>-56439440.641589455</v>
      </c>
    </row>
    <row r="16" spans="1:13" x14ac:dyDescent="0.25">
      <c r="A16">
        <v>15</v>
      </c>
      <c r="B16">
        <v>17454.228889999999</v>
      </c>
      <c r="C16">
        <f t="shared" si="0"/>
        <v>-225785528.44447282</v>
      </c>
    </row>
    <row r="17" spans="1:9" x14ac:dyDescent="0.25">
      <c r="A17">
        <v>16</v>
      </c>
      <c r="B17">
        <v>33159.025670000003</v>
      </c>
      <c r="C17">
        <f t="shared" si="0"/>
        <v>-903194476.46456122</v>
      </c>
    </row>
    <row r="18" spans="1:9" x14ac:dyDescent="0.25">
      <c r="A18">
        <v>17</v>
      </c>
      <c r="B18">
        <v>63243.954610000001</v>
      </c>
      <c r="C18">
        <f t="shared" si="0"/>
        <v>-3612877382.9352551</v>
      </c>
    </row>
    <row r="19" spans="1:9" x14ac:dyDescent="0.25">
      <c r="A19">
        <v>18</v>
      </c>
      <c r="B19">
        <v>120871.715</v>
      </c>
      <c r="C19">
        <f t="shared" si="0"/>
        <v>-14451699263.604851</v>
      </c>
    </row>
    <row r="20" spans="1:9" x14ac:dyDescent="0.25">
      <c r="A20">
        <v>19</v>
      </c>
      <c r="B20">
        <v>2311260.0428999998</v>
      </c>
      <c r="C20">
        <f t="shared" si="0"/>
        <v>-57807159669.5644</v>
      </c>
    </row>
    <row r="21" spans="1:9" x14ac:dyDescent="0.25">
      <c r="A21">
        <v>20</v>
      </c>
      <c r="B21">
        <v>442713.39199999999</v>
      </c>
      <c r="C21">
        <f t="shared" si="0"/>
        <v>-231235572458.38629</v>
      </c>
    </row>
    <row r="22" spans="1:9" x14ac:dyDescent="0.25">
      <c r="D22" t="s">
        <v>152</v>
      </c>
    </row>
    <row r="28" spans="1:9" x14ac:dyDescent="0.25">
      <c r="D28">
        <v>1</v>
      </c>
      <c r="E28">
        <v>2</v>
      </c>
      <c r="F28">
        <v>3</v>
      </c>
      <c r="G28">
        <v>4</v>
      </c>
    </row>
    <row r="29" spans="1:9" x14ac:dyDescent="0.25">
      <c r="B29">
        <f>AVERAGE(D29:G29)</f>
        <v>31250</v>
      </c>
      <c r="D29">
        <v>20000</v>
      </c>
      <c r="E29">
        <v>30000</v>
      </c>
      <c r="F29">
        <v>25000</v>
      </c>
      <c r="G29">
        <v>50000</v>
      </c>
      <c r="I29">
        <f>AVERAGE(D29:F29)</f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8"/>
  <sheetViews>
    <sheetView topLeftCell="C1" workbookViewId="0">
      <selection activeCell="S36" sqref="S3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</row>
    <row r="2" spans="1:20" x14ac:dyDescent="0.25">
      <c r="A2" s="5">
        <v>2008</v>
      </c>
      <c r="B2">
        <v>41</v>
      </c>
      <c r="C2">
        <v>40</v>
      </c>
      <c r="D2">
        <v>0</v>
      </c>
    </row>
    <row r="3" spans="1:20" x14ac:dyDescent="0.25">
      <c r="A3" s="5"/>
      <c r="B3">
        <v>41</v>
      </c>
      <c r="C3">
        <v>71</v>
      </c>
      <c r="D3">
        <v>71</v>
      </c>
      <c r="P3" t="s">
        <v>157</v>
      </c>
    </row>
    <row r="4" spans="1:20" x14ac:dyDescent="0.25">
      <c r="A4" s="5"/>
      <c r="B4">
        <v>51</v>
      </c>
      <c r="C4">
        <v>21</v>
      </c>
      <c r="D4">
        <v>41</v>
      </c>
    </row>
    <row r="5" spans="1:20" x14ac:dyDescent="0.25">
      <c r="A5" s="5"/>
      <c r="B5">
        <v>51</v>
      </c>
      <c r="C5">
        <v>11</v>
      </c>
      <c r="D5">
        <v>41</v>
      </c>
      <c r="P5" t="s">
        <v>5</v>
      </c>
      <c r="Q5" t="s">
        <v>1</v>
      </c>
      <c r="R5" t="s">
        <v>2</v>
      </c>
      <c r="S5" t="s">
        <v>3</v>
      </c>
      <c r="T5" t="s">
        <v>21</v>
      </c>
    </row>
    <row r="6" spans="1:20" ht="15.75" thickBot="1" x14ac:dyDescent="0.3">
      <c r="A6" s="5">
        <v>2009</v>
      </c>
      <c r="B6">
        <v>51</v>
      </c>
      <c r="C6">
        <v>11</v>
      </c>
      <c r="D6">
        <v>89</v>
      </c>
      <c r="P6" s="9">
        <v>2008</v>
      </c>
      <c r="Q6" s="9"/>
      <c r="R6" s="9"/>
      <c r="S6" s="9"/>
      <c r="T6" s="9"/>
    </row>
    <row r="7" spans="1:20" x14ac:dyDescent="0.25">
      <c r="A7" s="5"/>
      <c r="B7">
        <v>0</v>
      </c>
      <c r="C7">
        <v>31</v>
      </c>
      <c r="D7">
        <v>31</v>
      </c>
      <c r="P7" s="6" t="s">
        <v>7</v>
      </c>
      <c r="Q7" s="6">
        <v>4</v>
      </c>
      <c r="R7" s="6">
        <v>4</v>
      </c>
      <c r="S7" s="6">
        <v>4</v>
      </c>
      <c r="T7" s="6">
        <v>12</v>
      </c>
    </row>
    <row r="8" spans="1:20" x14ac:dyDescent="0.25">
      <c r="A8" s="5"/>
      <c r="B8">
        <v>71</v>
      </c>
      <c r="C8">
        <v>41</v>
      </c>
      <c r="D8">
        <v>81</v>
      </c>
      <c r="P8" s="6" t="s">
        <v>8</v>
      </c>
      <c r="Q8" s="6">
        <v>184</v>
      </c>
      <c r="R8" s="6">
        <v>143</v>
      </c>
      <c r="S8" s="6">
        <v>153</v>
      </c>
      <c r="T8" s="6">
        <v>480</v>
      </c>
    </row>
    <row r="9" spans="1:20" x14ac:dyDescent="0.25">
      <c r="A9" s="5"/>
      <c r="B9">
        <v>41</v>
      </c>
      <c r="C9">
        <v>51</v>
      </c>
      <c r="D9">
        <v>11</v>
      </c>
      <c r="P9" s="6" t="s">
        <v>9</v>
      </c>
      <c r="Q9" s="6">
        <v>46</v>
      </c>
      <c r="R9" s="6">
        <v>35.75</v>
      </c>
      <c r="S9" s="6">
        <v>38.25</v>
      </c>
      <c r="T9" s="6">
        <v>40</v>
      </c>
    </row>
    <row r="10" spans="1:20" x14ac:dyDescent="0.25">
      <c r="A10" s="5">
        <v>2010</v>
      </c>
      <c r="B10">
        <v>41</v>
      </c>
      <c r="C10">
        <v>51</v>
      </c>
      <c r="D10">
        <v>21</v>
      </c>
      <c r="P10" s="6" t="s">
        <v>10</v>
      </c>
      <c r="Q10" s="6">
        <v>33.333333333333336</v>
      </c>
      <c r="R10" s="6">
        <v>696.91666666666663</v>
      </c>
      <c r="S10" s="6">
        <v>850.25</v>
      </c>
      <c r="T10" s="6">
        <v>451.81818181818181</v>
      </c>
    </row>
    <row r="11" spans="1:20" x14ac:dyDescent="0.25">
      <c r="A11" s="5"/>
      <c r="B11">
        <v>41</v>
      </c>
      <c r="C11">
        <v>71</v>
      </c>
      <c r="D11">
        <v>0</v>
      </c>
      <c r="P11" s="6"/>
      <c r="Q11" s="6"/>
      <c r="R11" s="6"/>
      <c r="S11" s="6"/>
      <c r="T11" s="6"/>
    </row>
    <row r="12" spans="1:20" ht="15.75" thickBot="1" x14ac:dyDescent="0.3">
      <c r="A12" s="5"/>
      <c r="B12">
        <v>71</v>
      </c>
      <c r="C12">
        <v>21</v>
      </c>
      <c r="D12">
        <v>71</v>
      </c>
      <c r="P12" s="9">
        <v>2009</v>
      </c>
      <c r="Q12" s="9"/>
      <c r="R12" s="9"/>
      <c r="S12" s="9"/>
      <c r="T12" s="9"/>
    </row>
    <row r="13" spans="1:20" x14ac:dyDescent="0.25">
      <c r="A13" s="5"/>
      <c r="B13">
        <v>21</v>
      </c>
      <c r="C13">
        <v>61</v>
      </c>
      <c r="D13">
        <v>41</v>
      </c>
      <c r="P13" s="6" t="s">
        <v>7</v>
      </c>
      <c r="Q13" s="6">
        <v>4</v>
      </c>
      <c r="R13" s="6">
        <v>4</v>
      </c>
      <c r="S13" s="6">
        <v>4</v>
      </c>
      <c r="T13" s="6">
        <v>12</v>
      </c>
    </row>
    <row r="14" spans="1:20" x14ac:dyDescent="0.25">
      <c r="A14" s="5"/>
      <c r="P14" s="6" t="s">
        <v>8</v>
      </c>
      <c r="Q14" s="6">
        <v>163</v>
      </c>
      <c r="R14" s="6">
        <v>134</v>
      </c>
      <c r="S14" s="6">
        <v>212</v>
      </c>
      <c r="T14" s="6">
        <v>509</v>
      </c>
    </row>
    <row r="15" spans="1:20" x14ac:dyDescent="0.25">
      <c r="A15" s="5"/>
      <c r="P15" s="6" t="s">
        <v>9</v>
      </c>
      <c r="Q15" s="6">
        <v>40.75</v>
      </c>
      <c r="R15" s="6">
        <v>33.5</v>
      </c>
      <c r="S15" s="6">
        <v>53</v>
      </c>
      <c r="T15" s="6">
        <v>42.416666666666664</v>
      </c>
    </row>
    <row r="16" spans="1:20" x14ac:dyDescent="0.25">
      <c r="A16" s="5"/>
      <c r="P16" s="6" t="s">
        <v>10</v>
      </c>
      <c r="Q16" s="6">
        <v>893.58333333333337</v>
      </c>
      <c r="R16" s="6">
        <v>291.66666666666669</v>
      </c>
      <c r="S16" s="6">
        <v>1442.6666666666667</v>
      </c>
      <c r="T16" s="6">
        <v>787.35606060606074</v>
      </c>
    </row>
    <row r="17" spans="1:22" x14ac:dyDescent="0.25">
      <c r="A17" s="5"/>
      <c r="P17" s="6"/>
      <c r="Q17" s="6"/>
      <c r="R17" s="6"/>
      <c r="S17" s="6"/>
      <c r="T17" s="6"/>
    </row>
    <row r="18" spans="1:22" ht="15.75" thickBot="1" x14ac:dyDescent="0.3">
      <c r="P18" s="9">
        <v>2010</v>
      </c>
      <c r="Q18" s="9"/>
      <c r="R18" s="9"/>
      <c r="S18" s="9"/>
      <c r="T18" s="9"/>
    </row>
    <row r="19" spans="1:22" x14ac:dyDescent="0.25">
      <c r="P19" s="6" t="s">
        <v>7</v>
      </c>
      <c r="Q19" s="6">
        <v>4</v>
      </c>
      <c r="R19" s="6">
        <v>4</v>
      </c>
      <c r="S19" s="6">
        <v>4</v>
      </c>
      <c r="T19" s="6">
        <v>12</v>
      </c>
    </row>
    <row r="20" spans="1:22" x14ac:dyDescent="0.25">
      <c r="P20" s="6" t="s">
        <v>8</v>
      </c>
      <c r="Q20" s="6">
        <v>174</v>
      </c>
      <c r="R20" s="6">
        <v>204</v>
      </c>
      <c r="S20" s="6">
        <v>133</v>
      </c>
      <c r="T20" s="6">
        <v>511</v>
      </c>
    </row>
    <row r="21" spans="1:22" x14ac:dyDescent="0.25">
      <c r="P21" s="6" t="s">
        <v>9</v>
      </c>
      <c r="Q21" s="6">
        <v>43.5</v>
      </c>
      <c r="R21" s="6">
        <v>51</v>
      </c>
      <c r="S21" s="6">
        <v>33.25</v>
      </c>
      <c r="T21" s="6">
        <v>42.583333333333336</v>
      </c>
    </row>
    <row r="22" spans="1:22" x14ac:dyDescent="0.25">
      <c r="P22" s="6" t="s">
        <v>10</v>
      </c>
      <c r="Q22" s="6">
        <v>425</v>
      </c>
      <c r="R22" s="6">
        <v>466.66666666666669</v>
      </c>
      <c r="S22" s="6">
        <v>913.58333333333337</v>
      </c>
      <c r="T22" s="6">
        <v>550.08333333333348</v>
      </c>
    </row>
    <row r="23" spans="1:22" x14ac:dyDescent="0.25">
      <c r="P23" s="6"/>
      <c r="Q23" s="6"/>
      <c r="R23" s="6"/>
      <c r="S23" s="6"/>
      <c r="T23" s="6"/>
    </row>
    <row r="24" spans="1:22" ht="15.75" thickBot="1" x14ac:dyDescent="0.3">
      <c r="P24" s="9" t="s">
        <v>21</v>
      </c>
      <c r="Q24" s="9"/>
      <c r="R24" s="9"/>
      <c r="S24" s="9"/>
      <c r="T24" s="9"/>
    </row>
    <row r="25" spans="1:22" x14ac:dyDescent="0.25">
      <c r="P25" s="6" t="s">
        <v>7</v>
      </c>
      <c r="Q25" s="6">
        <v>12</v>
      </c>
      <c r="R25" s="6">
        <v>12</v>
      </c>
      <c r="S25" s="6">
        <v>12</v>
      </c>
      <c r="T25" s="6"/>
    </row>
    <row r="26" spans="1:22" x14ac:dyDescent="0.25">
      <c r="P26" s="6" t="s">
        <v>8</v>
      </c>
      <c r="Q26" s="6">
        <v>521</v>
      </c>
      <c r="R26" s="6">
        <v>481</v>
      </c>
      <c r="S26" s="6">
        <v>498</v>
      </c>
      <c r="T26" s="6"/>
    </row>
    <row r="27" spans="1:22" x14ac:dyDescent="0.25">
      <c r="P27" s="6" t="s">
        <v>9</v>
      </c>
      <c r="Q27" s="6">
        <v>43.416666666666664</v>
      </c>
      <c r="R27" s="6">
        <v>40.083333333333336</v>
      </c>
      <c r="S27" s="6">
        <v>41.5</v>
      </c>
      <c r="T27" s="6"/>
    </row>
    <row r="28" spans="1:22" x14ac:dyDescent="0.25">
      <c r="P28" s="6" t="s">
        <v>10</v>
      </c>
      <c r="Q28" s="6">
        <v>373.71969696969705</v>
      </c>
      <c r="R28" s="6">
        <v>462.81060606060618</v>
      </c>
      <c r="S28" s="6">
        <v>951.18181818181813</v>
      </c>
      <c r="T28" s="6"/>
    </row>
    <row r="29" spans="1:22" x14ac:dyDescent="0.25">
      <c r="P29" s="6"/>
      <c r="Q29" s="6"/>
      <c r="R29" s="6"/>
      <c r="S29" s="6"/>
      <c r="T29" s="6"/>
    </row>
    <row r="31" spans="1:22" ht="15.75" thickBot="1" x14ac:dyDescent="0.3">
      <c r="P31" t="s">
        <v>11</v>
      </c>
    </row>
    <row r="32" spans="1:22" x14ac:dyDescent="0.25">
      <c r="P32" s="8" t="s">
        <v>12</v>
      </c>
      <c r="Q32" s="8" t="s">
        <v>13</v>
      </c>
      <c r="R32" s="8" t="s">
        <v>14</v>
      </c>
      <c r="S32" s="8" t="s">
        <v>15</v>
      </c>
      <c r="T32" s="8" t="s">
        <v>16</v>
      </c>
      <c r="U32" s="8" t="s">
        <v>17</v>
      </c>
      <c r="V32" s="8" t="s">
        <v>18</v>
      </c>
    </row>
    <row r="33" spans="16:22" x14ac:dyDescent="0.25">
      <c r="P33" s="6" t="s">
        <v>158</v>
      </c>
      <c r="Q33" s="6">
        <v>50.166666666667879</v>
      </c>
      <c r="R33" s="6">
        <v>2</v>
      </c>
      <c r="S33" s="6">
        <v>25.08333333333394</v>
      </c>
      <c r="T33" s="6">
        <v>3.7539493376199565E-2</v>
      </c>
      <c r="U33" s="6">
        <v>0.96320655709490666</v>
      </c>
      <c r="V33" s="6">
        <v>3.3541308285291991</v>
      </c>
    </row>
    <row r="34" spans="16:22" x14ac:dyDescent="0.25">
      <c r="P34" s="6" t="s">
        <v>159</v>
      </c>
      <c r="Q34" s="6">
        <v>67.166666666671517</v>
      </c>
      <c r="R34" s="6">
        <v>2</v>
      </c>
      <c r="S34" s="6">
        <v>33.583333333335759</v>
      </c>
      <c r="T34" s="6">
        <v>5.0260517709664956E-2</v>
      </c>
      <c r="U34" s="6">
        <v>0.9510704024200195</v>
      </c>
      <c r="V34" s="6">
        <v>3.3541308285291991</v>
      </c>
    </row>
    <row r="35" spans="16:22" x14ac:dyDescent="0.25">
      <c r="P35" s="6" t="s">
        <v>160</v>
      </c>
      <c r="Q35" s="6">
        <v>1573.6666666666642</v>
      </c>
      <c r="R35" s="6">
        <v>4</v>
      </c>
      <c r="S35" s="6">
        <v>393.41666666666606</v>
      </c>
      <c r="T35" s="6">
        <v>0.58878388115958002</v>
      </c>
      <c r="U35" s="6">
        <v>0.6735722356608862</v>
      </c>
      <c r="V35" s="6">
        <v>2.727765306033989</v>
      </c>
    </row>
    <row r="36" spans="16:22" x14ac:dyDescent="0.25">
      <c r="P36" s="6" t="s">
        <v>161</v>
      </c>
      <c r="Q36" s="6">
        <v>18041</v>
      </c>
      <c r="R36" s="6">
        <v>27</v>
      </c>
      <c r="S36" s="6">
        <v>668.18518518518522</v>
      </c>
      <c r="T36" s="6"/>
      <c r="U36" s="6"/>
      <c r="V36" s="6"/>
    </row>
    <row r="37" spans="16:22" x14ac:dyDescent="0.25">
      <c r="P37" s="6"/>
      <c r="Q37" s="6"/>
      <c r="R37" s="6"/>
      <c r="S37" s="6"/>
      <c r="T37" s="6"/>
      <c r="U37" s="6"/>
      <c r="V37" s="6"/>
    </row>
    <row r="38" spans="16:22" ht="15.75" thickBot="1" x14ac:dyDescent="0.3">
      <c r="P38" s="7" t="s">
        <v>21</v>
      </c>
      <c r="Q38" s="7">
        <v>19732.000000000004</v>
      </c>
      <c r="R38" s="7">
        <v>35</v>
      </c>
      <c r="S38" s="7"/>
      <c r="T38" s="7"/>
      <c r="U38" s="7"/>
      <c r="V38" s="7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"/>
  <sheetViews>
    <sheetView workbookViewId="0">
      <selection activeCell="E12" sqref="E12"/>
    </sheetView>
  </sheetViews>
  <sheetFormatPr defaultRowHeight="15" x14ac:dyDescent="0.25"/>
  <cols>
    <col min="1" max="1" width="12.85546875" customWidth="1"/>
    <col min="2" max="2" width="18.42578125" customWidth="1"/>
    <col min="3" max="3" width="13.5703125" customWidth="1"/>
  </cols>
  <sheetData>
    <row r="1" spans="1:17" x14ac:dyDescent="0.25">
      <c r="A1" t="s">
        <v>22</v>
      </c>
      <c r="B1" t="s">
        <v>23</v>
      </c>
      <c r="C1" t="s">
        <v>24</v>
      </c>
    </row>
    <row r="2" spans="1:17" x14ac:dyDescent="0.25">
      <c r="A2">
        <v>1</v>
      </c>
      <c r="B2">
        <v>310</v>
      </c>
      <c r="C2">
        <v>52</v>
      </c>
    </row>
    <row r="3" spans="1:17" ht="15.75" thickBot="1" x14ac:dyDescent="0.3">
      <c r="A3">
        <v>2</v>
      </c>
      <c r="B3">
        <v>352</v>
      </c>
      <c r="C3">
        <v>43</v>
      </c>
    </row>
    <row r="4" spans="1:17" x14ac:dyDescent="0.25">
      <c r="A4">
        <v>3</v>
      </c>
      <c r="B4">
        <v>475</v>
      </c>
      <c r="C4">
        <v>71</v>
      </c>
      <c r="G4" s="4"/>
      <c r="H4" s="4" t="s">
        <v>23</v>
      </c>
      <c r="I4" s="4" t="s">
        <v>24</v>
      </c>
      <c r="M4" s="4"/>
      <c r="N4" s="4" t="s">
        <v>23</v>
      </c>
      <c r="O4" s="4" t="s">
        <v>24</v>
      </c>
    </row>
    <row r="5" spans="1:17" x14ac:dyDescent="0.25">
      <c r="A5">
        <v>4</v>
      </c>
      <c r="B5">
        <v>426</v>
      </c>
      <c r="C5">
        <v>66</v>
      </c>
      <c r="G5" t="s">
        <v>23</v>
      </c>
      <c r="H5">
        <v>1</v>
      </c>
      <c r="M5" t="s">
        <v>23</v>
      </c>
      <c r="N5">
        <f>VARP(cORELATION!$B$2:$B$6)</f>
        <v>3307.36</v>
      </c>
    </row>
    <row r="6" spans="1:17" ht="15.75" thickBot="1" x14ac:dyDescent="0.3">
      <c r="A6">
        <v>5</v>
      </c>
      <c r="B6">
        <v>376</v>
      </c>
      <c r="C6">
        <v>50</v>
      </c>
      <c r="G6" s="3" t="s">
        <v>24</v>
      </c>
      <c r="H6" s="3">
        <v>0.84505558227566724</v>
      </c>
      <c r="I6" s="3">
        <v>1</v>
      </c>
      <c r="M6" s="3" t="s">
        <v>24</v>
      </c>
      <c r="N6" s="3">
        <v>507.4799999999999</v>
      </c>
      <c r="O6" s="3">
        <f>VARP(cORELATION!$C$2:$C$6)</f>
        <v>109.04</v>
      </c>
    </row>
    <row r="8" spans="1:17" ht="15.75" thickBot="1" x14ac:dyDescent="0.3">
      <c r="J8" t="s">
        <v>174</v>
      </c>
      <c r="K8" t="s">
        <v>172</v>
      </c>
      <c r="L8" t="s">
        <v>173</v>
      </c>
    </row>
    <row r="9" spans="1:17" ht="15.75" thickBot="1" x14ac:dyDescent="0.3">
      <c r="J9">
        <v>2</v>
      </c>
      <c r="K9">
        <v>100</v>
      </c>
      <c r="L9">
        <v>10</v>
      </c>
      <c r="O9" s="8"/>
      <c r="P9" s="8" t="s">
        <v>172</v>
      </c>
      <c r="Q9" s="8" t="s">
        <v>173</v>
      </c>
    </row>
    <row r="10" spans="1:17" x14ac:dyDescent="0.25">
      <c r="D10" s="8"/>
      <c r="E10" s="8" t="s">
        <v>23</v>
      </c>
      <c r="F10" s="8" t="s">
        <v>24</v>
      </c>
      <c r="J10">
        <v>0</v>
      </c>
      <c r="K10">
        <v>500</v>
      </c>
      <c r="L10">
        <v>20</v>
      </c>
      <c r="O10" s="6" t="s">
        <v>172</v>
      </c>
      <c r="P10" s="6">
        <v>1</v>
      </c>
      <c r="Q10" s="6"/>
    </row>
    <row r="11" spans="1:17" ht="15.75" thickBot="1" x14ac:dyDescent="0.3">
      <c r="D11" s="6" t="s">
        <v>23</v>
      </c>
      <c r="E11" s="6">
        <v>1</v>
      </c>
      <c r="F11" s="6"/>
      <c r="J11">
        <v>3</v>
      </c>
      <c r="K11">
        <v>300</v>
      </c>
      <c r="L11">
        <v>25</v>
      </c>
      <c r="O11" s="7" t="s">
        <v>173</v>
      </c>
      <c r="P11" s="7">
        <v>0.65465367070797698</v>
      </c>
      <c r="Q11" s="7">
        <v>1</v>
      </c>
    </row>
    <row r="12" spans="1:17" ht="15.75" thickBot="1" x14ac:dyDescent="0.3">
      <c r="D12" s="7" t="s">
        <v>24</v>
      </c>
      <c r="E12" s="7">
        <v>0.84505558227566724</v>
      </c>
      <c r="F12" s="7">
        <v>1</v>
      </c>
    </row>
    <row r="13" spans="1:17" ht="15.75" thickBot="1" x14ac:dyDescent="0.3">
      <c r="A13" t="s">
        <v>25</v>
      </c>
      <c r="B13" t="s">
        <v>26</v>
      </c>
    </row>
    <row r="14" spans="1:17" x14ac:dyDescent="0.25">
      <c r="K14" s="8"/>
      <c r="L14" s="8" t="s">
        <v>23</v>
      </c>
      <c r="M14" s="8" t="s">
        <v>24</v>
      </c>
    </row>
    <row r="15" spans="1:17" x14ac:dyDescent="0.25">
      <c r="K15" s="6" t="s">
        <v>23</v>
      </c>
      <c r="L15" s="6">
        <f>VARP(cORELATION!$B$2:$B$6)</f>
        <v>3307.36</v>
      </c>
      <c r="M15" s="6"/>
    </row>
    <row r="16" spans="1:17" ht="15.75" thickBot="1" x14ac:dyDescent="0.3">
      <c r="K16" s="7" t="s">
        <v>24</v>
      </c>
      <c r="L16" s="7">
        <v>507.4799999999999</v>
      </c>
      <c r="M16" s="7">
        <f>VARP(cORELATION!$C$2:$C$6)</f>
        <v>109.04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L10" sqref="L10"/>
    </sheetView>
  </sheetViews>
  <sheetFormatPr defaultRowHeight="15" x14ac:dyDescent="0.25"/>
  <cols>
    <col min="2" max="2" width="10.5703125" customWidth="1"/>
    <col min="12" max="12" width="30.5703125" bestFit="1" customWidth="1"/>
    <col min="13" max="13" width="12" bestFit="1" customWidth="1"/>
    <col min="14" max="14" width="13.7109375" bestFit="1" customWidth="1"/>
  </cols>
  <sheetData>
    <row r="1" spans="1:13" x14ac:dyDescent="0.25">
      <c r="A1" t="s">
        <v>22</v>
      </c>
      <c r="B1" t="s">
        <v>23</v>
      </c>
      <c r="C1" t="s">
        <v>24</v>
      </c>
    </row>
    <row r="2" spans="1:13" x14ac:dyDescent="0.25">
      <c r="A2">
        <v>1</v>
      </c>
      <c r="B2">
        <v>310</v>
      </c>
      <c r="C2">
        <v>52</v>
      </c>
      <c r="K2" t="s">
        <v>162</v>
      </c>
    </row>
    <row r="3" spans="1:13" ht="15.75" thickBot="1" x14ac:dyDescent="0.3">
      <c r="A3">
        <v>2</v>
      </c>
      <c r="B3">
        <v>352</v>
      </c>
      <c r="C3">
        <v>43</v>
      </c>
    </row>
    <row r="4" spans="1:13" x14ac:dyDescent="0.25">
      <c r="A4">
        <v>3</v>
      </c>
      <c r="B4">
        <v>475</v>
      </c>
      <c r="C4">
        <v>71</v>
      </c>
      <c r="K4" s="8"/>
      <c r="L4" s="8" t="s">
        <v>24</v>
      </c>
      <c r="M4" s="8" t="s">
        <v>23</v>
      </c>
    </row>
    <row r="5" spans="1:13" x14ac:dyDescent="0.25">
      <c r="A5">
        <v>4</v>
      </c>
      <c r="B5">
        <v>426</v>
      </c>
      <c r="C5">
        <v>66</v>
      </c>
      <c r="K5" s="6" t="s">
        <v>163</v>
      </c>
      <c r="L5" s="6">
        <v>56.4</v>
      </c>
      <c r="M5" s="6">
        <v>387.8</v>
      </c>
    </row>
    <row r="6" spans="1:13" x14ac:dyDescent="0.25">
      <c r="A6">
        <v>5</v>
      </c>
      <c r="B6">
        <v>376</v>
      </c>
      <c r="C6">
        <v>50</v>
      </c>
      <c r="K6" s="6" t="s">
        <v>10</v>
      </c>
      <c r="L6" s="6">
        <v>136.30000000000018</v>
      </c>
      <c r="M6" s="6">
        <v>4134.2000000000116</v>
      </c>
    </row>
    <row r="7" spans="1:13" x14ac:dyDescent="0.25">
      <c r="K7" s="6" t="s">
        <v>27</v>
      </c>
      <c r="L7" s="6">
        <v>5</v>
      </c>
      <c r="M7" s="6">
        <v>5</v>
      </c>
    </row>
    <row r="8" spans="1:13" x14ac:dyDescent="0.25">
      <c r="K8" s="6" t="s">
        <v>14</v>
      </c>
      <c r="L8" s="6">
        <v>4</v>
      </c>
      <c r="M8" s="6">
        <v>4</v>
      </c>
    </row>
    <row r="9" spans="1:13" x14ac:dyDescent="0.25">
      <c r="K9" s="6" t="s">
        <v>16</v>
      </c>
      <c r="L9" s="6">
        <v>3.2968893619079821E-2</v>
      </c>
      <c r="M9" s="6"/>
    </row>
    <row r="10" spans="1:13" x14ac:dyDescent="0.25">
      <c r="K10" s="6" t="s">
        <v>164</v>
      </c>
      <c r="L10" s="6">
        <v>2.9909900747472351E-3</v>
      </c>
      <c r="M10" s="6"/>
    </row>
    <row r="11" spans="1:13" ht="15.75" thickBot="1" x14ac:dyDescent="0.3">
      <c r="K11" s="7" t="s">
        <v>165</v>
      </c>
      <c r="L11" s="7">
        <v>0.15653781167539593</v>
      </c>
      <c r="M1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workbookViewId="0">
      <selection activeCell="L8" sqref="L8"/>
    </sheetView>
  </sheetViews>
  <sheetFormatPr defaultRowHeight="15" x14ac:dyDescent="0.25"/>
  <cols>
    <col min="1" max="1" width="23" customWidth="1"/>
  </cols>
  <sheetData>
    <row r="1" spans="1:12" x14ac:dyDescent="0.25">
      <c r="A1" t="s">
        <v>28</v>
      </c>
      <c r="B1" t="s">
        <v>29</v>
      </c>
      <c r="C1" t="s">
        <v>30</v>
      </c>
      <c r="D1" t="s">
        <v>31</v>
      </c>
      <c r="F1" t="s">
        <v>168</v>
      </c>
      <c r="G1" t="s">
        <v>167</v>
      </c>
    </row>
    <row r="2" spans="1:12" x14ac:dyDescent="0.25">
      <c r="A2" t="s">
        <v>32</v>
      </c>
      <c r="B2">
        <v>50</v>
      </c>
      <c r="C2">
        <v>68</v>
      </c>
      <c r="D2">
        <v>80</v>
      </c>
      <c r="F2" t="s">
        <v>175</v>
      </c>
      <c r="G2">
        <v>30</v>
      </c>
    </row>
    <row r="3" spans="1:12" x14ac:dyDescent="0.25">
      <c r="A3" t="s">
        <v>33</v>
      </c>
      <c r="B3">
        <v>67</v>
      </c>
      <c r="C3">
        <v>45</v>
      </c>
      <c r="D3">
        <v>76</v>
      </c>
      <c r="G3">
        <v>12</v>
      </c>
    </row>
    <row r="4" spans="1:12" ht="15.75" thickBot="1" x14ac:dyDescent="0.3">
      <c r="A4" t="s">
        <v>34</v>
      </c>
      <c r="B4">
        <v>58</v>
      </c>
      <c r="C4">
        <v>40</v>
      </c>
      <c r="D4">
        <v>65</v>
      </c>
      <c r="G4">
        <v>15</v>
      </c>
    </row>
    <row r="5" spans="1:12" x14ac:dyDescent="0.25">
      <c r="A5" t="s">
        <v>35</v>
      </c>
      <c r="B5">
        <v>70</v>
      </c>
      <c r="C5">
        <v>69</v>
      </c>
      <c r="D5">
        <v>71</v>
      </c>
      <c r="G5">
        <v>32</v>
      </c>
      <c r="K5" s="8" t="s">
        <v>169</v>
      </c>
      <c r="L5" s="8" t="s">
        <v>40</v>
      </c>
    </row>
    <row r="6" spans="1:12" x14ac:dyDescent="0.25">
      <c r="A6" t="s">
        <v>36</v>
      </c>
      <c r="B6">
        <v>80</v>
      </c>
      <c r="C6">
        <v>59</v>
      </c>
      <c r="D6">
        <v>67</v>
      </c>
      <c r="G6">
        <v>42</v>
      </c>
      <c r="K6" s="10">
        <v>0</v>
      </c>
      <c r="L6" s="6">
        <v>0</v>
      </c>
    </row>
    <row r="7" spans="1:12" x14ac:dyDescent="0.25">
      <c r="A7" t="s">
        <v>37</v>
      </c>
      <c r="B7">
        <v>75</v>
      </c>
      <c r="C7">
        <v>77</v>
      </c>
      <c r="D7">
        <v>79</v>
      </c>
      <c r="E7" t="s">
        <v>166</v>
      </c>
      <c r="G7">
        <v>45</v>
      </c>
      <c r="K7" s="10">
        <v>10</v>
      </c>
      <c r="L7" s="6">
        <v>0</v>
      </c>
    </row>
    <row r="8" spans="1:12" x14ac:dyDescent="0.25">
      <c r="E8">
        <v>0</v>
      </c>
      <c r="G8">
        <v>18</v>
      </c>
      <c r="K8" s="10">
        <v>20</v>
      </c>
      <c r="L8" s="6">
        <v>8</v>
      </c>
    </row>
    <row r="9" spans="1:12" x14ac:dyDescent="0.25">
      <c r="A9" t="s">
        <v>38</v>
      </c>
      <c r="E9">
        <v>10</v>
      </c>
      <c r="G9">
        <v>19</v>
      </c>
      <c r="K9" s="10">
        <v>50</v>
      </c>
      <c r="L9" s="6">
        <v>2</v>
      </c>
    </row>
    <row r="10" spans="1:12" ht="15.75" thickBot="1" x14ac:dyDescent="0.3">
      <c r="A10">
        <v>10</v>
      </c>
      <c r="E10">
        <v>20</v>
      </c>
      <c r="K10" s="7" t="s">
        <v>39</v>
      </c>
      <c r="L10" s="7">
        <v>0</v>
      </c>
    </row>
    <row r="11" spans="1:12" x14ac:dyDescent="0.25">
      <c r="A11">
        <v>40</v>
      </c>
      <c r="E11">
        <v>50</v>
      </c>
    </row>
    <row r="12" spans="1:12" x14ac:dyDescent="0.25">
      <c r="A12">
        <v>50</v>
      </c>
      <c r="G12">
        <v>70</v>
      </c>
    </row>
    <row r="13" spans="1:12" x14ac:dyDescent="0.25">
      <c r="A13">
        <v>100</v>
      </c>
    </row>
  </sheetData>
  <sortState xmlns:xlrd2="http://schemas.microsoft.com/office/spreadsheetml/2017/richdata2" ref="K6:K9">
    <sortCondition ref="K6"/>
  </sortState>
  <dataConsolidate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F11" sqref="F11"/>
    </sheetView>
  </sheetViews>
  <sheetFormatPr defaultRowHeight="15" x14ac:dyDescent="0.25"/>
  <cols>
    <col min="1" max="1" width="11.28515625" customWidth="1"/>
    <col min="2" max="2" width="14.7109375" customWidth="1"/>
    <col min="3" max="3" width="12.7109375" customWidth="1"/>
  </cols>
  <sheetData>
    <row r="1" spans="1:6" x14ac:dyDescent="0.25">
      <c r="A1" t="s">
        <v>0</v>
      </c>
      <c r="B1" t="s">
        <v>41</v>
      </c>
      <c r="C1" t="s">
        <v>42</v>
      </c>
      <c r="D1" t="s">
        <v>154</v>
      </c>
    </row>
    <row r="2" spans="1:6" x14ac:dyDescent="0.25">
      <c r="A2" s="5">
        <v>2007</v>
      </c>
      <c r="B2">
        <v>1</v>
      </c>
      <c r="C2">
        <v>583</v>
      </c>
      <c r="D2" t="e">
        <v>#N/A</v>
      </c>
    </row>
    <row r="3" spans="1:6" x14ac:dyDescent="0.25">
      <c r="A3" s="5"/>
      <c r="B3">
        <v>2</v>
      </c>
      <c r="C3">
        <v>587</v>
      </c>
      <c r="D3" t="e">
        <v>#N/A</v>
      </c>
    </row>
    <row r="4" spans="1:6" x14ac:dyDescent="0.25">
      <c r="A4" s="5"/>
      <c r="B4">
        <v>3</v>
      </c>
      <c r="C4">
        <v>647</v>
      </c>
      <c r="D4" t="e">
        <v>#N/A</v>
      </c>
    </row>
    <row r="5" spans="1:6" x14ac:dyDescent="0.25">
      <c r="A5" s="5"/>
      <c r="B5">
        <v>4</v>
      </c>
      <c r="C5">
        <v>982</v>
      </c>
      <c r="D5" t="e">
        <v>#N/A</v>
      </c>
      <c r="F5">
        <f>SUM(C2:C6)/5</f>
        <v>702</v>
      </c>
    </row>
    <row r="6" spans="1:6" x14ac:dyDescent="0.25">
      <c r="A6" s="5">
        <v>2008</v>
      </c>
      <c r="B6">
        <v>1</v>
      </c>
      <c r="C6">
        <v>711</v>
      </c>
      <c r="D6">
        <f t="shared" ref="D6:D21" si="0">AVERAGE(C2:C6)</f>
        <v>702</v>
      </c>
    </row>
    <row r="7" spans="1:6" x14ac:dyDescent="0.25">
      <c r="A7" s="5"/>
      <c r="B7">
        <v>2</v>
      </c>
      <c r="C7">
        <v>678</v>
      </c>
      <c r="D7">
        <f t="shared" si="0"/>
        <v>721</v>
      </c>
    </row>
    <row r="8" spans="1:6" x14ac:dyDescent="0.25">
      <c r="A8" s="5"/>
      <c r="B8">
        <v>3</v>
      </c>
      <c r="C8">
        <v>649</v>
      </c>
      <c r="D8">
        <f t="shared" si="0"/>
        <v>733.4</v>
      </c>
    </row>
    <row r="9" spans="1:6" x14ac:dyDescent="0.25">
      <c r="A9" s="5"/>
      <c r="B9">
        <v>4</v>
      </c>
      <c r="C9">
        <v>1125</v>
      </c>
      <c r="D9">
        <f t="shared" si="0"/>
        <v>829</v>
      </c>
    </row>
    <row r="10" spans="1:6" x14ac:dyDescent="0.25">
      <c r="A10" s="5">
        <v>2009</v>
      </c>
      <c r="B10">
        <v>1</v>
      </c>
      <c r="C10">
        <v>857</v>
      </c>
      <c r="D10">
        <f t="shared" si="0"/>
        <v>804</v>
      </c>
    </row>
    <row r="11" spans="1:6" x14ac:dyDescent="0.25">
      <c r="A11" s="5"/>
      <c r="B11">
        <v>2</v>
      </c>
      <c r="C11">
        <v>816</v>
      </c>
      <c r="D11">
        <f t="shared" si="0"/>
        <v>825</v>
      </c>
    </row>
    <row r="12" spans="1:6" x14ac:dyDescent="0.25">
      <c r="A12" s="5"/>
      <c r="B12">
        <v>3</v>
      </c>
      <c r="C12">
        <v>861</v>
      </c>
      <c r="D12">
        <f t="shared" si="0"/>
        <v>861.6</v>
      </c>
    </row>
    <row r="13" spans="1:6" x14ac:dyDescent="0.25">
      <c r="A13" s="5"/>
      <c r="B13">
        <v>4</v>
      </c>
      <c r="C13">
        <v>1439</v>
      </c>
      <c r="D13">
        <f t="shared" si="0"/>
        <v>1019.6</v>
      </c>
    </row>
    <row r="14" spans="1:6" x14ac:dyDescent="0.25">
      <c r="A14" s="5">
        <v>2010</v>
      </c>
      <c r="B14">
        <v>1</v>
      </c>
      <c r="C14">
        <v>1094</v>
      </c>
      <c r="D14">
        <f t="shared" si="0"/>
        <v>1013.4</v>
      </c>
    </row>
    <row r="15" spans="1:6" x14ac:dyDescent="0.25">
      <c r="A15" s="5"/>
      <c r="B15">
        <v>2</v>
      </c>
      <c r="C15">
        <v>1110</v>
      </c>
      <c r="D15">
        <f t="shared" si="0"/>
        <v>1064</v>
      </c>
    </row>
    <row r="16" spans="1:6" x14ac:dyDescent="0.25">
      <c r="A16" s="5"/>
      <c r="B16">
        <v>3</v>
      </c>
      <c r="C16">
        <v>1144</v>
      </c>
      <c r="D16">
        <f t="shared" si="0"/>
        <v>1129.5999999999999</v>
      </c>
    </row>
    <row r="17" spans="1:4" x14ac:dyDescent="0.25">
      <c r="A17" s="5"/>
      <c r="B17">
        <v>4</v>
      </c>
      <c r="C17">
        <v>1956</v>
      </c>
      <c r="D17">
        <f t="shared" si="0"/>
        <v>1348.6</v>
      </c>
    </row>
    <row r="18" spans="1:4" x14ac:dyDescent="0.25">
      <c r="A18" s="5">
        <v>2011</v>
      </c>
      <c r="B18">
        <v>1</v>
      </c>
      <c r="C18">
        <v>1540</v>
      </c>
      <c r="D18">
        <f t="shared" si="0"/>
        <v>1368.8</v>
      </c>
    </row>
    <row r="19" spans="1:4" x14ac:dyDescent="0.25">
      <c r="A19" s="5"/>
      <c r="B19">
        <v>2</v>
      </c>
      <c r="C19">
        <v>1397</v>
      </c>
      <c r="D19">
        <f t="shared" si="0"/>
        <v>1429.4</v>
      </c>
    </row>
    <row r="20" spans="1:4" x14ac:dyDescent="0.25">
      <c r="A20" s="5"/>
      <c r="B20">
        <v>3</v>
      </c>
      <c r="C20">
        <v>1473</v>
      </c>
      <c r="D20">
        <f t="shared" si="0"/>
        <v>1502</v>
      </c>
    </row>
    <row r="21" spans="1:4" x14ac:dyDescent="0.25">
      <c r="A21" s="5"/>
      <c r="B21">
        <v>4</v>
      </c>
      <c r="C21">
        <v>2551</v>
      </c>
      <c r="D21">
        <f t="shared" si="0"/>
        <v>1783.4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5"/>
  <sheetViews>
    <sheetView workbookViewId="0">
      <selection activeCell="J12" sqref="J12"/>
    </sheetView>
  </sheetViews>
  <sheetFormatPr defaultRowHeight="15" x14ac:dyDescent="0.25"/>
  <sheetData>
    <row r="1" spans="1:19" x14ac:dyDescent="0.25">
      <c r="A1">
        <v>0.52516251106295964</v>
      </c>
      <c r="B1">
        <v>0.29633472701193275</v>
      </c>
      <c r="C1">
        <v>0.3001495406964324</v>
      </c>
      <c r="D1">
        <v>0.41816461684011352</v>
      </c>
    </row>
    <row r="2" spans="1:19" x14ac:dyDescent="0.25">
      <c r="A2">
        <v>0.93124179815057828</v>
      </c>
      <c r="B2">
        <v>0.52455214087343971</v>
      </c>
      <c r="C2">
        <v>0.64558854945524458</v>
      </c>
      <c r="D2">
        <v>0.18439283425397504</v>
      </c>
    </row>
    <row r="3" spans="1:19" x14ac:dyDescent="0.25">
      <c r="A3">
        <v>0.54722739341410565</v>
      </c>
      <c r="B3">
        <v>0.96572771385845513</v>
      </c>
      <c r="C3">
        <v>0.35496078371532336</v>
      </c>
      <c r="D3">
        <v>0.25653859065523238</v>
      </c>
      <c r="M3" s="11">
        <v>10.970397045808282</v>
      </c>
      <c r="N3" s="11">
        <v>57.628833887752918</v>
      </c>
      <c r="O3" s="11">
        <v>9.5836054567094955</v>
      </c>
      <c r="Q3" s="11">
        <v>-0.54506131164089311</v>
      </c>
      <c r="R3" s="11">
        <v>-0.16386366041842848</v>
      </c>
      <c r="S3" s="11">
        <v>-0.84877228800905868</v>
      </c>
    </row>
    <row r="4" spans="1:19" x14ac:dyDescent="0.25">
      <c r="A4">
        <v>0.83355204931791127</v>
      </c>
      <c r="B4">
        <v>0.28803369243446147</v>
      </c>
      <c r="C4">
        <v>0.77568895535142068</v>
      </c>
      <c r="D4">
        <v>3.6164433729056672E-2</v>
      </c>
      <c r="G4">
        <v>0</v>
      </c>
      <c r="M4" s="11">
        <v>85.748374889370396</v>
      </c>
      <c r="N4" s="11">
        <v>81.240546891689803</v>
      </c>
      <c r="O4" s="11">
        <v>6.1423078096865753</v>
      </c>
      <c r="Q4" s="11">
        <v>1.116166004067054</v>
      </c>
      <c r="R4" s="11">
        <v>1.285859525523847</v>
      </c>
      <c r="S4" s="11">
        <v>-0.21042183107056189</v>
      </c>
    </row>
    <row r="5" spans="1:19" x14ac:dyDescent="0.25">
      <c r="A5">
        <v>0.75380718405713065</v>
      </c>
      <c r="B5">
        <v>0.59535508285775318</v>
      </c>
      <c r="C5">
        <v>0.11249122592852565</v>
      </c>
      <c r="D5">
        <v>0.86089663380840475</v>
      </c>
      <c r="G5">
        <v>0</v>
      </c>
      <c r="M5" s="11">
        <v>83.838892788476215</v>
      </c>
      <c r="N5" s="11">
        <v>98.374523148289441</v>
      </c>
      <c r="O5" s="11">
        <v>45.848658711508527</v>
      </c>
      <c r="Q5" s="11">
        <v>-0.52555037655110937</v>
      </c>
      <c r="R5" s="11">
        <v>-1.8270657164976001</v>
      </c>
      <c r="S5" s="11">
        <v>-1.0106077752425335</v>
      </c>
    </row>
    <row r="6" spans="1:19" x14ac:dyDescent="0.25">
      <c r="A6">
        <v>0.9404583880123295</v>
      </c>
      <c r="B6">
        <v>0.55507065034943692</v>
      </c>
      <c r="C6">
        <v>0.16821802423169652</v>
      </c>
      <c r="D6">
        <v>0.4064760277108066</v>
      </c>
      <c r="G6">
        <v>0</v>
      </c>
      <c r="M6" s="11">
        <v>57.864497817926569</v>
      </c>
      <c r="N6" s="11">
        <v>34.99603259376812</v>
      </c>
      <c r="O6" s="11">
        <v>97.066286202581864</v>
      </c>
      <c r="Q6" s="11">
        <v>1.2370446711429395</v>
      </c>
      <c r="R6" s="11">
        <v>0.3683567229018081</v>
      </c>
      <c r="S6" s="11">
        <v>-0.80812469605007209</v>
      </c>
    </row>
    <row r="7" spans="1:19" x14ac:dyDescent="0.25">
      <c r="A7">
        <v>0.61256752220221566</v>
      </c>
      <c r="B7">
        <v>0.27048554948576309</v>
      </c>
      <c r="C7">
        <v>0.85238196966460156</v>
      </c>
      <c r="D7">
        <v>0.78688924832911156</v>
      </c>
      <c r="G7">
        <v>0</v>
      </c>
      <c r="M7" s="11">
        <v>78.899014252143914</v>
      </c>
      <c r="N7" s="11">
        <v>25.439558091982789</v>
      </c>
      <c r="O7" s="11">
        <v>63.771202734458448</v>
      </c>
      <c r="Q7" s="11">
        <v>-0.11919837561435997</v>
      </c>
      <c r="R7" s="11">
        <v>-0.87674152382533066</v>
      </c>
      <c r="S7" s="11">
        <v>-0.80388872447656468</v>
      </c>
    </row>
    <row r="8" spans="1:19" x14ac:dyDescent="0.25">
      <c r="A8">
        <v>0.40134891811883905</v>
      </c>
      <c r="B8">
        <v>0.42823572496719259</v>
      </c>
      <c r="C8">
        <v>0.86315500350962859</v>
      </c>
      <c r="D8">
        <v>0.13241981261635183</v>
      </c>
      <c r="G8">
        <v>0</v>
      </c>
      <c r="M8" s="11">
        <v>19.212591937009794</v>
      </c>
      <c r="N8" s="11">
        <v>86.156254768517101</v>
      </c>
      <c r="O8" s="11">
        <v>97.256630146183667</v>
      </c>
      <c r="Q8" s="11">
        <v>-1.6888407117221504</v>
      </c>
      <c r="R8" s="11">
        <v>0.15301793609978631</v>
      </c>
      <c r="S8" s="11">
        <v>-0.43924842429987621</v>
      </c>
    </row>
    <row r="9" spans="1:19" x14ac:dyDescent="0.25">
      <c r="A9">
        <v>0.74074526200140389</v>
      </c>
      <c r="B9">
        <v>0.75267799920651879</v>
      </c>
      <c r="C9">
        <v>0.45002594073305457</v>
      </c>
      <c r="D9">
        <v>0.9277626880703147</v>
      </c>
      <c r="G9">
        <v>0</v>
      </c>
      <c r="M9" s="11">
        <v>36.437208166753138</v>
      </c>
      <c r="N9" s="11">
        <v>11.172826319162571</v>
      </c>
      <c r="O9" s="11">
        <v>46.449903866695152</v>
      </c>
      <c r="Q9" s="11">
        <v>-0.11634824659267906</v>
      </c>
      <c r="R9" s="11">
        <v>-1.0003350325860083</v>
      </c>
      <c r="S9" s="11">
        <v>-0.81898861026274972</v>
      </c>
    </row>
    <row r="10" spans="1:19" x14ac:dyDescent="0.25">
      <c r="A10">
        <v>0.97811822870570997</v>
      </c>
      <c r="B10">
        <v>0.29779961546678058</v>
      </c>
      <c r="C10">
        <v>0.66222113711966313</v>
      </c>
      <c r="D10">
        <v>0.89083529160435804</v>
      </c>
      <c r="G10">
        <v>0</v>
      </c>
      <c r="M10" s="11">
        <v>23.638843958861049</v>
      </c>
      <c r="N10" s="11">
        <v>8.0940885647145002</v>
      </c>
      <c r="O10" s="11">
        <v>58.918942838831754</v>
      </c>
      <c r="Q10" s="11">
        <v>1.3460430636769161</v>
      </c>
      <c r="R10" s="11">
        <v>0.66718484958983026</v>
      </c>
      <c r="S10" s="11">
        <v>-0.2383512764936313</v>
      </c>
    </row>
    <row r="11" spans="1:19" x14ac:dyDescent="0.25">
      <c r="A11">
        <v>0.86220892971587271</v>
      </c>
      <c r="B11">
        <v>0.60875270851771601</v>
      </c>
      <c r="C11">
        <v>0.99002044740134887</v>
      </c>
      <c r="D11">
        <v>0.674336985381634</v>
      </c>
      <c r="G11">
        <v>0</v>
      </c>
      <c r="M11" s="11">
        <v>92.597735526596878</v>
      </c>
      <c r="N11" s="11">
        <v>74.445570238349561</v>
      </c>
      <c r="O11" s="11">
        <v>84.796655171361436</v>
      </c>
      <c r="Q11" s="11">
        <v>-0.33620381145738065</v>
      </c>
      <c r="R11" s="11">
        <v>0.99995759228477255</v>
      </c>
      <c r="S11" s="11">
        <v>-0.45022716221865267</v>
      </c>
    </row>
    <row r="12" spans="1:19" x14ac:dyDescent="0.25">
      <c r="A12">
        <v>0.56443983275856802</v>
      </c>
      <c r="B12">
        <v>0.28321176793725394</v>
      </c>
      <c r="C12">
        <v>0.80483413190099795</v>
      </c>
      <c r="D12">
        <v>0.17041535691396834</v>
      </c>
      <c r="G12">
        <v>0</v>
      </c>
      <c r="M12" s="11">
        <v>17.970824304940948</v>
      </c>
      <c r="N12" s="11">
        <v>87.470534379100926</v>
      </c>
      <c r="O12" s="11">
        <v>46.199133274330883</v>
      </c>
      <c r="Q12" s="11">
        <v>0.53091525842319243</v>
      </c>
      <c r="R12" s="11">
        <v>1.689159034867771</v>
      </c>
      <c r="S12" s="11">
        <v>1.5550358511973172</v>
      </c>
    </row>
    <row r="13" spans="1:19" x14ac:dyDescent="0.25">
      <c r="A13">
        <v>0.88927884762108222</v>
      </c>
      <c r="B13">
        <v>0.96487319559312723</v>
      </c>
      <c r="C13">
        <v>0.50428785058137759</v>
      </c>
      <c r="D13">
        <v>0.70036927396465953</v>
      </c>
      <c r="G13">
        <v>0</v>
      </c>
    </row>
    <row r="14" spans="1:19" x14ac:dyDescent="0.25">
      <c r="A14">
        <v>0.83065279091769162</v>
      </c>
      <c r="B14">
        <v>0.29938657795953244</v>
      </c>
      <c r="C14">
        <v>0.76879177220984529</v>
      </c>
      <c r="D14">
        <v>0.8699301126133</v>
      </c>
    </row>
    <row r="15" spans="1:19" x14ac:dyDescent="0.25">
      <c r="A15">
        <v>0.13003936887722403</v>
      </c>
      <c r="B15">
        <v>0.88509781182287062</v>
      </c>
      <c r="C15">
        <v>0.83544419690542315</v>
      </c>
      <c r="D15">
        <v>0.37250892666402174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6"/>
  <sheetViews>
    <sheetView workbookViewId="0">
      <selection activeCell="E3" sqref="E3"/>
    </sheetView>
  </sheetViews>
  <sheetFormatPr defaultRowHeight="15" x14ac:dyDescent="0.25"/>
  <cols>
    <col min="2" max="2" width="16.5703125" customWidth="1"/>
    <col min="3" max="3" width="17.85546875" customWidth="1"/>
    <col min="4" max="4" width="18.7109375" customWidth="1"/>
    <col min="7" max="7" width="15.85546875" customWidth="1"/>
    <col min="8" max="8" width="16.85546875" customWidth="1"/>
    <col min="9" max="9" width="15.5703125" customWidth="1"/>
    <col min="10" max="10" width="18.42578125" customWidth="1"/>
  </cols>
  <sheetData>
    <row r="1" spans="1:6" x14ac:dyDescent="0.25">
      <c r="B1" t="s">
        <v>43</v>
      </c>
      <c r="C1" t="s">
        <v>44</v>
      </c>
    </row>
    <row r="2" spans="1:6" x14ac:dyDescent="0.25">
      <c r="A2">
        <v>2007</v>
      </c>
      <c r="B2">
        <v>10000</v>
      </c>
      <c r="C2" s="1">
        <v>0.5</v>
      </c>
      <c r="E2" t="s">
        <v>179</v>
      </c>
      <c r="F2" t="s">
        <v>180</v>
      </c>
    </row>
    <row r="3" spans="1:6" x14ac:dyDescent="0.25">
      <c r="A3">
        <v>2008</v>
      </c>
      <c r="B3">
        <v>20000</v>
      </c>
      <c r="C3" s="1">
        <v>0.5</v>
      </c>
    </row>
    <row r="4" spans="1:6" x14ac:dyDescent="0.25">
      <c r="A4">
        <v>2009</v>
      </c>
      <c r="B4">
        <v>30000</v>
      </c>
      <c r="C4" s="1">
        <v>0.45</v>
      </c>
    </row>
    <row r="5" spans="1:6" x14ac:dyDescent="0.25">
      <c r="A5">
        <v>2010</v>
      </c>
      <c r="B5">
        <v>50000</v>
      </c>
      <c r="C5" s="1">
        <v>0.45</v>
      </c>
    </row>
    <row r="9" spans="1:6" x14ac:dyDescent="0.25">
      <c r="B9" t="s">
        <v>45</v>
      </c>
    </row>
    <row r="10" spans="1:6" ht="15.75" thickBot="1" x14ac:dyDescent="0.3"/>
    <row r="11" spans="1:6" x14ac:dyDescent="0.25">
      <c r="B11" s="12" t="s">
        <v>46</v>
      </c>
      <c r="C11" s="12"/>
    </row>
    <row r="12" spans="1:6" x14ac:dyDescent="0.25">
      <c r="B12" s="6" t="s">
        <v>47</v>
      </c>
      <c r="C12" s="6">
        <v>0.84515425472851657</v>
      </c>
    </row>
    <row r="13" spans="1:6" x14ac:dyDescent="0.25">
      <c r="B13" s="6" t="s">
        <v>48</v>
      </c>
      <c r="C13" s="6">
        <v>0.7142857142857143</v>
      </c>
    </row>
    <row r="14" spans="1:6" x14ac:dyDescent="0.25">
      <c r="B14" s="6" t="s">
        <v>49</v>
      </c>
      <c r="C14" s="6">
        <v>0.5714285714285714</v>
      </c>
    </row>
    <row r="15" spans="1:6" x14ac:dyDescent="0.25">
      <c r="B15" s="6" t="s">
        <v>50</v>
      </c>
      <c r="C15" s="6">
        <v>1.8898223650461357E-2</v>
      </c>
    </row>
    <row r="16" spans="1:6" ht="15.75" thickBot="1" x14ac:dyDescent="0.3">
      <c r="B16" s="7" t="s">
        <v>27</v>
      </c>
      <c r="C16" s="7">
        <v>4</v>
      </c>
    </row>
    <row r="18" spans="2:10" ht="15.75" thickBot="1" x14ac:dyDescent="0.3">
      <c r="B18" t="s">
        <v>11</v>
      </c>
    </row>
    <row r="19" spans="2:10" x14ac:dyDescent="0.25">
      <c r="B19" s="8"/>
      <c r="C19" s="8" t="s">
        <v>14</v>
      </c>
      <c r="D19" s="8" t="s">
        <v>13</v>
      </c>
      <c r="E19" s="8" t="s">
        <v>15</v>
      </c>
      <c r="F19" s="8" t="s">
        <v>16</v>
      </c>
      <c r="G19" s="8" t="s">
        <v>54</v>
      </c>
    </row>
    <row r="20" spans="2:10" x14ac:dyDescent="0.25">
      <c r="B20" s="6" t="s">
        <v>51</v>
      </c>
      <c r="C20" s="6">
        <v>1</v>
      </c>
      <c r="D20" s="6">
        <v>1.7857142857142848E-3</v>
      </c>
      <c r="E20" s="6">
        <v>1.7857142857142848E-3</v>
      </c>
      <c r="F20" s="6">
        <v>5</v>
      </c>
      <c r="G20" s="6">
        <v>0.15484574527148343</v>
      </c>
    </row>
    <row r="21" spans="2:10" x14ac:dyDescent="0.25">
      <c r="B21" s="6" t="s">
        <v>52</v>
      </c>
      <c r="C21" s="6">
        <v>2</v>
      </c>
      <c r="D21" s="6">
        <v>7.1428571428571396E-4</v>
      </c>
      <c r="E21" s="6">
        <v>3.5714285714285698E-4</v>
      </c>
      <c r="F21" s="6"/>
      <c r="G21" s="6"/>
    </row>
    <row r="22" spans="2:10" ht="15.75" thickBot="1" x14ac:dyDescent="0.3">
      <c r="B22" s="7" t="s">
        <v>21</v>
      </c>
      <c r="C22" s="7">
        <v>3</v>
      </c>
      <c r="D22" s="7">
        <v>2.4999999999999988E-3</v>
      </c>
      <c r="E22" s="7"/>
      <c r="F22" s="7"/>
      <c r="G22" s="7"/>
    </row>
    <row r="23" spans="2:10" ht="15.75" thickBot="1" x14ac:dyDescent="0.3"/>
    <row r="24" spans="2:10" x14ac:dyDescent="0.25">
      <c r="B24" s="8"/>
      <c r="C24" s="8" t="s">
        <v>55</v>
      </c>
      <c r="D24" s="8" t="s">
        <v>50</v>
      </c>
      <c r="E24" s="8" t="s">
        <v>56</v>
      </c>
      <c r="F24" s="8" t="s">
        <v>17</v>
      </c>
      <c r="G24" s="8" t="s">
        <v>57</v>
      </c>
      <c r="H24" s="8" t="s">
        <v>58</v>
      </c>
      <c r="I24" s="8" t="s">
        <v>59</v>
      </c>
      <c r="J24" s="8" t="s">
        <v>60</v>
      </c>
    </row>
    <row r="25" spans="2:10" x14ac:dyDescent="0.25">
      <c r="B25" s="6" t="s">
        <v>53</v>
      </c>
      <c r="C25" s="6">
        <v>0.51428571428571423</v>
      </c>
      <c r="D25" s="6">
        <v>1.994891434824134E-2</v>
      </c>
      <c r="E25" s="6">
        <v>25.780135465419587</v>
      </c>
      <c r="F25" s="6">
        <v>1.5012422576498837E-3</v>
      </c>
      <c r="G25" s="6">
        <v>0.42845246350971539</v>
      </c>
      <c r="H25" s="6">
        <v>0.60011896506171314</v>
      </c>
      <c r="I25" s="6">
        <v>0.42845246350971539</v>
      </c>
      <c r="J25" s="6">
        <v>0.60011896506171314</v>
      </c>
    </row>
    <row r="26" spans="2:10" ht="15.75" thickBot="1" x14ac:dyDescent="0.3">
      <c r="B26" s="7" t="s">
        <v>155</v>
      </c>
      <c r="C26" s="7">
        <v>-1.4285714285714284E-6</v>
      </c>
      <c r="D26" s="7">
        <v>6.3887656499993991E-7</v>
      </c>
      <c r="E26" s="7">
        <v>-2.2360679774997894</v>
      </c>
      <c r="F26" s="7">
        <v>0.15484574527148343</v>
      </c>
      <c r="G26" s="7">
        <v>-4.1774354249413803E-6</v>
      </c>
      <c r="H26" s="7">
        <v>1.3202925677985237E-6</v>
      </c>
      <c r="I26" s="7">
        <v>-4.1774354249413803E-6</v>
      </c>
      <c r="J26" s="7">
        <v>1.3202925677985237E-6</v>
      </c>
    </row>
    <row r="30" spans="2:10" x14ac:dyDescent="0.25">
      <c r="B30" t="s">
        <v>176</v>
      </c>
    </row>
    <row r="31" spans="2:10" ht="15.75" thickBot="1" x14ac:dyDescent="0.3"/>
    <row r="32" spans="2:10" x14ac:dyDescent="0.25">
      <c r="B32" s="8" t="s">
        <v>177</v>
      </c>
      <c r="C32" s="8" t="s">
        <v>178</v>
      </c>
    </row>
    <row r="33" spans="2:3" x14ac:dyDescent="0.25">
      <c r="B33" s="6">
        <v>12.5</v>
      </c>
      <c r="C33" s="6">
        <v>0.45</v>
      </c>
    </row>
    <row r="34" spans="2:3" x14ac:dyDescent="0.25">
      <c r="B34" s="6">
        <v>37.5</v>
      </c>
      <c r="C34" s="6">
        <v>0.45</v>
      </c>
    </row>
    <row r="35" spans="2:3" x14ac:dyDescent="0.25">
      <c r="B35" s="6">
        <v>62.5</v>
      </c>
      <c r="C35" s="6">
        <v>0.5</v>
      </c>
    </row>
    <row r="36" spans="2:3" ht="15.75" thickBot="1" x14ac:dyDescent="0.3">
      <c r="B36" s="7">
        <v>87.5</v>
      </c>
      <c r="C36" s="7">
        <v>0.5</v>
      </c>
    </row>
  </sheetData>
  <sortState xmlns:xlrd2="http://schemas.microsoft.com/office/spreadsheetml/2017/richdata2" ref="C33:C36">
    <sortCondition ref="C3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1"/>
  <sheetViews>
    <sheetView workbookViewId="0">
      <selection activeCell="G5" sqref="G5"/>
    </sheetView>
  </sheetViews>
  <sheetFormatPr defaultRowHeight="15" x14ac:dyDescent="0.25"/>
  <cols>
    <col min="2" max="2" width="17.28515625" customWidth="1"/>
    <col min="3" max="3" width="14.7109375" customWidth="1"/>
  </cols>
  <sheetData>
    <row r="1" spans="1:11" x14ac:dyDescent="0.25">
      <c r="A1" t="s">
        <v>113</v>
      </c>
      <c r="B1" t="s">
        <v>61</v>
      </c>
      <c r="C1" t="s">
        <v>62</v>
      </c>
    </row>
    <row r="2" spans="1:11" x14ac:dyDescent="0.25">
      <c r="A2">
        <v>2.9755240933210247E-3</v>
      </c>
      <c r="B2" t="s">
        <v>88</v>
      </c>
      <c r="C2">
        <v>3479</v>
      </c>
    </row>
    <row r="3" spans="1:11" x14ac:dyDescent="0.25">
      <c r="A3">
        <v>4.5491635522473262E-3</v>
      </c>
      <c r="B3" t="s">
        <v>71</v>
      </c>
      <c r="C3">
        <v>272</v>
      </c>
    </row>
    <row r="4" spans="1:11" x14ac:dyDescent="0.25">
      <c r="A4">
        <v>7.0857717180840329E-2</v>
      </c>
      <c r="B4" t="s">
        <v>82</v>
      </c>
      <c r="C4">
        <v>2981</v>
      </c>
      <c r="I4">
        <v>80</v>
      </c>
      <c r="K4">
        <v>20</v>
      </c>
    </row>
    <row r="5" spans="1:11" x14ac:dyDescent="0.25">
      <c r="A5">
        <v>9.5484559612452835E-2</v>
      </c>
      <c r="B5" t="s">
        <v>77</v>
      </c>
      <c r="C5">
        <v>3191</v>
      </c>
    </row>
    <row r="6" spans="1:11" x14ac:dyDescent="0.25">
      <c r="A6">
        <v>9.9643982901102657E-2</v>
      </c>
      <c r="B6" t="s">
        <v>63</v>
      </c>
      <c r="C6">
        <v>2813</v>
      </c>
      <c r="I6" t="s">
        <v>170</v>
      </c>
      <c r="K6" t="s">
        <v>171</v>
      </c>
    </row>
    <row r="7" spans="1:11" x14ac:dyDescent="0.25">
      <c r="A7">
        <v>0.15238248896756679</v>
      </c>
      <c r="B7" t="s">
        <v>95</v>
      </c>
      <c r="C7">
        <v>2345</v>
      </c>
      <c r="I7">
        <v>1977</v>
      </c>
      <c r="K7">
        <v>1800</v>
      </c>
    </row>
    <row r="8" spans="1:11" x14ac:dyDescent="0.25">
      <c r="A8">
        <v>0.16337084365799526</v>
      </c>
      <c r="B8" t="s">
        <v>80</v>
      </c>
      <c r="C8">
        <v>700</v>
      </c>
      <c r="I8">
        <v>155</v>
      </c>
      <c r="K8">
        <v>3072</v>
      </c>
    </row>
    <row r="9" spans="1:11" x14ac:dyDescent="0.25">
      <c r="A9">
        <v>0.20364132367863652</v>
      </c>
      <c r="B9" t="s">
        <v>70</v>
      </c>
      <c r="C9">
        <v>3005</v>
      </c>
      <c r="I9">
        <v>575</v>
      </c>
    </row>
    <row r="10" spans="1:11" x14ac:dyDescent="0.25">
      <c r="A10">
        <v>0.22891117328855859</v>
      </c>
      <c r="B10" t="s">
        <v>103</v>
      </c>
      <c r="C10">
        <v>7643</v>
      </c>
      <c r="I10">
        <v>7676</v>
      </c>
    </row>
    <row r="11" spans="1:11" x14ac:dyDescent="0.25">
      <c r="A11">
        <v>0.25623224805774725</v>
      </c>
      <c r="B11" t="s">
        <v>78</v>
      </c>
      <c r="C11">
        <v>21</v>
      </c>
      <c r="I11">
        <v>666</v>
      </c>
    </row>
    <row r="12" spans="1:11" x14ac:dyDescent="0.25">
      <c r="A12">
        <v>0.25748893745699919</v>
      </c>
      <c r="B12" t="s">
        <v>73</v>
      </c>
      <c r="C12">
        <v>1289</v>
      </c>
      <c r="I12">
        <v>1755</v>
      </c>
    </row>
    <row r="13" spans="1:11" x14ac:dyDescent="0.25">
      <c r="A13">
        <v>0.26351549318653178</v>
      </c>
      <c r="B13" t="s">
        <v>107</v>
      </c>
      <c r="C13">
        <v>334</v>
      </c>
      <c r="I13">
        <v>272</v>
      </c>
    </row>
    <row r="14" spans="1:11" x14ac:dyDescent="0.25">
      <c r="A14">
        <v>0.26584882536376053</v>
      </c>
      <c r="B14" t="s">
        <v>101</v>
      </c>
      <c r="C14">
        <v>2344</v>
      </c>
      <c r="I14">
        <v>2127</v>
      </c>
    </row>
    <row r="15" spans="1:11" x14ac:dyDescent="0.25">
      <c r="A15">
        <v>0.29178369995234466</v>
      </c>
      <c r="B15" t="s">
        <v>99</v>
      </c>
      <c r="C15">
        <v>3467</v>
      </c>
      <c r="I15">
        <v>3072</v>
      </c>
    </row>
    <row r="16" spans="1:11" x14ac:dyDescent="0.25">
      <c r="A16">
        <v>0.29455916333773347</v>
      </c>
      <c r="B16" t="s">
        <v>105</v>
      </c>
      <c r="C16">
        <v>666</v>
      </c>
      <c r="I16">
        <v>3204</v>
      </c>
    </row>
    <row r="17" spans="1:3" x14ac:dyDescent="0.25">
      <c r="A17">
        <v>0.29694802889299021</v>
      </c>
      <c r="B17" t="s">
        <v>86</v>
      </c>
      <c r="C17">
        <v>3204</v>
      </c>
    </row>
    <row r="18" spans="1:3" x14ac:dyDescent="0.25">
      <c r="A18">
        <v>0.3104628392468618</v>
      </c>
      <c r="B18" t="s">
        <v>96</v>
      </c>
      <c r="C18">
        <v>6756</v>
      </c>
    </row>
    <row r="19" spans="1:3" x14ac:dyDescent="0.25">
      <c r="A19">
        <v>0.31244970192683419</v>
      </c>
      <c r="B19" t="s">
        <v>92</v>
      </c>
      <c r="C19">
        <v>937</v>
      </c>
    </row>
    <row r="20" spans="1:3" x14ac:dyDescent="0.25">
      <c r="A20">
        <v>0.31553178279540306</v>
      </c>
      <c r="B20" t="s">
        <v>66</v>
      </c>
      <c r="C20">
        <v>1308</v>
      </c>
    </row>
    <row r="21" spans="1:3" x14ac:dyDescent="0.25">
      <c r="A21">
        <v>0.3270503641318433</v>
      </c>
      <c r="B21" t="s">
        <v>76</v>
      </c>
      <c r="C21">
        <v>2829</v>
      </c>
    </row>
    <row r="22" spans="1:3" x14ac:dyDescent="0.25">
      <c r="A22">
        <v>0.39237283407872914</v>
      </c>
      <c r="B22" t="s">
        <v>108</v>
      </c>
      <c r="C22">
        <v>5686</v>
      </c>
    </row>
    <row r="23" spans="1:3" x14ac:dyDescent="0.25">
      <c r="A23">
        <v>0.39250726780771361</v>
      </c>
      <c r="B23" t="s">
        <v>109</v>
      </c>
      <c r="C23">
        <v>5333</v>
      </c>
    </row>
    <row r="24" spans="1:3" x14ac:dyDescent="0.25">
      <c r="A24">
        <v>0.41241335270892232</v>
      </c>
      <c r="B24" t="s">
        <v>85</v>
      </c>
      <c r="C24">
        <v>575</v>
      </c>
    </row>
    <row r="25" spans="1:3" x14ac:dyDescent="0.25">
      <c r="A25">
        <v>0.4143027730726363</v>
      </c>
      <c r="B25" t="s">
        <v>69</v>
      </c>
      <c r="C25">
        <v>155</v>
      </c>
    </row>
    <row r="26" spans="1:3" x14ac:dyDescent="0.25">
      <c r="A26">
        <v>0.43182971220637756</v>
      </c>
      <c r="B26" t="s">
        <v>84</v>
      </c>
      <c r="C26">
        <v>2809</v>
      </c>
    </row>
    <row r="27" spans="1:3" x14ac:dyDescent="0.25">
      <c r="A27">
        <v>0.43405377879977791</v>
      </c>
      <c r="B27" t="s">
        <v>81</v>
      </c>
      <c r="C27">
        <v>2127</v>
      </c>
    </row>
    <row r="28" spans="1:3" x14ac:dyDescent="0.25">
      <c r="A28">
        <v>0.47024333645559613</v>
      </c>
      <c r="B28" t="s">
        <v>102</v>
      </c>
      <c r="C28">
        <v>666</v>
      </c>
    </row>
    <row r="29" spans="1:3" x14ac:dyDescent="0.25">
      <c r="A29">
        <v>0.47845529303453649</v>
      </c>
      <c r="B29" t="s">
        <v>74</v>
      </c>
      <c r="C29">
        <v>534</v>
      </c>
    </row>
    <row r="30" spans="1:3" x14ac:dyDescent="0.25">
      <c r="A30">
        <v>0.49720513267945843</v>
      </c>
      <c r="B30" t="s">
        <v>110</v>
      </c>
      <c r="C30">
        <v>6678</v>
      </c>
    </row>
    <row r="31" spans="1:3" x14ac:dyDescent="0.25">
      <c r="A31">
        <v>0.50933722268870363</v>
      </c>
      <c r="B31" t="s">
        <v>72</v>
      </c>
      <c r="C31">
        <v>962</v>
      </c>
    </row>
    <row r="32" spans="1:3" x14ac:dyDescent="0.25">
      <c r="A32">
        <v>0.52002724792455446</v>
      </c>
      <c r="B32" t="s">
        <v>64</v>
      </c>
      <c r="C32">
        <v>7149</v>
      </c>
    </row>
    <row r="33" spans="1:3" x14ac:dyDescent="0.25">
      <c r="A33">
        <v>0.5336460012244042</v>
      </c>
      <c r="B33" t="s">
        <v>67</v>
      </c>
      <c r="C33">
        <v>1977</v>
      </c>
    </row>
    <row r="34" spans="1:3" x14ac:dyDescent="0.25">
      <c r="A34">
        <v>0.54815545419950618</v>
      </c>
      <c r="B34" t="s">
        <v>94</v>
      </c>
      <c r="C34">
        <v>3456</v>
      </c>
    </row>
    <row r="35" spans="1:3" x14ac:dyDescent="0.25">
      <c r="A35">
        <v>0.55849051617456624</v>
      </c>
      <c r="B35" t="s">
        <v>79</v>
      </c>
      <c r="C35">
        <v>1755</v>
      </c>
    </row>
    <row r="36" spans="1:3" x14ac:dyDescent="0.25">
      <c r="A36">
        <v>0.57947590508798197</v>
      </c>
      <c r="B36" t="s">
        <v>93</v>
      </c>
      <c r="C36">
        <v>9801</v>
      </c>
    </row>
    <row r="37" spans="1:3" x14ac:dyDescent="0.25">
      <c r="A37">
        <v>0.64141920398014984</v>
      </c>
      <c r="B37" t="s">
        <v>90</v>
      </c>
      <c r="C37">
        <v>3000</v>
      </c>
    </row>
    <row r="38" spans="1:3" x14ac:dyDescent="0.25">
      <c r="A38">
        <v>0.65282356003084818</v>
      </c>
      <c r="B38" t="s">
        <v>100</v>
      </c>
      <c r="C38">
        <v>8754</v>
      </c>
    </row>
    <row r="39" spans="1:3" x14ac:dyDescent="0.25">
      <c r="A39">
        <v>0.65712126491377953</v>
      </c>
      <c r="B39" t="s">
        <v>97</v>
      </c>
      <c r="C39">
        <v>3435</v>
      </c>
    </row>
    <row r="40" spans="1:3" x14ac:dyDescent="0.25">
      <c r="A40">
        <v>0.68511546806549617</v>
      </c>
      <c r="B40" t="s">
        <v>98</v>
      </c>
      <c r="C40">
        <v>7676</v>
      </c>
    </row>
    <row r="41" spans="1:3" x14ac:dyDescent="0.25">
      <c r="A41">
        <v>0.69017005848374535</v>
      </c>
      <c r="B41" t="s">
        <v>106</v>
      </c>
      <c r="C41">
        <v>8865</v>
      </c>
    </row>
    <row r="42" spans="1:3" x14ac:dyDescent="0.25">
      <c r="A42">
        <v>0.69624640573712948</v>
      </c>
      <c r="B42" t="s">
        <v>75</v>
      </c>
      <c r="C42">
        <v>1023</v>
      </c>
    </row>
    <row r="43" spans="1:3" x14ac:dyDescent="0.25">
      <c r="A43">
        <v>0.74955839812171021</v>
      </c>
      <c r="B43" t="s">
        <v>65</v>
      </c>
      <c r="C43">
        <v>3205</v>
      </c>
    </row>
    <row r="44" spans="1:3" x14ac:dyDescent="0.25">
      <c r="A44">
        <v>0.75470329630389466</v>
      </c>
      <c r="B44" t="s">
        <v>68</v>
      </c>
      <c r="C44">
        <v>909</v>
      </c>
    </row>
    <row r="45" spans="1:3" x14ac:dyDescent="0.25">
      <c r="A45">
        <v>0.78726189123787493</v>
      </c>
      <c r="B45" t="s">
        <v>104</v>
      </c>
      <c r="C45">
        <v>2234</v>
      </c>
    </row>
    <row r="46" spans="1:3" x14ac:dyDescent="0.25">
      <c r="A46">
        <v>0.80096491014821425</v>
      </c>
      <c r="B46" t="s">
        <v>83</v>
      </c>
      <c r="C46">
        <v>2808</v>
      </c>
    </row>
    <row r="47" spans="1:3" x14ac:dyDescent="0.25">
      <c r="A47">
        <v>0.8393033690165238</v>
      </c>
      <c r="B47" t="s">
        <v>91</v>
      </c>
      <c r="C47">
        <v>3072</v>
      </c>
    </row>
    <row r="48" spans="1:3" x14ac:dyDescent="0.25">
      <c r="A48">
        <v>0.84594712102345959</v>
      </c>
      <c r="B48" t="s">
        <v>87</v>
      </c>
      <c r="C48">
        <v>3616</v>
      </c>
    </row>
    <row r="49" spans="1:3" x14ac:dyDescent="0.25">
      <c r="A49">
        <v>0.85711520218240611</v>
      </c>
      <c r="B49" t="s">
        <v>89</v>
      </c>
      <c r="C49">
        <v>1800</v>
      </c>
    </row>
    <row r="50" spans="1:3" x14ac:dyDescent="0.25">
      <c r="A50">
        <v>0.85825915843874734</v>
      </c>
      <c r="B50" t="s">
        <v>111</v>
      </c>
      <c r="C50">
        <v>9887</v>
      </c>
    </row>
    <row r="51" spans="1:3" x14ac:dyDescent="0.25">
      <c r="A51">
        <v>0.95311747363504473</v>
      </c>
      <c r="B51" t="s">
        <v>112</v>
      </c>
      <c r="C51">
        <v>3336</v>
      </c>
    </row>
  </sheetData>
  <sortState xmlns:xlrd2="http://schemas.microsoft.com/office/spreadsheetml/2017/richdata2" ref="A2:C51">
    <sortCondition ref="A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ANOVA SINGLE</vt:lpstr>
      <vt:lpstr>TWO FACTOR WO rEP</vt:lpstr>
      <vt:lpstr>cORELATION</vt:lpstr>
      <vt:lpstr>f-TEST TWO SAMPLE</vt:lpstr>
      <vt:lpstr>hISTOGRAM</vt:lpstr>
      <vt:lpstr>Moving Average</vt:lpstr>
      <vt:lpstr>Number Generation</vt:lpstr>
      <vt:lpstr>Regression</vt:lpstr>
      <vt:lpstr>Samplaling data</vt:lpstr>
      <vt:lpstr>rank &amp; Percentile</vt:lpstr>
      <vt:lpstr>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sajid</cp:lastModifiedBy>
  <dcterms:created xsi:type="dcterms:W3CDTF">2022-08-15T04:58:58Z</dcterms:created>
  <dcterms:modified xsi:type="dcterms:W3CDTF">2024-10-15T08:28:27Z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2023-10-22T09:35:04Z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e8ab5490-06e7-488b-8986-fb47d8d43a49</vt:lpwstr>
  </property>
  <property fmtid="{D5CDD505-2E9C-101B-9397-08002B2CF9AE}" pid="7" name="MSIP_Label_defa4170-0d19-0005-0004-bc88714345d2_ActionId">
    <vt:lpwstr>7166771d-6971-4e24-9633-6f7bd2821e38</vt:lpwstr>
  </property>
  <property fmtid="{D5CDD505-2E9C-101B-9397-08002B2CF9AE}" pid="8" name="MSIP_Label_defa4170-0d19-0005-0004-bc88714345d2_ContentBits">
    <vt:lpwstr>0</vt:lpwstr>
  </property>
</Properties>
</file>