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runk\Excel\"/>
    </mc:Choice>
  </mc:AlternateContent>
  <bookViews>
    <workbookView xWindow="0" yWindow="0" windowWidth="21570" windowHeight="6045" activeTab="1"/>
  </bookViews>
  <sheets>
    <sheet name="Sheet1" sheetId="1" r:id="rId1"/>
    <sheet name="Oct 201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 s="1"/>
  <c r="G13" i="1" l="1"/>
  <c r="G14" i="1"/>
  <c r="G15" i="1"/>
  <c r="F15" i="1"/>
  <c r="F14" i="1"/>
  <c r="F13" i="1"/>
  <c r="H13" i="1"/>
  <c r="F12" i="1"/>
  <c r="D15" i="1"/>
  <c r="D14" i="1"/>
  <c r="D13" i="1"/>
  <c r="D12" i="1"/>
  <c r="C15" i="1"/>
  <c r="C14" i="1"/>
  <c r="C13" i="1"/>
  <c r="C12" i="1"/>
  <c r="I15" i="1"/>
  <c r="I14" i="1"/>
  <c r="I13" i="1"/>
  <c r="I12" i="1"/>
  <c r="H3" i="1"/>
  <c r="H15" i="1" l="1"/>
  <c r="E15" i="1"/>
  <c r="J15" i="1" s="1"/>
  <c r="K15" i="1" s="1"/>
  <c r="E13" i="1"/>
  <c r="J13" i="1" s="1"/>
  <c r="K13" i="1" s="1"/>
  <c r="L13" i="1" s="1"/>
  <c r="E12" i="1"/>
  <c r="J12" i="1" s="1"/>
  <c r="K12" i="1" s="1"/>
  <c r="G12" i="1"/>
  <c r="H12" i="1" s="1"/>
  <c r="G7" i="1"/>
  <c r="G8" i="1"/>
  <c r="G9" i="1"/>
  <c r="G6" i="1"/>
  <c r="L12" i="1" l="1"/>
  <c r="L15" i="1"/>
  <c r="H14" i="1"/>
  <c r="E14" i="1"/>
  <c r="J14" i="1" s="1"/>
  <c r="K14" i="1" s="1"/>
  <c r="E3" i="1"/>
  <c r="I6" i="1" s="1"/>
  <c r="F6" i="1"/>
  <c r="F8" i="1" s="1"/>
  <c r="D6" i="1"/>
  <c r="D8" i="1" s="1"/>
  <c r="C7" i="1"/>
  <c r="C6" i="1"/>
  <c r="C9" i="1" s="1"/>
  <c r="L14" i="1" l="1"/>
  <c r="F9" i="1"/>
  <c r="D9" i="1"/>
  <c r="E9" i="1" s="1"/>
  <c r="I9" i="1"/>
  <c r="I7" i="1"/>
  <c r="I8" i="1"/>
  <c r="D7" i="1"/>
  <c r="E7" i="1"/>
  <c r="H7" i="1" s="1"/>
  <c r="E6" i="1"/>
  <c r="C8" i="1"/>
  <c r="E8" i="1" s="1"/>
  <c r="F7" i="1"/>
  <c r="H9" i="1" l="1"/>
  <c r="L9" i="1" s="1"/>
  <c r="J9" i="1"/>
  <c r="K9" i="1" s="1"/>
  <c r="J7" i="1"/>
  <c r="K7" i="1" s="1"/>
  <c r="J8" i="1"/>
  <c r="K8" i="1" s="1"/>
  <c r="H8" i="1"/>
  <c r="J6" i="1"/>
  <c r="K6" i="1" s="1"/>
  <c r="H6" i="1"/>
  <c r="L6" i="1" s="1"/>
  <c r="L7" i="1"/>
  <c r="L8" i="1" l="1"/>
</calcChain>
</file>

<file path=xl/sharedStrings.xml><?xml version="1.0" encoding="utf-8"?>
<sst xmlns="http://schemas.openxmlformats.org/spreadsheetml/2006/main" count="46" uniqueCount="31">
  <si>
    <t>Salary</t>
  </si>
  <si>
    <t>Personal Allownce</t>
  </si>
  <si>
    <t>Perid</t>
  </si>
  <si>
    <t>Yearly</t>
  </si>
  <si>
    <t>Monthly</t>
  </si>
  <si>
    <t>Weekly</t>
  </si>
  <si>
    <t>Daily</t>
  </si>
  <si>
    <t>PA</t>
  </si>
  <si>
    <t>Taxable Salary</t>
  </si>
  <si>
    <t>20% Threshold</t>
  </si>
  <si>
    <t>40% Threshold</t>
  </si>
  <si>
    <t>40% Taxable Amount</t>
  </si>
  <si>
    <t>40% Tax</t>
  </si>
  <si>
    <t>20% Tax</t>
  </si>
  <si>
    <t>20% Taxable Amount</t>
  </si>
  <si>
    <t>Total Tax</t>
  </si>
  <si>
    <t>40% Threshold NI</t>
  </si>
  <si>
    <t>20% Threshold NI</t>
  </si>
  <si>
    <t>40% NI Amount</t>
  </si>
  <si>
    <t>40% NI Threshold</t>
  </si>
  <si>
    <t>40% NI</t>
  </si>
  <si>
    <t>Money In</t>
  </si>
  <si>
    <t>Nadia</t>
  </si>
  <si>
    <t>Mazar</t>
  </si>
  <si>
    <t>Total Payouts</t>
  </si>
  <si>
    <t>Diff</t>
  </si>
  <si>
    <t>EE Broadband</t>
  </si>
  <si>
    <t>EE Mobile</t>
  </si>
  <si>
    <t>Pakistan</t>
  </si>
  <si>
    <t>Nationwide Loan</t>
  </si>
  <si>
    <t>Nationwide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</si>
</sst>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0.79998168889431442"/>
      </left>
      <right style="thin">
        <color theme="4" tint="0.79998168889431442"/>
      </right>
      <top style="medium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thin">
        <color theme="4" tint="0.79998168889431442"/>
      </bottom>
      <diagonal/>
    </border>
    <border>
      <left style="medium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4" tint="0.79998168889431442"/>
      </bottom>
      <diagonal/>
    </border>
    <border>
      <left style="thin">
        <color theme="4" tint="0.79998168889431442"/>
      </left>
      <right style="medium">
        <color theme="4" tint="0.79998168889431442"/>
      </right>
      <top style="thin">
        <color theme="4" tint="0.79998168889431442"/>
      </top>
      <bottom style="medium">
        <color theme="4" tint="0.79998168889431442"/>
      </bottom>
      <diagonal/>
    </border>
    <border>
      <left style="medium">
        <color theme="4" tint="0.79998168889431442"/>
      </left>
      <right style="thin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thin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0.79998168889431442"/>
      </right>
      <top/>
      <bottom style="thin">
        <color theme="4" tint="0.7999816888943144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H11" sqref="H11"/>
    </sheetView>
  </sheetViews>
  <sheetFormatPr defaultRowHeight="27.75" customHeight="1" x14ac:dyDescent="0.25"/>
  <cols>
    <col min="1" max="1" width="9.140625" style="2"/>
    <col min="2" max="5" width="14.42578125" style="2" customWidth="1"/>
    <col min="6" max="12" width="20.5703125" style="2" customWidth="1"/>
    <col min="13" max="16384" width="9.140625" style="2"/>
  </cols>
  <sheetData>
    <row r="2" spans="2:12" s="1" customFormat="1" ht="38.25" customHeight="1" x14ac:dyDescent="0.25">
      <c r="B2" s="14" t="s">
        <v>0</v>
      </c>
      <c r="C2" s="10" t="s">
        <v>1</v>
      </c>
      <c r="D2" s="8" t="s">
        <v>10</v>
      </c>
      <c r="E2" s="12" t="s">
        <v>9</v>
      </c>
      <c r="G2" s="8" t="s">
        <v>16</v>
      </c>
      <c r="H2" s="12" t="s">
        <v>17</v>
      </c>
    </row>
    <row r="3" spans="2:12" ht="27.75" customHeight="1" x14ac:dyDescent="0.25">
      <c r="B3" s="16">
        <v>48000</v>
      </c>
      <c r="C3" s="17">
        <v>11350</v>
      </c>
      <c r="D3" s="19">
        <v>46350</v>
      </c>
      <c r="E3" s="18">
        <f>C3</f>
        <v>11350</v>
      </c>
      <c r="G3" s="19">
        <v>34500</v>
      </c>
      <c r="H3" s="18">
        <f>C3</f>
        <v>11350</v>
      </c>
    </row>
    <row r="4" spans="2:12" s="4" customFormat="1" ht="27.75" customHeight="1" x14ac:dyDescent="0.25">
      <c r="B4" s="3"/>
      <c r="C4" s="3"/>
      <c r="D4" s="3"/>
      <c r="E4" s="3"/>
    </row>
    <row r="5" spans="2:12" s="1" customFormat="1" ht="51.75" customHeight="1" x14ac:dyDescent="0.25">
      <c r="B5" s="7" t="s">
        <v>2</v>
      </c>
      <c r="C5" s="14" t="s">
        <v>0</v>
      </c>
      <c r="D5" s="10" t="s">
        <v>7</v>
      </c>
      <c r="E5" s="7" t="s">
        <v>8</v>
      </c>
      <c r="F5" s="8" t="s">
        <v>10</v>
      </c>
      <c r="G5" s="8" t="s">
        <v>11</v>
      </c>
      <c r="H5" s="8" t="s">
        <v>12</v>
      </c>
      <c r="I5" s="12" t="s">
        <v>9</v>
      </c>
      <c r="J5" s="12" t="s">
        <v>14</v>
      </c>
      <c r="K5" s="12" t="s">
        <v>13</v>
      </c>
      <c r="L5" s="7" t="s">
        <v>15</v>
      </c>
    </row>
    <row r="6" spans="2:12" ht="27.75" customHeight="1" x14ac:dyDescent="0.25">
      <c r="B6" s="5" t="s">
        <v>3</v>
      </c>
      <c r="C6" s="15">
        <f>B3</f>
        <v>48000</v>
      </c>
      <c r="D6" s="11">
        <f>C3</f>
        <v>11350</v>
      </c>
      <c r="E6" s="6">
        <f>C6-D6</f>
        <v>36650</v>
      </c>
      <c r="F6" s="9">
        <f>D3</f>
        <v>46350</v>
      </c>
      <c r="G6" s="9">
        <f>IF(C6&gt;F6, C6-F6,0)</f>
        <v>1650</v>
      </c>
      <c r="H6" s="9">
        <f>0.4*G6</f>
        <v>660</v>
      </c>
      <c r="I6" s="13">
        <f>E3</f>
        <v>11350</v>
      </c>
      <c r="J6" s="13">
        <f>IF(E6&gt;D6, E6, 0)</f>
        <v>36650</v>
      </c>
      <c r="K6" s="13">
        <f>0.2*J6</f>
        <v>7330</v>
      </c>
      <c r="L6" s="6">
        <f>H6+K6</f>
        <v>7990</v>
      </c>
    </row>
    <row r="7" spans="2:12" ht="27.75" customHeight="1" x14ac:dyDescent="0.25">
      <c r="B7" s="5" t="s">
        <v>4</v>
      </c>
      <c r="C7" s="15">
        <f>B3/12</f>
        <v>4000</v>
      </c>
      <c r="D7" s="11">
        <f>$D$6/12</f>
        <v>945.83333333333337</v>
      </c>
      <c r="E7" s="6">
        <f t="shared" ref="E7:E9" si="0">C7-D7</f>
        <v>3054.1666666666665</v>
      </c>
      <c r="F7" s="9">
        <f>$F$6/12</f>
        <v>3862.5</v>
      </c>
      <c r="G7" s="9">
        <f t="shared" ref="G7:G9" si="1">IF(C7&gt;F7, C7-F7,0)</f>
        <v>137.5</v>
      </c>
      <c r="H7" s="9">
        <f t="shared" ref="H7:H9" si="2">0.4*G7</f>
        <v>55</v>
      </c>
      <c r="I7" s="13">
        <f>$I$6/12</f>
        <v>945.83333333333337</v>
      </c>
      <c r="J7" s="13">
        <f t="shared" ref="J7:J9" si="3">IF(E7&gt;D7, E7, 0)</f>
        <v>3054.1666666666665</v>
      </c>
      <c r="K7" s="13">
        <f t="shared" ref="K7:K9" si="4">0.2*J7</f>
        <v>610.83333333333337</v>
      </c>
      <c r="L7" s="6">
        <f t="shared" ref="L7:L9" si="5">H7+K7</f>
        <v>665.83333333333337</v>
      </c>
    </row>
    <row r="8" spans="2:12" ht="27.75" customHeight="1" x14ac:dyDescent="0.25">
      <c r="B8" s="5" t="s">
        <v>5</v>
      </c>
      <c r="C8" s="15">
        <f>C6/52</f>
        <v>923.07692307692309</v>
      </c>
      <c r="D8" s="11">
        <f>$D$6/52</f>
        <v>218.26923076923077</v>
      </c>
      <c r="E8" s="6">
        <f t="shared" si="0"/>
        <v>704.80769230769238</v>
      </c>
      <c r="F8" s="9">
        <f>$F$6/52</f>
        <v>891.34615384615381</v>
      </c>
      <c r="G8" s="9">
        <f t="shared" si="1"/>
        <v>31.730769230769283</v>
      </c>
      <c r="H8" s="9">
        <f t="shared" si="2"/>
        <v>12.692307692307715</v>
      </c>
      <c r="I8" s="13">
        <f>$I$6/52</f>
        <v>218.26923076923077</v>
      </c>
      <c r="J8" s="13">
        <f t="shared" si="3"/>
        <v>704.80769230769238</v>
      </c>
      <c r="K8" s="13">
        <f t="shared" si="4"/>
        <v>140.96153846153848</v>
      </c>
      <c r="L8" s="6">
        <f t="shared" si="5"/>
        <v>153.65384615384619</v>
      </c>
    </row>
    <row r="9" spans="2:12" ht="27.75" customHeight="1" x14ac:dyDescent="0.25">
      <c r="B9" s="5" t="s">
        <v>6</v>
      </c>
      <c r="C9" s="15">
        <f>C6/(52*5)</f>
        <v>184.61538461538461</v>
      </c>
      <c r="D9" s="11">
        <f>$D$6/(52*5)</f>
        <v>43.653846153846153</v>
      </c>
      <c r="E9" s="6">
        <f t="shared" si="0"/>
        <v>140.96153846153845</v>
      </c>
      <c r="F9" s="9">
        <f>$F$6/(52*5)</f>
        <v>178.26923076923077</v>
      </c>
      <c r="G9" s="9">
        <f t="shared" si="1"/>
        <v>6.3461538461538396</v>
      </c>
      <c r="H9" s="9">
        <f t="shared" si="2"/>
        <v>2.5384615384615361</v>
      </c>
      <c r="I9" s="13">
        <f>$I$6/(52*5)</f>
        <v>43.653846153846153</v>
      </c>
      <c r="J9" s="13">
        <f t="shared" si="3"/>
        <v>140.96153846153845</v>
      </c>
      <c r="K9" s="13">
        <f t="shared" si="4"/>
        <v>28.192307692307693</v>
      </c>
      <c r="L9" s="6">
        <f t="shared" si="5"/>
        <v>30.73076923076923</v>
      </c>
    </row>
    <row r="11" spans="2:12" ht="27.75" customHeight="1" x14ac:dyDescent="0.25">
      <c r="B11" s="7" t="s">
        <v>2</v>
      </c>
      <c r="C11" s="14" t="s">
        <v>0</v>
      </c>
      <c r="D11" s="10" t="s">
        <v>7</v>
      </c>
      <c r="E11" s="7" t="s">
        <v>8</v>
      </c>
      <c r="F11" s="8" t="s">
        <v>19</v>
      </c>
      <c r="G11" s="8" t="s">
        <v>18</v>
      </c>
      <c r="H11" s="8" t="s">
        <v>20</v>
      </c>
      <c r="I11" s="12" t="s">
        <v>9</v>
      </c>
      <c r="J11" s="12" t="s">
        <v>14</v>
      </c>
      <c r="K11" s="12" t="s">
        <v>13</v>
      </c>
      <c r="L11" s="7" t="s">
        <v>15</v>
      </c>
    </row>
    <row r="12" spans="2:12" ht="27.75" customHeight="1" x14ac:dyDescent="0.25">
      <c r="B12" s="5" t="s">
        <v>3</v>
      </c>
      <c r="C12" s="15">
        <f>B3</f>
        <v>48000</v>
      </c>
      <c r="D12" s="11">
        <f>C3</f>
        <v>11350</v>
      </c>
      <c r="E12" s="6">
        <f>C12-D12</f>
        <v>36650</v>
      </c>
      <c r="F12" s="9">
        <f>G3</f>
        <v>34500</v>
      </c>
      <c r="G12" s="9">
        <f>IF(C12&gt;F12, C12-F12,0)</f>
        <v>13500</v>
      </c>
      <c r="H12" s="9">
        <f>0.4*G12</f>
        <v>5400</v>
      </c>
      <c r="I12" s="13">
        <f>E9</f>
        <v>140.96153846153845</v>
      </c>
      <c r="J12" s="13">
        <f>IF(E12&gt;D12, E12, 0)</f>
        <v>36650</v>
      </c>
      <c r="K12" s="13">
        <f>0.2*J12</f>
        <v>7330</v>
      </c>
      <c r="L12" s="6">
        <f>H12+K12</f>
        <v>12730</v>
      </c>
    </row>
    <row r="13" spans="2:12" ht="27.75" customHeight="1" x14ac:dyDescent="0.25">
      <c r="B13" s="5" t="s">
        <v>4</v>
      </c>
      <c r="C13" s="15">
        <f>$B$3/12</f>
        <v>4000</v>
      </c>
      <c r="D13" s="11">
        <f>$C$3/12</f>
        <v>945.83333333333337</v>
      </c>
      <c r="E13" s="6">
        <f t="shared" ref="E13:E15" si="6">C13-D13</f>
        <v>3054.1666666666665</v>
      </c>
      <c r="F13" s="9">
        <f>$G$3/12</f>
        <v>2875</v>
      </c>
      <c r="G13" s="9">
        <f t="shared" ref="G13:G15" si="7">IF(C13&gt;F13, C13-F13,0)</f>
        <v>1125</v>
      </c>
      <c r="H13" s="9">
        <f t="shared" ref="H13:H15" si="8">0.4*G13</f>
        <v>450</v>
      </c>
      <c r="I13" s="13">
        <f>$I$6/12</f>
        <v>945.83333333333337</v>
      </c>
      <c r="J13" s="13">
        <f t="shared" ref="J13:J15" si="9">IF(E13&gt;D13, E13, 0)</f>
        <v>3054.1666666666665</v>
      </c>
      <c r="K13" s="13">
        <f t="shared" ref="K13:K15" si="10">0.2*J13</f>
        <v>610.83333333333337</v>
      </c>
      <c r="L13" s="6">
        <f t="shared" ref="L13:L15" si="11">H13+K13</f>
        <v>1060.8333333333335</v>
      </c>
    </row>
    <row r="14" spans="2:12" ht="27.75" customHeight="1" x14ac:dyDescent="0.25">
      <c r="B14" s="5" t="s">
        <v>5</v>
      </c>
      <c r="C14" s="15">
        <f>$B$3/52</f>
        <v>923.07692307692309</v>
      </c>
      <c r="D14" s="11">
        <f>$C$3/52</f>
        <v>218.26923076923077</v>
      </c>
      <c r="E14" s="6">
        <f t="shared" si="6"/>
        <v>704.80769230769238</v>
      </c>
      <c r="F14" s="9">
        <f>$G$3/52</f>
        <v>663.46153846153845</v>
      </c>
      <c r="G14" s="9">
        <f t="shared" si="7"/>
        <v>259.61538461538464</v>
      </c>
      <c r="H14" s="9">
        <f t="shared" si="8"/>
        <v>103.84615384615387</v>
      </c>
      <c r="I14" s="13">
        <f>$I$6/52</f>
        <v>218.26923076923077</v>
      </c>
      <c r="J14" s="13">
        <f t="shared" si="9"/>
        <v>704.80769230769238</v>
      </c>
      <c r="K14" s="13">
        <f t="shared" si="10"/>
        <v>140.96153846153848</v>
      </c>
      <c r="L14" s="6">
        <f t="shared" si="11"/>
        <v>244.80769230769235</v>
      </c>
    </row>
    <row r="15" spans="2:12" ht="27.75" customHeight="1" x14ac:dyDescent="0.25">
      <c r="B15" s="5" t="s">
        <v>6</v>
      </c>
      <c r="C15" s="15">
        <f>$B$3/(52*5)</f>
        <v>184.61538461538461</v>
      </c>
      <c r="D15" s="11">
        <f>$C$3/(52*5)</f>
        <v>43.653846153846153</v>
      </c>
      <c r="E15" s="6">
        <f t="shared" si="6"/>
        <v>140.96153846153845</v>
      </c>
      <c r="F15" s="9">
        <f>$G$3/(52*5)</f>
        <v>132.69230769230768</v>
      </c>
      <c r="G15" s="9">
        <f t="shared" si="7"/>
        <v>51.923076923076934</v>
      </c>
      <c r="H15" s="9">
        <f t="shared" si="8"/>
        <v>20.769230769230774</v>
      </c>
      <c r="I15" s="13">
        <f>$I$6/(52*5)</f>
        <v>43.653846153846153</v>
      </c>
      <c r="J15" s="13">
        <f t="shared" si="9"/>
        <v>140.96153846153845</v>
      </c>
      <c r="K15" s="13">
        <f t="shared" si="10"/>
        <v>28.192307692307693</v>
      </c>
      <c r="L15" s="6">
        <f t="shared" si="11"/>
        <v>48.961538461538467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B1" sqref="B1"/>
    </sheetView>
  </sheetViews>
  <sheetFormatPr defaultRowHeight="19.5" customHeight="1" x14ac:dyDescent="0.25"/>
  <cols>
    <col min="1" max="1" width="15.42578125" style="20" customWidth="1"/>
    <col min="2" max="2" width="17.140625" style="20" customWidth="1"/>
    <col min="3" max="3" width="11.42578125" style="20" customWidth="1"/>
    <col min="4" max="6" width="9.140625" style="20"/>
    <col min="7" max="7" width="19.140625" style="20" customWidth="1"/>
    <col min="8" max="16384" width="9.140625" style="20"/>
  </cols>
  <sheetData>
    <row r="1" spans="2:8" ht="19.5" customHeight="1" thickBot="1" x14ac:dyDescent="0.3"/>
    <row r="2" spans="2:8" ht="19.5" customHeight="1" thickBot="1" x14ac:dyDescent="0.3">
      <c r="B2" s="27" t="s">
        <v>28</v>
      </c>
      <c r="C2" s="28">
        <v>250</v>
      </c>
      <c r="G2" s="21" t="s">
        <v>21</v>
      </c>
      <c r="H2" s="22">
        <v>3000</v>
      </c>
    </row>
    <row r="3" spans="2:8" ht="19.5" customHeight="1" x14ac:dyDescent="0.25">
      <c r="B3" s="29"/>
      <c r="C3" s="30"/>
      <c r="G3" s="23" t="s">
        <v>24</v>
      </c>
      <c r="H3" s="24">
        <f>SUM(C:C)</f>
        <v>2221</v>
      </c>
    </row>
    <row r="4" spans="2:8" ht="19.5" customHeight="1" thickBot="1" x14ac:dyDescent="0.3">
      <c r="B4" s="23"/>
      <c r="C4" s="24"/>
      <c r="G4" s="25" t="s">
        <v>25</v>
      </c>
      <c r="H4" s="26">
        <f>H2-H3</f>
        <v>779</v>
      </c>
    </row>
    <row r="5" spans="2:8" ht="19.5" customHeight="1" x14ac:dyDescent="0.25">
      <c r="B5" s="23"/>
      <c r="C5" s="24"/>
    </row>
    <row r="6" spans="2:8" ht="19.5" customHeight="1" x14ac:dyDescent="0.25">
      <c r="B6" s="23" t="s">
        <v>22</v>
      </c>
      <c r="C6" s="24">
        <v>613</v>
      </c>
    </row>
    <row r="7" spans="2:8" ht="19.5" customHeight="1" x14ac:dyDescent="0.25">
      <c r="B7" s="23" t="s">
        <v>23</v>
      </c>
      <c r="C7" s="24">
        <v>0</v>
      </c>
    </row>
    <row r="8" spans="2:8" ht="19.5" customHeight="1" x14ac:dyDescent="0.25">
      <c r="B8" s="23"/>
      <c r="C8" s="24"/>
    </row>
    <row r="9" spans="2:8" ht="19.5" customHeight="1" x14ac:dyDescent="0.25">
      <c r="B9" s="23"/>
      <c r="C9" s="24"/>
    </row>
    <row r="10" spans="2:8" ht="19.5" customHeight="1" x14ac:dyDescent="0.25">
      <c r="B10" s="23" t="s">
        <v>29</v>
      </c>
      <c r="C10" s="24">
        <v>1000</v>
      </c>
    </row>
    <row r="11" spans="2:8" ht="19.5" customHeight="1" x14ac:dyDescent="0.25">
      <c r="B11" s="23" t="s">
        <v>30</v>
      </c>
      <c r="C11" s="24">
        <v>175</v>
      </c>
    </row>
    <row r="12" spans="2:8" ht="19.5" customHeight="1" x14ac:dyDescent="0.25">
      <c r="B12" s="23"/>
      <c r="C12" s="24"/>
    </row>
    <row r="13" spans="2:8" ht="19.5" customHeight="1" x14ac:dyDescent="0.25">
      <c r="B13" s="23"/>
      <c r="C13" s="24"/>
    </row>
    <row r="14" spans="2:8" ht="19.5" customHeight="1" x14ac:dyDescent="0.25">
      <c r="B14" s="23"/>
      <c r="C14" s="24"/>
    </row>
    <row r="15" spans="2:8" ht="19.5" customHeight="1" x14ac:dyDescent="0.25">
      <c r="B15" s="23"/>
      <c r="C15" s="24"/>
    </row>
    <row r="16" spans="2:8" ht="19.5" customHeight="1" x14ac:dyDescent="0.25">
      <c r="B16" s="23"/>
      <c r="C16" s="24"/>
    </row>
    <row r="17" spans="2:3" ht="19.5" customHeight="1" x14ac:dyDescent="0.25">
      <c r="B17" s="23"/>
      <c r="C17" s="24"/>
    </row>
    <row r="18" spans="2:3" ht="19.5" customHeight="1" x14ac:dyDescent="0.25">
      <c r="B18" s="23" t="s">
        <v>26</v>
      </c>
      <c r="C18" s="24">
        <v>66</v>
      </c>
    </row>
    <row r="19" spans="2:3" ht="19.5" customHeight="1" thickBot="1" x14ac:dyDescent="0.3">
      <c r="B19" s="25" t="s">
        <v>27</v>
      </c>
      <c r="C19" s="26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Oct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Mahmood</dc:creator>
  <cp:lastModifiedBy>Sajid Mahmood</cp:lastModifiedBy>
  <dcterms:created xsi:type="dcterms:W3CDTF">2018-09-13T10:06:46Z</dcterms:created>
  <dcterms:modified xsi:type="dcterms:W3CDTF">2018-09-24T09:24:17Z</dcterms:modified>
</cp:coreProperties>
</file>