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90CB195-44BA-4C1A-84CA-FEBDD1AAE791}" xr6:coauthVersionLast="38" xr6:coauthVersionMax="38" xr10:uidLastSave="{00000000-0000-0000-0000-000000000000}"/>
  <bookViews>
    <workbookView xWindow="0" yWindow="0" windowWidth="20490" windowHeight="7530" xr2:uid="{D5FF8D37-119D-4EFD-AEEE-1E6A596C6FEC}"/>
  </bookViews>
  <sheets>
    <sheet name="Sheet1" sheetId="4" r:id="rId1"/>
    <sheet name="Sheet2" sheetId="1" r:id="rId2"/>
    <sheet name="Sheet3" sheetId="2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67" i="4" l="1"/>
  <c r="M65" i="4"/>
  <c r="M63" i="4"/>
  <c r="M61" i="4"/>
  <c r="M59" i="4"/>
  <c r="M57" i="4"/>
  <c r="M55" i="4"/>
  <c r="M53" i="4"/>
  <c r="M66" i="4"/>
  <c r="M64" i="4"/>
  <c r="M62" i="4"/>
  <c r="M60" i="4"/>
  <c r="M58" i="4"/>
  <c r="M56" i="4"/>
  <c r="M54" i="4"/>
  <c r="M52" i="4"/>
  <c r="M50" i="4"/>
  <c r="M48" i="4"/>
  <c r="M51" i="4"/>
  <c r="M49" i="4"/>
  <c r="M46" i="4"/>
  <c r="M47" i="4"/>
  <c r="M44" i="4"/>
  <c r="H10" i="2" l="1"/>
  <c r="H11" i="2" s="1"/>
  <c r="G10" i="2"/>
  <c r="G11" i="2" s="1"/>
  <c r="F10" i="2"/>
  <c r="F11" i="2" s="1"/>
  <c r="E10" i="2"/>
  <c r="E11" i="2" s="1"/>
  <c r="D10" i="2"/>
  <c r="D11" i="2" s="1"/>
  <c r="C10" i="2"/>
  <c r="C11" i="2" s="1"/>
  <c r="B10" i="2"/>
  <c r="I9" i="2"/>
  <c r="J9" i="2" s="1"/>
  <c r="I8" i="2"/>
  <c r="J8" i="2" s="1"/>
  <c r="I7" i="2"/>
  <c r="J7" i="2" s="1"/>
  <c r="I6" i="2"/>
  <c r="J6" i="2" s="1"/>
  <c r="I5" i="2"/>
  <c r="J5" i="2" s="1"/>
  <c r="I4" i="2"/>
  <c r="J4" i="2" s="1"/>
  <c r="I3" i="2"/>
  <c r="J3" i="2" s="1"/>
  <c r="I2" i="2"/>
  <c r="B11" i="2"/>
  <c r="C9" i="1"/>
  <c r="D9" i="1"/>
  <c r="E9" i="1"/>
  <c r="F9" i="1"/>
  <c r="G9" i="1"/>
  <c r="H9" i="1"/>
  <c r="I9" i="1"/>
  <c r="B9" i="1"/>
  <c r="C6" i="1"/>
  <c r="C8" i="1" s="1"/>
  <c r="D6" i="1"/>
  <c r="D8" i="1" s="1"/>
  <c r="E6" i="1"/>
  <c r="E8" i="1" s="1"/>
  <c r="F6" i="1"/>
  <c r="F8" i="1" s="1"/>
  <c r="G6" i="1"/>
  <c r="G8" i="1" s="1"/>
  <c r="H6" i="1"/>
  <c r="H8" i="1" s="1"/>
  <c r="I6" i="1"/>
  <c r="I8" i="1" s="1"/>
  <c r="B6" i="1"/>
  <c r="J6" i="1" l="1"/>
  <c r="B8" i="1"/>
  <c r="J8" i="1" s="1"/>
  <c r="C3" i="1" l="1"/>
  <c r="C5" i="1" s="1"/>
  <c r="D3" i="1"/>
  <c r="D5" i="1" s="1"/>
  <c r="E3" i="1"/>
  <c r="E5" i="1" s="1"/>
  <c r="F3" i="1"/>
  <c r="F5" i="1" s="1"/>
  <c r="G3" i="1"/>
  <c r="G5" i="1" s="1"/>
  <c r="H3" i="1"/>
  <c r="H5" i="1" s="1"/>
  <c r="I3" i="1"/>
  <c r="I5" i="1" s="1"/>
  <c r="B3" i="1"/>
  <c r="J2" i="2"/>
  <c r="J3" i="1" l="1"/>
  <c r="B5" i="1"/>
  <c r="J5" i="1" s="1"/>
</calcChain>
</file>

<file path=xl/sharedStrings.xml><?xml version="1.0" encoding="utf-8"?>
<sst xmlns="http://schemas.openxmlformats.org/spreadsheetml/2006/main" count="229" uniqueCount="138">
  <si>
    <t>Find ITEM_ID</t>
  </si>
  <si>
    <t>Compare if ROLE corresponds to ITEM_ID</t>
  </si>
  <si>
    <t>return TRUE</t>
  </si>
  <si>
    <t>return FALSE</t>
  </si>
  <si>
    <t>Swords</t>
  </si>
  <si>
    <t>Polearms</t>
  </si>
  <si>
    <t>Staves</t>
  </si>
  <si>
    <t>Axes</t>
  </si>
  <si>
    <t>Knives</t>
  </si>
  <si>
    <t>Bows</t>
  </si>
  <si>
    <t>Clubs</t>
  </si>
  <si>
    <t>Flails</t>
  </si>
  <si>
    <t>ITEM_ID</t>
  </si>
  <si>
    <t>ROLE</t>
  </si>
  <si>
    <t>+</t>
  </si>
  <si>
    <t>Sword</t>
  </si>
  <si>
    <t>Warrior</t>
  </si>
  <si>
    <t>Item</t>
  </si>
  <si>
    <t>Weapon</t>
  </si>
  <si>
    <t>Equipment</t>
  </si>
  <si>
    <t>Chronicle</t>
  </si>
  <si>
    <t>Item_Binary</t>
  </si>
  <si>
    <t>Type_Binary</t>
  </si>
  <si>
    <t>Restorative</t>
  </si>
  <si>
    <t>Whether Item/Weapon/Equipment/Chronicle</t>
  </si>
  <si>
    <t>Whether Weapon Category/Equipment Category</t>
  </si>
  <si>
    <t>TYPE_BINARY</t>
  </si>
  <si>
    <t>ITEM_BINARY</t>
  </si>
  <si>
    <t>Shamshir</t>
  </si>
  <si>
    <t>Mathor</t>
  </si>
  <si>
    <t>Battar</t>
  </si>
  <si>
    <t>Sabar</t>
  </si>
  <si>
    <t>Jambiya</t>
  </si>
  <si>
    <t>Talwar</t>
  </si>
  <si>
    <t>Class 6</t>
  </si>
  <si>
    <t>Class 7</t>
  </si>
  <si>
    <t>Archer</t>
  </si>
  <si>
    <t>Lancer</t>
  </si>
  <si>
    <t>Scholar</t>
  </si>
  <si>
    <t>Hunter</t>
  </si>
  <si>
    <t>WPN_FOR_CLASS</t>
  </si>
  <si>
    <t>CLASS_FOR_WPN</t>
  </si>
  <si>
    <t>Binary value describing type of item</t>
  </si>
  <si>
    <t>ITEM_BIN</t>
  </si>
  <si>
    <t>Consumable</t>
  </si>
  <si>
    <t>TYPE_BIN</t>
  </si>
  <si>
    <t>int</t>
  </si>
  <si>
    <t>Report 1</t>
  </si>
  <si>
    <t>Report 2</t>
  </si>
  <si>
    <t>…</t>
  </si>
  <si>
    <t>Thoub</t>
  </si>
  <si>
    <t>NAME</t>
  </si>
  <si>
    <t>CLASS_BIN</t>
  </si>
  <si>
    <t>DESCRIPTION</t>
  </si>
  <si>
    <t>PRICE</t>
  </si>
  <si>
    <t>All</t>
  </si>
  <si>
    <t>Curative</t>
  </si>
  <si>
    <t>What does it heal?</t>
  </si>
  <si>
    <t>How much does it heal?</t>
  </si>
  <si>
    <t>What does it cure?</t>
  </si>
  <si>
    <t>With what accuracy does it cure?</t>
  </si>
  <si>
    <t>FIELD1</t>
  </si>
  <si>
    <t>FIELD2</t>
  </si>
  <si>
    <t>FIELD3</t>
  </si>
  <si>
    <t>FIELD4</t>
  </si>
  <si>
    <t>FIELD5</t>
  </si>
  <si>
    <t>ITEM</t>
  </si>
  <si>
    <t>WEAPON</t>
  </si>
  <si>
    <t>GARMENT</t>
  </si>
  <si>
    <t>Garment</t>
  </si>
  <si>
    <t>ATK</t>
  </si>
  <si>
    <t>POW</t>
  </si>
  <si>
    <t>DEF</t>
  </si>
  <si>
    <t>RES</t>
  </si>
  <si>
    <t>switch (argument1) {</t>
  </si>
  <si>
    <t>Kilij</t>
  </si>
  <si>
    <t>Saif</t>
  </si>
  <si>
    <t>Nimcha</t>
  </si>
  <si>
    <t>Khanjar</t>
  </si>
  <si>
    <t>Jile</t>
  </si>
  <si>
    <t>Khopesh</t>
  </si>
  <si>
    <t>Rod</t>
  </si>
  <si>
    <t>Wand</t>
  </si>
  <si>
    <t>Quarterstaff</t>
  </si>
  <si>
    <t>Staff</t>
  </si>
  <si>
    <t>Hide</t>
  </si>
  <si>
    <t>Mail</t>
  </si>
  <si>
    <t>Plate</t>
  </si>
  <si>
    <t>Iron Flail</t>
  </si>
  <si>
    <t>Leather Whip</t>
  </si>
  <si>
    <t>Leather Flail</t>
  </si>
  <si>
    <t>Club</t>
  </si>
  <si>
    <t>Mace</t>
  </si>
  <si>
    <t>Spear</t>
  </si>
  <si>
    <t>Wooden Spear</t>
  </si>
  <si>
    <t>Lance</t>
  </si>
  <si>
    <t>Halberd</t>
  </si>
  <si>
    <t>Shortaxe</t>
  </si>
  <si>
    <t>Greataxe</t>
  </si>
  <si>
    <t>Shortbow</t>
  </si>
  <si>
    <t>Longbow</t>
  </si>
  <si>
    <t>Crossbow</t>
  </si>
  <si>
    <t>-</t>
  </si>
  <si>
    <t>Imbuing</t>
  </si>
  <si>
    <t>Both</t>
  </si>
  <si>
    <t>Cane</t>
  </si>
  <si>
    <t>Bread</t>
  </si>
  <si>
    <t>Dates</t>
  </si>
  <si>
    <t>Water</t>
  </si>
  <si>
    <t>Milk</t>
  </si>
  <si>
    <t>Honey</t>
  </si>
  <si>
    <t>Restores AP</t>
  </si>
  <si>
    <t>Restores HP</t>
  </si>
  <si>
    <t>Self</t>
  </si>
  <si>
    <t>Other</t>
  </si>
  <si>
    <t>Vinegar</t>
  </si>
  <si>
    <t>Cures KO</t>
  </si>
  <si>
    <t>Cures Poison</t>
  </si>
  <si>
    <t>Cures Stun</t>
  </si>
  <si>
    <t>Cures Disable</t>
  </si>
  <si>
    <t>Cures Silence</t>
  </si>
  <si>
    <t>Cures ATK-</t>
  </si>
  <si>
    <t>Cures POW-</t>
  </si>
  <si>
    <t>ATK+</t>
  </si>
  <si>
    <t>POW+</t>
  </si>
  <si>
    <t>Cures DEF-</t>
  </si>
  <si>
    <t>Cures RES-</t>
  </si>
  <si>
    <t>DEF+</t>
  </si>
  <si>
    <t>RES+</t>
  </si>
  <si>
    <t>Restores HP &amp; Cures Disable</t>
  </si>
  <si>
    <t>Restores AP &amp; Cures Silence</t>
  </si>
  <si>
    <t>Splint</t>
  </si>
  <si>
    <t>Restores HP &amp; Cures KO</t>
  </si>
  <si>
    <t>Cordial</t>
  </si>
  <si>
    <t>Hepatic</t>
  </si>
  <si>
    <t>Anodyne</t>
  </si>
  <si>
    <t>Lime</t>
  </si>
  <si>
    <t>Morning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</si>
</sst>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0D332-C8F7-440F-9826-02529456BEC5}" name="Table1" displayName="Table1" ref="A1:L1048576" totalsRowShown="0">
  <autoFilter ref="A1:L1048576" xr:uid="{28862E4C-7E9D-4EEC-8F05-DAD3F1B84697}"/>
  <tableColumns count="12">
    <tableColumn id="1" xr3:uid="{E694AF6D-6355-4391-9BA9-145CBEA35840}" name="ITEM_ID"/>
    <tableColumn id="2" xr3:uid="{628E64BD-3D15-43DC-8976-0DB8A1F68C2D}" name="ITEM_BIN" dataDxfId="3"/>
    <tableColumn id="3" xr3:uid="{B2E6B1CA-6BEA-41A1-9030-50AF65937391}" name="TYPE_BIN" dataDxfId="2"/>
    <tableColumn id="4" xr3:uid="{7F7C0477-7801-4C8D-B795-420C20817DAA}" name="CLASS_BIN" dataDxfId="1"/>
    <tableColumn id="5" xr3:uid="{799A49E5-1D67-41D7-B30A-1E3E466801E2}" name="NAME"/>
    <tableColumn id="6" xr3:uid="{4FB42E8D-7F29-477D-B810-69DED3220755}" name="DESCRIPTION"/>
    <tableColumn id="7" xr3:uid="{9E24FBC2-19CB-494F-BDD3-FD5C6FEA4F67}" name="PRICE" dataDxfId="0"/>
    <tableColumn id="8" xr3:uid="{26D9744B-A5A3-48DC-93F7-B509D0F3DE35}" name="FIELD1"/>
    <tableColumn id="9" xr3:uid="{75D00066-FBC9-4CE2-802D-EEC8BBADE37E}" name="FIELD2"/>
    <tableColumn id="10" xr3:uid="{CB4923F4-CDE4-4F15-AD63-F858C84E01A1}" name="FIELD3"/>
    <tableColumn id="11" xr3:uid="{C5E64A5D-CEEF-43A3-9B4D-D1FEEFBFDA49}" name="FIELD4"/>
    <tableColumn id="12" xr3:uid="{3B5EF1CF-5C99-4B2E-8FAF-03345941D579}" name="FIELD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0BB3-8AD2-4486-AD8A-CA2517C6125B}">
  <dimension ref="A1:Q201"/>
  <sheetViews>
    <sheetView tabSelected="1" workbookViewId="0">
      <selection activeCell="N37" sqref="N37"/>
    </sheetView>
  </sheetViews>
  <sheetFormatPr defaultRowHeight="15" x14ac:dyDescent="0.25"/>
  <cols>
    <col min="1" max="1" width="10.42578125" customWidth="1"/>
    <col min="2" max="2" width="11.7109375" style="6" customWidth="1"/>
    <col min="3" max="3" width="11.5703125" style="6" customWidth="1"/>
    <col min="4" max="4" width="12.5703125" style="6" customWidth="1"/>
    <col min="6" max="6" width="14.85546875" customWidth="1"/>
    <col min="7" max="7" width="9.140625" style="6"/>
    <col min="12" max="12" width="12.7109375" bestFit="1" customWidth="1"/>
  </cols>
  <sheetData>
    <row r="1" spans="1:17" x14ac:dyDescent="0.25">
      <c r="A1" t="s">
        <v>12</v>
      </c>
      <c r="B1" t="s">
        <v>43</v>
      </c>
      <c r="C1" t="s">
        <v>45</v>
      </c>
      <c r="D1" t="s">
        <v>52</v>
      </c>
      <c r="E1" t="s">
        <v>51</v>
      </c>
      <c r="F1" t="s">
        <v>53</v>
      </c>
      <c r="G1" t="s">
        <v>54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43</v>
      </c>
      <c r="N1" t="s">
        <v>42</v>
      </c>
    </row>
    <row r="2" spans="1:17" x14ac:dyDescent="0.25">
      <c r="A2">
        <v>1</v>
      </c>
      <c r="B2" s="6">
        <v>10</v>
      </c>
      <c r="C2" s="6">
        <v>10000000</v>
      </c>
      <c r="E2" t="s">
        <v>76</v>
      </c>
      <c r="M2">
        <v>1</v>
      </c>
      <c r="N2" t="s">
        <v>44</v>
      </c>
    </row>
    <row r="3" spans="1:17" x14ac:dyDescent="0.25">
      <c r="A3">
        <v>2</v>
      </c>
      <c r="B3" s="6">
        <v>10</v>
      </c>
      <c r="C3" s="6">
        <v>10000000</v>
      </c>
      <c r="E3" t="s">
        <v>33</v>
      </c>
      <c r="M3">
        <v>2</v>
      </c>
      <c r="N3" t="s">
        <v>18</v>
      </c>
    </row>
    <row r="4" spans="1:17" x14ac:dyDescent="0.25">
      <c r="A4">
        <v>3</v>
      </c>
      <c r="B4" s="6">
        <v>10</v>
      </c>
      <c r="C4" s="6">
        <v>10000000</v>
      </c>
      <c r="E4" t="s">
        <v>31</v>
      </c>
      <c r="M4">
        <v>4</v>
      </c>
      <c r="N4" t="s">
        <v>69</v>
      </c>
    </row>
    <row r="5" spans="1:17" x14ac:dyDescent="0.25">
      <c r="A5">
        <v>4</v>
      </c>
      <c r="B5" s="6">
        <v>10</v>
      </c>
      <c r="C5" s="6">
        <v>10000000</v>
      </c>
      <c r="E5" t="s">
        <v>30</v>
      </c>
      <c r="M5">
        <v>8</v>
      </c>
      <c r="N5" t="s">
        <v>20</v>
      </c>
    </row>
    <row r="6" spans="1:17" x14ac:dyDescent="0.25">
      <c r="A6">
        <v>5</v>
      </c>
      <c r="B6" s="6">
        <v>10</v>
      </c>
      <c r="C6" s="6">
        <v>10000000</v>
      </c>
      <c r="E6" t="s">
        <v>75</v>
      </c>
      <c r="M6" t="s">
        <v>45</v>
      </c>
    </row>
    <row r="7" spans="1:17" x14ac:dyDescent="0.25">
      <c r="A7">
        <v>6</v>
      </c>
      <c r="B7" s="6">
        <v>10</v>
      </c>
      <c r="C7" s="6">
        <v>10000000</v>
      </c>
      <c r="E7" t="s">
        <v>28</v>
      </c>
      <c r="M7">
        <v>1</v>
      </c>
      <c r="N7">
        <v>1</v>
      </c>
      <c r="O7" t="s">
        <v>23</v>
      </c>
      <c r="P7">
        <v>4</v>
      </c>
      <c r="Q7" t="s">
        <v>103</v>
      </c>
    </row>
    <row r="8" spans="1:17" x14ac:dyDescent="0.25">
      <c r="A8">
        <v>7</v>
      </c>
      <c r="B8" s="6">
        <v>10</v>
      </c>
      <c r="C8" s="6">
        <v>10000000</v>
      </c>
      <c r="E8" t="s">
        <v>29</v>
      </c>
      <c r="M8">
        <v>1</v>
      </c>
      <c r="N8">
        <v>2</v>
      </c>
      <c r="O8" t="s">
        <v>56</v>
      </c>
    </row>
    <row r="9" spans="1:17" x14ac:dyDescent="0.25">
      <c r="A9">
        <v>8</v>
      </c>
      <c r="B9" s="6">
        <v>10</v>
      </c>
      <c r="C9" s="6">
        <v>10000000</v>
      </c>
      <c r="E9" t="s">
        <v>77</v>
      </c>
      <c r="M9">
        <v>1</v>
      </c>
      <c r="N9">
        <v>3</v>
      </c>
      <c r="O9" t="s">
        <v>104</v>
      </c>
    </row>
    <row r="10" spans="1:17" x14ac:dyDescent="0.25">
      <c r="A10">
        <v>9</v>
      </c>
      <c r="B10" s="6">
        <v>10</v>
      </c>
      <c r="C10" s="6">
        <v>10000000</v>
      </c>
      <c r="E10" t="s">
        <v>80</v>
      </c>
      <c r="M10">
        <v>2</v>
      </c>
      <c r="N10">
        <v>1</v>
      </c>
      <c r="O10" t="s">
        <v>9</v>
      </c>
    </row>
    <row r="11" spans="1:17" x14ac:dyDescent="0.25">
      <c r="A11">
        <v>10</v>
      </c>
      <c r="B11" s="6">
        <v>10</v>
      </c>
      <c r="C11" s="6">
        <v>10000000</v>
      </c>
      <c r="E11" t="s">
        <v>102</v>
      </c>
      <c r="M11">
        <v>2</v>
      </c>
      <c r="N11">
        <v>2</v>
      </c>
      <c r="O11" t="s">
        <v>7</v>
      </c>
    </row>
    <row r="12" spans="1:17" x14ac:dyDescent="0.25">
      <c r="A12">
        <v>11</v>
      </c>
      <c r="B12" s="6">
        <v>10</v>
      </c>
      <c r="C12" s="6">
        <v>10000000</v>
      </c>
      <c r="E12" t="s">
        <v>102</v>
      </c>
      <c r="M12">
        <v>2</v>
      </c>
      <c r="N12">
        <v>4</v>
      </c>
      <c r="O12" t="s">
        <v>5</v>
      </c>
    </row>
    <row r="13" spans="1:17" x14ac:dyDescent="0.25">
      <c r="A13">
        <v>12</v>
      </c>
      <c r="B13" s="6">
        <v>10</v>
      </c>
      <c r="C13" s="6">
        <v>10000000</v>
      </c>
      <c r="E13" t="s">
        <v>102</v>
      </c>
      <c r="M13">
        <v>2</v>
      </c>
      <c r="N13">
        <v>8</v>
      </c>
      <c r="O13" t="s">
        <v>10</v>
      </c>
    </row>
    <row r="14" spans="1:17" x14ac:dyDescent="0.25">
      <c r="A14">
        <v>13</v>
      </c>
      <c r="B14" s="6">
        <v>10</v>
      </c>
      <c r="C14" s="6">
        <v>10000000</v>
      </c>
      <c r="E14" t="s">
        <v>102</v>
      </c>
      <c r="M14">
        <v>2</v>
      </c>
      <c r="N14">
        <v>16</v>
      </c>
      <c r="O14" t="s">
        <v>11</v>
      </c>
    </row>
    <row r="15" spans="1:17" x14ac:dyDescent="0.25">
      <c r="A15">
        <v>14</v>
      </c>
      <c r="B15" s="6">
        <v>10</v>
      </c>
      <c r="C15" s="6">
        <v>1000000</v>
      </c>
      <c r="E15" t="s">
        <v>78</v>
      </c>
      <c r="M15">
        <v>2</v>
      </c>
      <c r="N15">
        <v>32</v>
      </c>
      <c r="O15" t="s">
        <v>6</v>
      </c>
    </row>
    <row r="16" spans="1:17" x14ac:dyDescent="0.25">
      <c r="A16">
        <v>15</v>
      </c>
      <c r="B16" s="6">
        <v>10</v>
      </c>
      <c r="C16" s="6">
        <v>1000000</v>
      </c>
      <c r="E16" t="s">
        <v>32</v>
      </c>
      <c r="M16">
        <v>2</v>
      </c>
      <c r="N16">
        <v>64</v>
      </c>
      <c r="O16" t="s">
        <v>8</v>
      </c>
    </row>
    <row r="17" spans="1:16" x14ac:dyDescent="0.25">
      <c r="A17">
        <v>16</v>
      </c>
      <c r="B17" s="6">
        <v>10</v>
      </c>
      <c r="C17" s="6">
        <v>1000000</v>
      </c>
      <c r="E17" t="s">
        <v>79</v>
      </c>
      <c r="M17">
        <v>2</v>
      </c>
      <c r="N17">
        <v>128</v>
      </c>
      <c r="O17" t="s">
        <v>4</v>
      </c>
    </row>
    <row r="18" spans="1:16" x14ac:dyDescent="0.25">
      <c r="A18">
        <v>17</v>
      </c>
      <c r="B18" s="6">
        <v>10</v>
      </c>
      <c r="C18" s="6">
        <v>1000000</v>
      </c>
      <c r="E18" t="s">
        <v>102</v>
      </c>
      <c r="M18">
        <v>4</v>
      </c>
      <c r="N18">
        <v>1</v>
      </c>
      <c r="O18" t="s">
        <v>50</v>
      </c>
      <c r="P18" t="s">
        <v>85</v>
      </c>
    </row>
    <row r="19" spans="1:16" x14ac:dyDescent="0.25">
      <c r="A19">
        <v>18</v>
      </c>
      <c r="B19" s="6">
        <v>10</v>
      </c>
      <c r="C19" s="6">
        <v>1000000</v>
      </c>
      <c r="E19" t="s">
        <v>102</v>
      </c>
      <c r="M19">
        <v>4</v>
      </c>
      <c r="N19">
        <v>2</v>
      </c>
      <c r="P19" t="s">
        <v>86</v>
      </c>
    </row>
    <row r="20" spans="1:16" x14ac:dyDescent="0.25">
      <c r="A20">
        <v>19</v>
      </c>
      <c r="B20" s="6">
        <v>10</v>
      </c>
      <c r="C20" s="6">
        <v>1000000</v>
      </c>
      <c r="E20" t="s">
        <v>102</v>
      </c>
      <c r="N20">
        <v>4</v>
      </c>
      <c r="P20" t="s">
        <v>87</v>
      </c>
    </row>
    <row r="21" spans="1:16" x14ac:dyDescent="0.25">
      <c r="A21">
        <v>20</v>
      </c>
      <c r="B21" s="6">
        <v>10</v>
      </c>
      <c r="C21" s="6">
        <v>1000000</v>
      </c>
      <c r="E21" t="s">
        <v>102</v>
      </c>
      <c r="N21">
        <v>8</v>
      </c>
    </row>
    <row r="22" spans="1:16" x14ac:dyDescent="0.25">
      <c r="A22">
        <v>21</v>
      </c>
      <c r="B22" s="6">
        <v>10</v>
      </c>
      <c r="C22" s="6">
        <v>1000000</v>
      </c>
      <c r="E22" t="s">
        <v>102</v>
      </c>
      <c r="N22">
        <v>16</v>
      </c>
    </row>
    <row r="23" spans="1:16" x14ac:dyDescent="0.25">
      <c r="A23">
        <v>22</v>
      </c>
      <c r="B23" s="6">
        <v>10</v>
      </c>
      <c r="C23" s="6">
        <v>1000000</v>
      </c>
      <c r="E23" t="s">
        <v>102</v>
      </c>
      <c r="N23">
        <v>32</v>
      </c>
    </row>
    <row r="24" spans="1:16" x14ac:dyDescent="0.25">
      <c r="A24">
        <v>23</v>
      </c>
      <c r="B24" s="6">
        <v>10</v>
      </c>
      <c r="C24" s="6">
        <v>100000</v>
      </c>
      <c r="E24" t="s">
        <v>81</v>
      </c>
      <c r="N24">
        <v>64</v>
      </c>
    </row>
    <row r="25" spans="1:16" x14ac:dyDescent="0.25">
      <c r="A25">
        <v>24</v>
      </c>
      <c r="B25" s="6">
        <v>10</v>
      </c>
      <c r="C25" s="6">
        <v>100000</v>
      </c>
      <c r="E25" t="s">
        <v>82</v>
      </c>
      <c r="M25">
        <v>8</v>
      </c>
      <c r="N25" t="s">
        <v>46</v>
      </c>
      <c r="O25" t="s">
        <v>47</v>
      </c>
    </row>
    <row r="26" spans="1:16" x14ac:dyDescent="0.25">
      <c r="A26">
        <v>25</v>
      </c>
      <c r="B26" s="6">
        <v>10</v>
      </c>
      <c r="C26" s="6">
        <v>100000</v>
      </c>
      <c r="E26" t="s">
        <v>83</v>
      </c>
      <c r="N26" t="s">
        <v>46</v>
      </c>
      <c r="O26" t="s">
        <v>48</v>
      </c>
    </row>
    <row r="27" spans="1:16" x14ac:dyDescent="0.25">
      <c r="A27">
        <v>26</v>
      </c>
      <c r="B27" s="6">
        <v>10</v>
      </c>
      <c r="C27" s="6">
        <v>100000</v>
      </c>
      <c r="E27" t="s">
        <v>84</v>
      </c>
      <c r="N27" t="s">
        <v>46</v>
      </c>
      <c r="O27" t="s">
        <v>49</v>
      </c>
    </row>
    <row r="28" spans="1:16" x14ac:dyDescent="0.25">
      <c r="A28">
        <v>27</v>
      </c>
      <c r="B28" s="6">
        <v>10</v>
      </c>
      <c r="C28" s="6">
        <v>100000</v>
      </c>
      <c r="E28" t="s">
        <v>105</v>
      </c>
      <c r="M28" t="s">
        <v>12</v>
      </c>
    </row>
    <row r="29" spans="1:16" x14ac:dyDescent="0.25">
      <c r="A29">
        <v>28</v>
      </c>
      <c r="B29" s="6">
        <v>10</v>
      </c>
      <c r="C29" s="6">
        <v>100000</v>
      </c>
      <c r="E29" t="s">
        <v>102</v>
      </c>
      <c r="M29" t="s">
        <v>43</v>
      </c>
    </row>
    <row r="30" spans="1:16" x14ac:dyDescent="0.25">
      <c r="A30">
        <v>29</v>
      </c>
      <c r="B30" s="6">
        <v>10</v>
      </c>
      <c r="C30" s="6">
        <v>100000</v>
      </c>
      <c r="E30" t="s">
        <v>102</v>
      </c>
      <c r="M30" t="s">
        <v>45</v>
      </c>
    </row>
    <row r="31" spans="1:16" x14ac:dyDescent="0.25">
      <c r="A31">
        <v>30</v>
      </c>
      <c r="B31" s="6">
        <v>10</v>
      </c>
      <c r="C31" s="6">
        <v>10000</v>
      </c>
      <c r="E31" t="s">
        <v>89</v>
      </c>
      <c r="M31" t="s">
        <v>52</v>
      </c>
    </row>
    <row r="32" spans="1:16" x14ac:dyDescent="0.25">
      <c r="A32">
        <v>31</v>
      </c>
      <c r="B32" s="6">
        <v>10</v>
      </c>
      <c r="C32" s="6">
        <v>10000</v>
      </c>
      <c r="E32" t="s">
        <v>90</v>
      </c>
      <c r="M32" t="s">
        <v>51</v>
      </c>
    </row>
    <row r="33" spans="1:17" x14ac:dyDescent="0.25">
      <c r="A33">
        <v>32</v>
      </c>
      <c r="B33" s="6">
        <v>10</v>
      </c>
      <c r="C33" s="6">
        <v>10000</v>
      </c>
      <c r="E33" t="s">
        <v>88</v>
      </c>
      <c r="M33" t="s">
        <v>53</v>
      </c>
    </row>
    <row r="34" spans="1:17" x14ac:dyDescent="0.25">
      <c r="A34">
        <v>33</v>
      </c>
      <c r="B34" s="6">
        <v>10</v>
      </c>
      <c r="C34" s="6">
        <v>10000</v>
      </c>
      <c r="E34" t="s">
        <v>102</v>
      </c>
      <c r="M34" t="s">
        <v>54</v>
      </c>
      <c r="N34" t="s">
        <v>66</v>
      </c>
      <c r="P34" t="s">
        <v>67</v>
      </c>
      <c r="Q34" t="s">
        <v>68</v>
      </c>
    </row>
    <row r="35" spans="1:17" x14ac:dyDescent="0.25">
      <c r="A35">
        <v>34</v>
      </c>
      <c r="B35" s="6">
        <v>10</v>
      </c>
      <c r="C35" s="6">
        <v>10000</v>
      </c>
      <c r="E35" t="s">
        <v>102</v>
      </c>
      <c r="M35" t="s">
        <v>61</v>
      </c>
      <c r="N35">
        <v>0</v>
      </c>
      <c r="O35" t="s">
        <v>113</v>
      </c>
      <c r="P35" t="s">
        <v>70</v>
      </c>
      <c r="Q35" t="s">
        <v>72</v>
      </c>
    </row>
    <row r="36" spans="1:17" x14ac:dyDescent="0.25">
      <c r="A36">
        <v>35</v>
      </c>
      <c r="B36" s="6">
        <v>10</v>
      </c>
      <c r="C36" s="6">
        <v>10000</v>
      </c>
      <c r="E36" t="s">
        <v>137</v>
      </c>
      <c r="N36">
        <v>1</v>
      </c>
      <c r="O36" t="s">
        <v>114</v>
      </c>
    </row>
    <row r="37" spans="1:17" x14ac:dyDescent="0.25">
      <c r="A37">
        <v>36</v>
      </c>
      <c r="B37" s="6">
        <v>10</v>
      </c>
      <c r="C37" s="6">
        <v>1000</v>
      </c>
      <c r="E37" t="s">
        <v>91</v>
      </c>
      <c r="N37">
        <v>2</v>
      </c>
      <c r="O37" t="s">
        <v>55</v>
      </c>
    </row>
    <row r="38" spans="1:17" x14ac:dyDescent="0.25">
      <c r="A38">
        <v>37</v>
      </c>
      <c r="B38" s="6">
        <v>10</v>
      </c>
      <c r="C38" s="6">
        <v>1000</v>
      </c>
      <c r="E38" t="s">
        <v>92</v>
      </c>
      <c r="M38" t="s">
        <v>62</v>
      </c>
      <c r="N38" t="s">
        <v>57</v>
      </c>
      <c r="P38" t="s">
        <v>71</v>
      </c>
      <c r="Q38" t="s">
        <v>73</v>
      </c>
    </row>
    <row r="39" spans="1:17" x14ac:dyDescent="0.25">
      <c r="A39">
        <v>38</v>
      </c>
      <c r="B39" s="6">
        <v>10</v>
      </c>
      <c r="C39" s="6">
        <v>1000</v>
      </c>
      <c r="E39" t="s">
        <v>102</v>
      </c>
      <c r="M39" t="s">
        <v>63</v>
      </c>
      <c r="N39" t="s">
        <v>58</v>
      </c>
    </row>
    <row r="40" spans="1:17" x14ac:dyDescent="0.25">
      <c r="A40">
        <v>39</v>
      </c>
      <c r="B40" s="6">
        <v>10</v>
      </c>
      <c r="C40" s="6">
        <v>1000</v>
      </c>
      <c r="E40" t="s">
        <v>102</v>
      </c>
      <c r="M40" t="s">
        <v>64</v>
      </c>
      <c r="N40" t="s">
        <v>59</v>
      </c>
    </row>
    <row r="41" spans="1:17" x14ac:dyDescent="0.25">
      <c r="A41">
        <v>40</v>
      </c>
      <c r="B41" s="6">
        <v>10</v>
      </c>
      <c r="C41" s="6">
        <v>1000</v>
      </c>
      <c r="E41" t="s">
        <v>102</v>
      </c>
      <c r="M41" t="s">
        <v>65</v>
      </c>
      <c r="N41" t="s">
        <v>60</v>
      </c>
    </row>
    <row r="42" spans="1:17" x14ac:dyDescent="0.25">
      <c r="A42">
        <v>41</v>
      </c>
      <c r="B42" s="6">
        <v>10</v>
      </c>
      <c r="C42" s="6">
        <v>1000</v>
      </c>
      <c r="E42" t="s">
        <v>102</v>
      </c>
    </row>
    <row r="43" spans="1:17" x14ac:dyDescent="0.25">
      <c r="A43">
        <v>42</v>
      </c>
      <c r="B43" s="6">
        <v>10</v>
      </c>
      <c r="C43" s="6">
        <v>1000</v>
      </c>
      <c r="E43" t="s">
        <v>102</v>
      </c>
      <c r="M43">
        <v>1</v>
      </c>
    </row>
    <row r="44" spans="1:17" x14ac:dyDescent="0.25">
      <c r="A44">
        <v>43</v>
      </c>
      <c r="B44" s="6">
        <v>10</v>
      </c>
      <c r="C44" s="6">
        <v>100</v>
      </c>
      <c r="E44" t="s">
        <v>94</v>
      </c>
      <c r="M44" t="str">
        <f>CONCATENATE("case ",M43,":")</f>
        <v>case 1:</v>
      </c>
    </row>
    <row r="45" spans="1:17" x14ac:dyDescent="0.25">
      <c r="A45">
        <v>44</v>
      </c>
      <c r="B45" s="6">
        <v>10</v>
      </c>
      <c r="C45" s="6">
        <v>100</v>
      </c>
      <c r="E45" t="s">
        <v>93</v>
      </c>
      <c r="M45" t="s">
        <v>74</v>
      </c>
    </row>
    <row r="46" spans="1:17" x14ac:dyDescent="0.25">
      <c r="A46">
        <v>45</v>
      </c>
      <c r="B46" s="6">
        <v>10</v>
      </c>
      <c r="C46" s="6">
        <v>100</v>
      </c>
      <c r="E46" t="s">
        <v>95</v>
      </c>
      <c r="M46" t="str">
        <f>CONCATENATE("case ",Table1[[#Headers],[ITEM_BIN]],":")</f>
        <v>case ITEM_BIN:</v>
      </c>
    </row>
    <row r="47" spans="1:17" x14ac:dyDescent="0.25">
      <c r="A47">
        <v>46</v>
      </c>
      <c r="B47" s="6">
        <v>10</v>
      </c>
      <c r="C47" s="6">
        <v>100</v>
      </c>
      <c r="E47" t="s">
        <v>96</v>
      </c>
      <c r="M47" t="str">
        <f>CONCATENATE("return ",BIN2DEC(VLOOKUP(M43,Table1[[ITEM_ID]:[FIELD5]],2,TRUE)),";")</f>
        <v>return 2;</v>
      </c>
    </row>
    <row r="48" spans="1:17" x14ac:dyDescent="0.25">
      <c r="A48">
        <v>47</v>
      </c>
      <c r="B48" s="6">
        <v>10</v>
      </c>
      <c r="C48" s="6">
        <v>100</v>
      </c>
      <c r="E48" t="s">
        <v>102</v>
      </c>
      <c r="M48" t="str">
        <f>CONCATENATE("case ",Table1[[#Headers],[TYPE_BIN]],":")</f>
        <v>case TYPE_BIN:</v>
      </c>
    </row>
    <row r="49" spans="1:13" x14ac:dyDescent="0.25">
      <c r="A49">
        <v>48</v>
      </c>
      <c r="B49" s="6">
        <v>10</v>
      </c>
      <c r="C49" s="6">
        <v>100</v>
      </c>
      <c r="E49" t="s">
        <v>102</v>
      </c>
      <c r="M49" t="str">
        <f>CONCATENATE("return ",BIN2DEC(VLOOKUP(M43,Table1[[ITEM_ID]:[FIELD5]],3,TRUE)),";")</f>
        <v>return 128;</v>
      </c>
    </row>
    <row r="50" spans="1:13" x14ac:dyDescent="0.25">
      <c r="A50">
        <v>49</v>
      </c>
      <c r="B50" s="6">
        <v>10</v>
      </c>
      <c r="C50" s="6">
        <v>100</v>
      </c>
      <c r="E50" t="s">
        <v>102</v>
      </c>
      <c r="M50" t="str">
        <f>CONCATENATE("case ",Table1[[#Headers],[CLASS_BIN]],":")</f>
        <v>case CLASS_BIN:</v>
      </c>
    </row>
    <row r="51" spans="1:13" x14ac:dyDescent="0.25">
      <c r="A51">
        <v>50</v>
      </c>
      <c r="B51" s="6">
        <v>10</v>
      </c>
      <c r="C51" s="6">
        <v>100</v>
      </c>
      <c r="E51" t="s">
        <v>102</v>
      </c>
      <c r="M51" t="str">
        <f>CONCATENATE("return ",BIN2DEC(VLOOKUP(M43,Table1[[ITEM_ID]:[FIELD5]],4,TRUE)),";")</f>
        <v>return 0;</v>
      </c>
    </row>
    <row r="52" spans="1:13" x14ac:dyDescent="0.25">
      <c r="A52">
        <v>51</v>
      </c>
      <c r="B52" s="6">
        <v>10</v>
      </c>
      <c r="C52" s="6">
        <v>100</v>
      </c>
      <c r="E52" t="s">
        <v>102</v>
      </c>
      <c r="M52" t="str">
        <f>CONCATENATE("case ",Table1[[#Headers],[NAME]],":")</f>
        <v>case NAME:</v>
      </c>
    </row>
    <row r="53" spans="1:13" x14ac:dyDescent="0.25">
      <c r="A53">
        <v>52</v>
      </c>
      <c r="B53" s="6">
        <v>10</v>
      </c>
      <c r="C53" s="6">
        <v>100</v>
      </c>
      <c r="E53" t="s">
        <v>102</v>
      </c>
      <c r="M53" t="str">
        <f>CONCATENATE("return '",VLOOKUP(M43,Table1[[ITEM_ID]:[FIELD5]],5,TRUE),"';")</f>
        <v>return 'Saif';</v>
      </c>
    </row>
    <row r="54" spans="1:13" x14ac:dyDescent="0.25">
      <c r="A54">
        <v>53</v>
      </c>
      <c r="B54" s="6">
        <v>10</v>
      </c>
      <c r="C54" s="6">
        <v>10</v>
      </c>
      <c r="E54" t="s">
        <v>97</v>
      </c>
      <c r="M54" t="str">
        <f>CONCATENATE("case ",Table1[[#Headers],[DESCRIPTION]],":")</f>
        <v>case DESCRIPTION:</v>
      </c>
    </row>
    <row r="55" spans="1:13" x14ac:dyDescent="0.25">
      <c r="A55">
        <v>54</v>
      </c>
      <c r="B55" s="6">
        <v>10</v>
      </c>
      <c r="C55" s="6">
        <v>10</v>
      </c>
      <c r="E55" t="s">
        <v>98</v>
      </c>
      <c r="M55" t="str">
        <f>CONCATENATE("return '",VLOOKUP(M43,Table1[[ITEM_ID]:[FIELD5]],6,TRUE),"';")</f>
        <v>return '';</v>
      </c>
    </row>
    <row r="56" spans="1:13" x14ac:dyDescent="0.25">
      <c r="A56">
        <v>55</v>
      </c>
      <c r="B56" s="6">
        <v>10</v>
      </c>
      <c r="C56" s="6">
        <v>10</v>
      </c>
      <c r="E56" t="s">
        <v>102</v>
      </c>
      <c r="M56" t="str">
        <f>CONCATENATE("case ",Table1[[#Headers],[PRICE]],":")</f>
        <v>case PRICE:</v>
      </c>
    </row>
    <row r="57" spans="1:13" x14ac:dyDescent="0.25">
      <c r="A57">
        <v>56</v>
      </c>
      <c r="B57" s="6">
        <v>10</v>
      </c>
      <c r="C57" s="6">
        <v>10</v>
      </c>
      <c r="E57" t="s">
        <v>102</v>
      </c>
      <c r="M57" t="str">
        <f>CONCATENATE("return ",VLOOKUP(M43,Table1[[ITEM_ID]:[FIELD5]],7,TRUE),";")</f>
        <v>return ;</v>
      </c>
    </row>
    <row r="58" spans="1:13" x14ac:dyDescent="0.25">
      <c r="A58">
        <v>57</v>
      </c>
      <c r="B58" s="6">
        <v>10</v>
      </c>
      <c r="C58" s="6">
        <v>10</v>
      </c>
      <c r="E58" t="s">
        <v>102</v>
      </c>
      <c r="M58" t="str">
        <f>CONCATENATE("case ",Table1[[#Headers],[FIELD1]],":")</f>
        <v>case FIELD1:</v>
      </c>
    </row>
    <row r="59" spans="1:13" x14ac:dyDescent="0.25">
      <c r="A59">
        <v>58</v>
      </c>
      <c r="B59" s="6">
        <v>10</v>
      </c>
      <c r="C59" s="6">
        <v>10</v>
      </c>
      <c r="E59" t="s">
        <v>102</v>
      </c>
      <c r="M59" t="str">
        <f>CONCATENATE("return ",VLOOKUP(M43,Table1[[ITEM_ID]:[FIELD5]],8,TRUE),";")</f>
        <v>return ;</v>
      </c>
    </row>
    <row r="60" spans="1:13" x14ac:dyDescent="0.25">
      <c r="A60">
        <v>59</v>
      </c>
      <c r="B60" s="6">
        <v>10</v>
      </c>
      <c r="C60" s="6">
        <v>10</v>
      </c>
      <c r="E60" t="s">
        <v>102</v>
      </c>
      <c r="M60" t="str">
        <f>CONCATENATE("case ",Table1[[#Headers],[FIELD2]],":")</f>
        <v>case FIELD2:</v>
      </c>
    </row>
    <row r="61" spans="1:13" x14ac:dyDescent="0.25">
      <c r="A61">
        <v>60</v>
      </c>
      <c r="B61" s="6">
        <v>10</v>
      </c>
      <c r="C61" s="6">
        <v>10</v>
      </c>
      <c r="E61" t="s">
        <v>102</v>
      </c>
      <c r="M61" t="str">
        <f>CONCATENATE("return ",VLOOKUP(M43,Table1[[ITEM_ID]:[FIELD5]],9,TRUE),";")</f>
        <v>return ;</v>
      </c>
    </row>
    <row r="62" spans="1:13" x14ac:dyDescent="0.25">
      <c r="A62">
        <v>61</v>
      </c>
      <c r="B62" s="6">
        <v>10</v>
      </c>
      <c r="C62" s="6">
        <v>10</v>
      </c>
      <c r="E62" t="s">
        <v>102</v>
      </c>
      <c r="M62" t="str">
        <f>CONCATENATE("case ",Table1[[#Headers],[FIELD3]],":")</f>
        <v>case FIELD3:</v>
      </c>
    </row>
    <row r="63" spans="1:13" x14ac:dyDescent="0.25">
      <c r="A63">
        <v>62</v>
      </c>
      <c r="B63" s="6">
        <v>10</v>
      </c>
      <c r="C63" s="6">
        <v>1</v>
      </c>
      <c r="E63" t="s">
        <v>99</v>
      </c>
      <c r="M63" t="str">
        <f>CONCATENATE("return ",VLOOKUP(M43,Table1[[ITEM_ID]:[FIELD5]],10,TRUE),";")</f>
        <v>return ;</v>
      </c>
    </row>
    <row r="64" spans="1:13" x14ac:dyDescent="0.25">
      <c r="A64">
        <v>63</v>
      </c>
      <c r="B64" s="6">
        <v>10</v>
      </c>
      <c r="C64" s="6">
        <v>1</v>
      </c>
      <c r="E64" t="s">
        <v>100</v>
      </c>
      <c r="M64" t="str">
        <f>CONCATENATE("case ",Table1[[#Headers],[FIELD4]],":")</f>
        <v>case FIELD4:</v>
      </c>
    </row>
    <row r="65" spans="1:13" x14ac:dyDescent="0.25">
      <c r="A65">
        <v>64</v>
      </c>
      <c r="B65" s="6">
        <v>10</v>
      </c>
      <c r="C65" s="6">
        <v>1</v>
      </c>
      <c r="E65" t="s">
        <v>101</v>
      </c>
      <c r="M65" t="str">
        <f>CONCATENATE("return ",VLOOKUP(M43,Table1[[ITEM_ID]:[FIELD5]],11,TRUE),";")</f>
        <v>return ;</v>
      </c>
    </row>
    <row r="66" spans="1:13" x14ac:dyDescent="0.25">
      <c r="A66">
        <v>65</v>
      </c>
      <c r="B66" s="6">
        <v>10</v>
      </c>
      <c r="C66" s="6">
        <v>1</v>
      </c>
      <c r="E66" t="s">
        <v>102</v>
      </c>
      <c r="M66" t="str">
        <f>CONCATENATE("case ",Table1[[#Headers],[FIELD5]],":")</f>
        <v>case FIELD5:</v>
      </c>
    </row>
    <row r="67" spans="1:13" x14ac:dyDescent="0.25">
      <c r="A67">
        <v>66</v>
      </c>
      <c r="B67" s="6">
        <v>10</v>
      </c>
      <c r="C67" s="6">
        <v>1</v>
      </c>
      <c r="E67" t="s">
        <v>102</v>
      </c>
      <c r="M67" t="str">
        <f>CONCATENATE("return ",VLOOKUP(M43,Table1[[ITEM_ID]:[FIELD5]],12,TRUE),";")</f>
        <v>return ;</v>
      </c>
    </row>
    <row r="68" spans="1:13" x14ac:dyDescent="0.25">
      <c r="A68">
        <v>67</v>
      </c>
      <c r="B68" s="6">
        <v>10</v>
      </c>
      <c r="C68" s="6">
        <v>1</v>
      </c>
      <c r="E68" t="s">
        <v>102</v>
      </c>
    </row>
    <row r="69" spans="1:13" x14ac:dyDescent="0.25">
      <c r="A69">
        <v>68</v>
      </c>
      <c r="B69" s="6">
        <v>10</v>
      </c>
      <c r="C69" s="6">
        <v>1</v>
      </c>
      <c r="E69" t="s">
        <v>102</v>
      </c>
    </row>
    <row r="70" spans="1:13" x14ac:dyDescent="0.25">
      <c r="A70">
        <v>69</v>
      </c>
      <c r="B70" s="6">
        <v>10</v>
      </c>
      <c r="C70" s="6">
        <v>1</v>
      </c>
      <c r="E70" t="s">
        <v>102</v>
      </c>
    </row>
    <row r="71" spans="1:13" x14ac:dyDescent="0.25">
      <c r="A71">
        <v>70</v>
      </c>
      <c r="B71" s="6">
        <v>10</v>
      </c>
      <c r="C71" s="6">
        <v>1</v>
      </c>
      <c r="E71" t="s">
        <v>102</v>
      </c>
    </row>
    <row r="72" spans="1:13" x14ac:dyDescent="0.25">
      <c r="A72">
        <v>71</v>
      </c>
      <c r="B72" s="6">
        <v>1</v>
      </c>
      <c r="C72" s="6">
        <v>1</v>
      </c>
      <c r="E72" t="s">
        <v>108</v>
      </c>
      <c r="F72" t="s">
        <v>112</v>
      </c>
      <c r="H72">
        <v>3</v>
      </c>
    </row>
    <row r="73" spans="1:13" x14ac:dyDescent="0.25">
      <c r="A73">
        <v>72</v>
      </c>
      <c r="B73" s="6">
        <v>1</v>
      </c>
      <c r="C73" s="6">
        <v>1</v>
      </c>
      <c r="E73" t="s">
        <v>106</v>
      </c>
      <c r="F73" t="s">
        <v>112</v>
      </c>
      <c r="H73">
        <v>1</v>
      </c>
    </row>
    <row r="74" spans="1:13" x14ac:dyDescent="0.25">
      <c r="A74">
        <v>73</v>
      </c>
      <c r="B74" s="6">
        <v>1</v>
      </c>
      <c r="C74" s="6">
        <v>1</v>
      </c>
      <c r="E74" t="s">
        <v>115</v>
      </c>
      <c r="F74" t="s">
        <v>111</v>
      </c>
      <c r="H74">
        <v>3</v>
      </c>
    </row>
    <row r="75" spans="1:13" x14ac:dyDescent="0.25">
      <c r="A75">
        <v>74</v>
      </c>
      <c r="B75" s="6">
        <v>1</v>
      </c>
      <c r="C75" s="6">
        <v>1</v>
      </c>
      <c r="E75" t="s">
        <v>107</v>
      </c>
      <c r="F75" t="s">
        <v>111</v>
      </c>
      <c r="H75">
        <v>1</v>
      </c>
    </row>
    <row r="76" spans="1:13" x14ac:dyDescent="0.25">
      <c r="A76">
        <v>75</v>
      </c>
      <c r="B76" s="6">
        <v>1</v>
      </c>
      <c r="C76" s="6">
        <v>11</v>
      </c>
      <c r="E76" t="s">
        <v>109</v>
      </c>
      <c r="F76" t="s">
        <v>129</v>
      </c>
      <c r="H76">
        <v>3</v>
      </c>
    </row>
    <row r="77" spans="1:13" x14ac:dyDescent="0.25">
      <c r="A77">
        <v>76</v>
      </c>
      <c r="B77" s="6">
        <v>1</v>
      </c>
      <c r="C77" s="6">
        <v>11</v>
      </c>
      <c r="E77" t="s">
        <v>110</v>
      </c>
      <c r="F77" t="s">
        <v>130</v>
      </c>
      <c r="H77">
        <v>3</v>
      </c>
    </row>
    <row r="78" spans="1:13" x14ac:dyDescent="0.25">
      <c r="A78">
        <v>77</v>
      </c>
      <c r="B78" s="6">
        <v>1</v>
      </c>
      <c r="C78" s="6">
        <v>11</v>
      </c>
      <c r="F78" t="s">
        <v>132</v>
      </c>
      <c r="H78">
        <v>2</v>
      </c>
    </row>
    <row r="79" spans="1:13" x14ac:dyDescent="0.25">
      <c r="A79">
        <v>78</v>
      </c>
      <c r="B79" s="6">
        <v>1</v>
      </c>
      <c r="C79" s="6">
        <v>10</v>
      </c>
      <c r="E79" t="s">
        <v>133</v>
      </c>
      <c r="F79" t="s">
        <v>116</v>
      </c>
      <c r="H79">
        <v>2</v>
      </c>
    </row>
    <row r="80" spans="1:13" x14ac:dyDescent="0.25">
      <c r="A80">
        <v>79</v>
      </c>
      <c r="B80" s="6">
        <v>1</v>
      </c>
      <c r="C80" s="6">
        <v>10</v>
      </c>
      <c r="E80" t="s">
        <v>134</v>
      </c>
      <c r="F80" t="s">
        <v>117</v>
      </c>
      <c r="H80">
        <v>3</v>
      </c>
    </row>
    <row r="81" spans="1:8" x14ac:dyDescent="0.25">
      <c r="A81">
        <v>80</v>
      </c>
      <c r="B81" s="6">
        <v>1</v>
      </c>
      <c r="C81" s="6">
        <v>10</v>
      </c>
      <c r="E81" t="s">
        <v>135</v>
      </c>
      <c r="F81" t="s">
        <v>118</v>
      </c>
      <c r="H81">
        <v>3</v>
      </c>
    </row>
    <row r="82" spans="1:8" x14ac:dyDescent="0.25">
      <c r="A82">
        <v>81</v>
      </c>
      <c r="B82" s="6">
        <v>1</v>
      </c>
      <c r="C82" s="6">
        <v>10</v>
      </c>
      <c r="E82" t="s">
        <v>131</v>
      </c>
      <c r="F82" t="s">
        <v>119</v>
      </c>
      <c r="H82">
        <v>3</v>
      </c>
    </row>
    <row r="83" spans="1:8" x14ac:dyDescent="0.25">
      <c r="A83">
        <v>82</v>
      </c>
      <c r="B83" s="6">
        <v>1</v>
      </c>
      <c r="C83" s="6">
        <v>10</v>
      </c>
      <c r="E83" t="s">
        <v>136</v>
      </c>
      <c r="F83" t="s">
        <v>120</v>
      </c>
      <c r="H83">
        <v>3</v>
      </c>
    </row>
    <row r="84" spans="1:8" x14ac:dyDescent="0.25">
      <c r="A84">
        <v>83</v>
      </c>
      <c r="B84" s="6">
        <v>1</v>
      </c>
      <c r="C84" s="6">
        <v>10</v>
      </c>
      <c r="F84" t="s">
        <v>121</v>
      </c>
      <c r="H84">
        <v>3</v>
      </c>
    </row>
    <row r="85" spans="1:8" x14ac:dyDescent="0.25">
      <c r="A85">
        <v>84</v>
      </c>
      <c r="B85" s="6">
        <v>1</v>
      </c>
      <c r="C85" s="6">
        <v>10</v>
      </c>
      <c r="F85" t="s">
        <v>122</v>
      </c>
      <c r="H85">
        <v>3</v>
      </c>
    </row>
    <row r="86" spans="1:8" x14ac:dyDescent="0.25">
      <c r="A86">
        <v>85</v>
      </c>
      <c r="B86" s="6">
        <v>1</v>
      </c>
      <c r="C86" s="6">
        <v>10</v>
      </c>
      <c r="F86" t="s">
        <v>125</v>
      </c>
      <c r="H86">
        <v>3</v>
      </c>
    </row>
    <row r="87" spans="1:8" x14ac:dyDescent="0.25">
      <c r="A87">
        <v>86</v>
      </c>
      <c r="B87" s="6">
        <v>1</v>
      </c>
      <c r="C87" s="6">
        <v>10</v>
      </c>
      <c r="F87" t="s">
        <v>126</v>
      </c>
      <c r="H87">
        <v>3</v>
      </c>
    </row>
    <row r="88" spans="1:8" x14ac:dyDescent="0.25">
      <c r="A88">
        <v>87</v>
      </c>
      <c r="B88" s="6">
        <v>1</v>
      </c>
      <c r="C88" s="6">
        <v>100</v>
      </c>
      <c r="F88" t="s">
        <v>123</v>
      </c>
      <c r="H88">
        <v>1</v>
      </c>
    </row>
    <row r="89" spans="1:8" x14ac:dyDescent="0.25">
      <c r="A89">
        <v>88</v>
      </c>
      <c r="B89" s="6">
        <v>1</v>
      </c>
      <c r="C89" s="6">
        <v>100</v>
      </c>
      <c r="F89" t="s">
        <v>124</v>
      </c>
      <c r="H89">
        <v>1</v>
      </c>
    </row>
    <row r="90" spans="1:8" x14ac:dyDescent="0.25">
      <c r="A90">
        <v>89</v>
      </c>
      <c r="B90" s="6">
        <v>1</v>
      </c>
      <c r="C90" s="6">
        <v>100</v>
      </c>
      <c r="F90" t="s">
        <v>127</v>
      </c>
      <c r="H90">
        <v>1</v>
      </c>
    </row>
    <row r="91" spans="1:8" x14ac:dyDescent="0.25">
      <c r="A91">
        <v>90</v>
      </c>
      <c r="B91" s="6">
        <v>1</v>
      </c>
      <c r="C91" s="6">
        <v>100</v>
      </c>
      <c r="F91" t="s">
        <v>128</v>
      </c>
      <c r="H91">
        <v>1</v>
      </c>
    </row>
    <row r="92" spans="1:8" x14ac:dyDescent="0.25">
      <c r="A92">
        <v>91</v>
      </c>
      <c r="B92" s="6">
        <v>100</v>
      </c>
      <c r="E92" t="s">
        <v>50</v>
      </c>
    </row>
    <row r="93" spans="1:8" x14ac:dyDescent="0.25">
      <c r="A93">
        <v>92</v>
      </c>
    </row>
    <row r="94" spans="1:8" x14ac:dyDescent="0.25">
      <c r="A94">
        <v>93</v>
      </c>
    </row>
    <row r="95" spans="1:8" x14ac:dyDescent="0.25">
      <c r="A95">
        <v>94</v>
      </c>
    </row>
    <row r="96" spans="1:8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7159-407D-4F4A-B06A-31268982C1AE}">
  <dimension ref="A2:N29"/>
  <sheetViews>
    <sheetView workbookViewId="0"/>
  </sheetViews>
  <sheetFormatPr defaultRowHeight="15" x14ac:dyDescent="0.25"/>
  <sheetData>
    <row r="2" spans="1:13" x14ac:dyDescent="0.25">
      <c r="B2" s="3">
        <v>7</v>
      </c>
      <c r="C2" s="3">
        <v>6</v>
      </c>
      <c r="D2" s="3">
        <v>5</v>
      </c>
      <c r="E2" s="3">
        <v>4</v>
      </c>
      <c r="F2" s="3">
        <v>3</v>
      </c>
      <c r="G2" s="3">
        <v>2</v>
      </c>
      <c r="H2" s="3">
        <v>1</v>
      </c>
      <c r="I2" s="3">
        <v>0</v>
      </c>
      <c r="L2" t="s">
        <v>0</v>
      </c>
    </row>
    <row r="3" spans="1:13" x14ac:dyDescent="0.25">
      <c r="A3" s="2" t="s">
        <v>14</v>
      </c>
      <c r="B3" s="1">
        <f t="shared" ref="B3:I3" si="0">2^B2</f>
        <v>128</v>
      </c>
      <c r="C3" s="1">
        <f t="shared" si="0"/>
        <v>64</v>
      </c>
      <c r="D3" s="1">
        <f t="shared" si="0"/>
        <v>32</v>
      </c>
      <c r="E3" s="1">
        <f t="shared" si="0"/>
        <v>16</v>
      </c>
      <c r="F3" s="1">
        <f t="shared" si="0"/>
        <v>8</v>
      </c>
      <c r="G3" s="1">
        <f t="shared" si="0"/>
        <v>4</v>
      </c>
      <c r="H3" s="1">
        <f t="shared" si="0"/>
        <v>2</v>
      </c>
      <c r="I3" s="1">
        <f t="shared" si="0"/>
        <v>1</v>
      </c>
      <c r="J3" s="1">
        <f>SUM(B3:I3)</f>
        <v>255</v>
      </c>
      <c r="L3" t="s">
        <v>1</v>
      </c>
    </row>
    <row r="4" spans="1:13" x14ac:dyDescent="0.25">
      <c r="A4" s="3" t="s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M4" t="s">
        <v>2</v>
      </c>
    </row>
    <row r="5" spans="1:13" x14ac:dyDescent="0.25">
      <c r="A5" s="5" t="s">
        <v>15</v>
      </c>
      <c r="B5">
        <f t="shared" ref="B5:I5" si="1">B4*B3</f>
        <v>128</v>
      </c>
      <c r="C5">
        <f t="shared" si="1"/>
        <v>0</v>
      </c>
      <c r="D5">
        <f t="shared" si="1"/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0</v>
      </c>
      <c r="J5">
        <f>SUM(B5:I5)</f>
        <v>128</v>
      </c>
      <c r="M5" t="s">
        <v>3</v>
      </c>
    </row>
    <row r="6" spans="1:13" x14ac:dyDescent="0.25">
      <c r="A6" s="2" t="s">
        <v>14</v>
      </c>
      <c r="B6" s="1">
        <f t="shared" ref="B6:I6" si="2">2^B2</f>
        <v>128</v>
      </c>
      <c r="C6" s="1">
        <f t="shared" si="2"/>
        <v>64</v>
      </c>
      <c r="D6" s="1">
        <f t="shared" si="2"/>
        <v>32</v>
      </c>
      <c r="E6" s="1">
        <f t="shared" si="2"/>
        <v>16</v>
      </c>
      <c r="F6" s="1">
        <f t="shared" si="2"/>
        <v>8</v>
      </c>
      <c r="G6" s="1">
        <f t="shared" si="2"/>
        <v>4</v>
      </c>
      <c r="H6" s="1">
        <f t="shared" si="2"/>
        <v>2</v>
      </c>
      <c r="I6" s="1">
        <f t="shared" si="2"/>
        <v>1</v>
      </c>
      <c r="J6" s="1">
        <f>SUM(B6:I6)</f>
        <v>255</v>
      </c>
    </row>
    <row r="7" spans="1:13" x14ac:dyDescent="0.25">
      <c r="A7" s="3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13" x14ac:dyDescent="0.25">
      <c r="A8" s="5" t="s">
        <v>16</v>
      </c>
      <c r="B8">
        <f t="shared" ref="B8:I8" si="3">B7*B6</f>
        <v>128</v>
      </c>
      <c r="C8">
        <f t="shared" si="3"/>
        <v>64</v>
      </c>
      <c r="D8">
        <f t="shared" si="3"/>
        <v>0</v>
      </c>
      <c r="E8">
        <f t="shared" si="3"/>
        <v>0</v>
      </c>
      <c r="F8">
        <f t="shared" si="3"/>
        <v>8</v>
      </c>
      <c r="G8">
        <f t="shared" si="3"/>
        <v>0</v>
      </c>
      <c r="H8">
        <f t="shared" si="3"/>
        <v>0</v>
      </c>
      <c r="I8">
        <f t="shared" si="3"/>
        <v>0</v>
      </c>
      <c r="J8">
        <f>SUM(B8:I8)</f>
        <v>200</v>
      </c>
    </row>
    <row r="9" spans="1:13" x14ac:dyDescent="0.25">
      <c r="A9" s="1"/>
      <c r="B9" s="1">
        <f t="shared" ref="B9:I9" si="4">IF(AND(B4,B7),1,0)</f>
        <v>1</v>
      </c>
      <c r="C9" s="1">
        <f t="shared" si="4"/>
        <v>0</v>
      </c>
      <c r="D9" s="1">
        <f t="shared" si="4"/>
        <v>0</v>
      </c>
      <c r="E9" s="1">
        <f t="shared" si="4"/>
        <v>0</v>
      </c>
      <c r="F9" s="1">
        <f t="shared" si="4"/>
        <v>0</v>
      </c>
      <c r="G9" s="1">
        <f t="shared" si="4"/>
        <v>0</v>
      </c>
      <c r="H9" s="1">
        <f t="shared" si="4"/>
        <v>0</v>
      </c>
      <c r="I9" s="1">
        <f t="shared" si="4"/>
        <v>0</v>
      </c>
      <c r="J9" s="1"/>
    </row>
    <row r="11" spans="1:13" x14ac:dyDescent="0.25">
      <c r="A11" t="s">
        <v>26</v>
      </c>
      <c r="B11" t="s">
        <v>4</v>
      </c>
      <c r="C11" t="s">
        <v>8</v>
      </c>
      <c r="D11" t="s">
        <v>6</v>
      </c>
      <c r="E11" t="s">
        <v>11</v>
      </c>
      <c r="F11" t="s">
        <v>10</v>
      </c>
      <c r="G11" t="s">
        <v>5</v>
      </c>
      <c r="H11" t="s">
        <v>7</v>
      </c>
      <c r="I11" t="s">
        <v>9</v>
      </c>
      <c r="K11" t="s">
        <v>26</v>
      </c>
      <c r="L11" t="s">
        <v>23</v>
      </c>
    </row>
    <row r="12" spans="1:13" x14ac:dyDescent="0.25">
      <c r="A12" t="s">
        <v>4</v>
      </c>
      <c r="B12">
        <v>1</v>
      </c>
      <c r="J12">
        <v>128</v>
      </c>
    </row>
    <row r="13" spans="1:13" x14ac:dyDescent="0.25">
      <c r="A13" t="s">
        <v>8</v>
      </c>
      <c r="C13">
        <v>1</v>
      </c>
      <c r="J13">
        <v>64</v>
      </c>
    </row>
    <row r="14" spans="1:13" x14ac:dyDescent="0.25">
      <c r="A14" t="s">
        <v>6</v>
      </c>
      <c r="D14">
        <v>1</v>
      </c>
      <c r="J14">
        <v>32</v>
      </c>
    </row>
    <row r="15" spans="1:13" x14ac:dyDescent="0.25">
      <c r="A15" t="s">
        <v>11</v>
      </c>
      <c r="E15">
        <v>1</v>
      </c>
      <c r="J15">
        <v>16</v>
      </c>
    </row>
    <row r="16" spans="1:13" x14ac:dyDescent="0.25">
      <c r="A16" t="s">
        <v>10</v>
      </c>
      <c r="F16">
        <v>1</v>
      </c>
      <c r="J16">
        <v>8</v>
      </c>
    </row>
    <row r="17" spans="1:14" x14ac:dyDescent="0.25">
      <c r="A17" t="s">
        <v>5</v>
      </c>
      <c r="G17">
        <v>1</v>
      </c>
      <c r="J17">
        <v>4</v>
      </c>
    </row>
    <row r="18" spans="1:14" x14ac:dyDescent="0.25">
      <c r="A18" t="s">
        <v>7</v>
      </c>
      <c r="H18">
        <v>1</v>
      </c>
      <c r="J18">
        <v>2</v>
      </c>
    </row>
    <row r="19" spans="1:14" x14ac:dyDescent="0.25">
      <c r="A19" t="s">
        <v>9</v>
      </c>
      <c r="I19">
        <v>1</v>
      </c>
      <c r="J19">
        <v>1</v>
      </c>
    </row>
    <row r="20" spans="1:14" x14ac:dyDescent="0.25">
      <c r="A20" s="4" t="s">
        <v>27</v>
      </c>
      <c r="B20" t="s">
        <v>17</v>
      </c>
      <c r="C20" t="s">
        <v>18</v>
      </c>
      <c r="D20" t="s">
        <v>19</v>
      </c>
      <c r="E20" t="s">
        <v>20</v>
      </c>
    </row>
    <row r="21" spans="1:14" x14ac:dyDescent="0.25">
      <c r="A21" t="s">
        <v>17</v>
      </c>
      <c r="B21">
        <v>1</v>
      </c>
      <c r="F21">
        <v>8</v>
      </c>
    </row>
    <row r="22" spans="1:14" x14ac:dyDescent="0.25">
      <c r="A22" t="s">
        <v>18</v>
      </c>
      <c r="C22">
        <v>1</v>
      </c>
      <c r="F22">
        <v>4</v>
      </c>
    </row>
    <row r="23" spans="1:14" x14ac:dyDescent="0.25">
      <c r="A23" t="s">
        <v>19</v>
      </c>
      <c r="D23">
        <v>1</v>
      </c>
      <c r="F23">
        <v>2</v>
      </c>
    </row>
    <row r="24" spans="1:14" x14ac:dyDescent="0.25">
      <c r="A24" t="s">
        <v>20</v>
      </c>
      <c r="E24">
        <v>1</v>
      </c>
      <c r="F24">
        <v>1</v>
      </c>
    </row>
    <row r="28" spans="1:14" x14ac:dyDescent="0.25">
      <c r="M28" t="s">
        <v>21</v>
      </c>
      <c r="N28" t="s">
        <v>24</v>
      </c>
    </row>
    <row r="29" spans="1:14" x14ac:dyDescent="0.25">
      <c r="M29" t="s">
        <v>22</v>
      </c>
      <c r="N29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AB78-A480-4C85-BFB1-CAA9851CE2E8}">
  <dimension ref="A1:J11"/>
  <sheetViews>
    <sheetView workbookViewId="0">
      <selection activeCell="B1" sqref="B1"/>
    </sheetView>
  </sheetViews>
  <sheetFormatPr defaultRowHeight="15" x14ac:dyDescent="0.25"/>
  <sheetData>
    <row r="1" spans="1:10" x14ac:dyDescent="0.25">
      <c r="B1" t="s">
        <v>16</v>
      </c>
      <c r="C1" t="s">
        <v>36</v>
      </c>
      <c r="D1" t="s">
        <v>39</v>
      </c>
      <c r="E1" t="s">
        <v>37</v>
      </c>
      <c r="F1" t="s">
        <v>38</v>
      </c>
      <c r="G1" t="s">
        <v>34</v>
      </c>
      <c r="H1" t="s">
        <v>35</v>
      </c>
      <c r="I1" t="s">
        <v>41</v>
      </c>
    </row>
    <row r="2" spans="1:10" x14ac:dyDescent="0.25">
      <c r="A2" t="s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f>CONCATENATE(B2,C2,D2,E2,F2,G2,H2)</f>
        <v>1000000</v>
      </c>
      <c r="J2">
        <f t="shared" ref="J2:J9" si="0">BIN2DEC(I2)</f>
        <v>64</v>
      </c>
    </row>
    <row r="3" spans="1:10" x14ac:dyDescent="0.25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tr">
        <f t="shared" ref="I3:I9" si="1">CONCATENATE(B3,C3,D3,E3,F3,G3,H3)</f>
        <v>1100000</v>
      </c>
      <c r="J3">
        <f t="shared" si="0"/>
        <v>96</v>
      </c>
    </row>
    <row r="4" spans="1:10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t="str">
        <f t="shared" si="1"/>
        <v>0000100</v>
      </c>
      <c r="J4">
        <f t="shared" si="0"/>
        <v>4</v>
      </c>
    </row>
    <row r="5" spans="1:10" x14ac:dyDescent="0.25">
      <c r="A5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 t="str">
        <f t="shared" si="1"/>
        <v>0000100</v>
      </c>
      <c r="J5">
        <f t="shared" si="0"/>
        <v>4</v>
      </c>
    </row>
    <row r="6" spans="1:10" x14ac:dyDescent="0.25">
      <c r="A6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 t="str">
        <f t="shared" si="1"/>
        <v>0001000</v>
      </c>
      <c r="J6">
        <f t="shared" si="0"/>
        <v>8</v>
      </c>
    </row>
    <row r="7" spans="1:10" x14ac:dyDescent="0.25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 t="str">
        <f t="shared" si="1"/>
        <v>0011000</v>
      </c>
      <c r="J7">
        <f t="shared" si="0"/>
        <v>24</v>
      </c>
    </row>
    <row r="8" spans="1:10" x14ac:dyDescent="0.25">
      <c r="A8" t="s">
        <v>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t="str">
        <f t="shared" si="1"/>
        <v>1010000</v>
      </c>
      <c r="J8">
        <f t="shared" si="0"/>
        <v>80</v>
      </c>
    </row>
    <row r="9" spans="1:10" x14ac:dyDescent="0.25">
      <c r="A9" t="s">
        <v>9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 t="str">
        <f t="shared" si="1"/>
        <v>0110000</v>
      </c>
      <c r="J9">
        <f t="shared" si="0"/>
        <v>48</v>
      </c>
    </row>
    <row r="10" spans="1:10" x14ac:dyDescent="0.25">
      <c r="A10" t="s">
        <v>40</v>
      </c>
      <c r="B10" t="str">
        <f t="shared" ref="B10:H10" si="2">CONCATENATE(B2,B3,B4,B5,B6,B7,B8,B9)</f>
        <v>11000010</v>
      </c>
      <c r="C10" t="str">
        <f t="shared" si="2"/>
        <v>01000001</v>
      </c>
      <c r="D10" t="str">
        <f t="shared" si="2"/>
        <v>00000111</v>
      </c>
      <c r="E10" t="str">
        <f t="shared" si="2"/>
        <v>00001100</v>
      </c>
      <c r="F10" t="str">
        <f t="shared" si="2"/>
        <v>00110000</v>
      </c>
      <c r="G10" t="str">
        <f t="shared" si="2"/>
        <v>00000000</v>
      </c>
      <c r="H10" t="str">
        <f t="shared" si="2"/>
        <v>00000000</v>
      </c>
    </row>
    <row r="11" spans="1:10" x14ac:dyDescent="0.25">
      <c r="B11">
        <f t="shared" ref="B11:H11" si="3">BIN2DEC(B10)</f>
        <v>194</v>
      </c>
      <c r="C11">
        <f t="shared" si="3"/>
        <v>65</v>
      </c>
      <c r="D11">
        <f t="shared" si="3"/>
        <v>7</v>
      </c>
      <c r="E11">
        <f t="shared" si="3"/>
        <v>12</v>
      </c>
      <c r="F11">
        <f t="shared" si="3"/>
        <v>48</v>
      </c>
      <c r="G11">
        <f t="shared" si="3"/>
        <v>0</v>
      </c>
      <c r="H1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2018-03-27T21:19:15Z</dcterms:created>
  <dcterms:modified xsi:type="dcterms:W3CDTF">2018-11-12T01:20:03Z</dcterms:modified>
</cp:coreProperties>
</file>