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://sprac/departments/IT/DataServices/Integration Services/Informatica/Administration/"/>
    </mc:Choice>
  </mc:AlternateContent>
  <bookViews>
    <workbookView xWindow="0" yWindow="0" windowWidth="19200" windowHeight="8250" tabRatio="801" activeTab="9"/>
  </bookViews>
  <sheets>
    <sheet name="Server Configuration" sheetId="1" r:id="rId1"/>
    <sheet name="Repo-DB Info" sheetId="4" r:id="rId2"/>
    <sheet name="Port Management" sheetId="2" r:id="rId3"/>
    <sheet name="Environment Model" sheetId="5" r:id="rId4"/>
    <sheet name="General Policies" sheetId="3" r:id="rId5"/>
    <sheet name="INFA Spt Tech Profiles" sheetId="8" r:id="rId6"/>
    <sheet name="INFA AV License Keys" sheetId="6" r:id="rId7"/>
    <sheet name="INFA Support Info" sheetId="7" r:id="rId8"/>
    <sheet name="JKS" sheetId="9" r:id="rId9"/>
    <sheet name="Config Matrix" sheetId="11" r:id="rId10"/>
  </sheets>
  <externalReferences>
    <externalReference r:id="rId11"/>
    <externalReference r:id="rId12"/>
  </externalReferences>
  <definedNames>
    <definedName name="_xlnm._FilterDatabase" localSheetId="6" hidden="1">'INFA AV License Keys'!$A$2:$K$20</definedName>
    <definedName name="alias" localSheetId="9">[2]JKS!$A$11</definedName>
    <definedName name="alias">JKS!$A$11</definedName>
    <definedName name="certfile" localSheetId="9">[2]JKS!$K$11</definedName>
    <definedName name="certfile">JKS!$K$11</definedName>
    <definedName name="certreq" localSheetId="9">[2]JKS!$U$11</definedName>
    <definedName name="certreq">JKS!$U$11</definedName>
    <definedName name="city" localSheetId="9">[2]JKS!$B$6</definedName>
    <definedName name="city">JKS!$B$6</definedName>
    <definedName name="codepage">[1]enum!$P$2:$P$246</definedName>
    <definedName name="conn_type">[1]enum!$G$2:$G$63</definedName>
    <definedName name="country" localSheetId="9">[2]JKS!$B$8</definedName>
    <definedName name="country">JKS!$B$8</definedName>
    <definedName name="csrfile" localSheetId="9">[2]JKS!$J$11</definedName>
    <definedName name="csrfile">JKS!$J$11</definedName>
    <definedName name="domain">[1]enum!$L$2:$L$5</definedName>
    <definedName name="exportcert" localSheetId="9">[2]JKS!$V$11</definedName>
    <definedName name="exportcert">JKS!$V$11</definedName>
    <definedName name="exportcertrfc" localSheetId="9">[2]JKS!$W$11</definedName>
    <definedName name="exportcertrfc">JKS!$W$11</definedName>
    <definedName name="gkp" localSheetId="9">[2]JKS!$S$11</definedName>
    <definedName name="gkp">JKS!$S$11</definedName>
    <definedName name="importrootcert" localSheetId="9">[2]JKS!$Y$11</definedName>
    <definedName name="importrootcert">JKS!$Y$11</definedName>
    <definedName name="importsignedcert" localSheetId="9">[2]JKS!$AB$11</definedName>
    <definedName name="importsignedcert">JKS!$AB$11</definedName>
    <definedName name="jrebin">JKS!$B$1</definedName>
    <definedName name="keyalg" localSheetId="9">[2]JKS!$B$11</definedName>
    <definedName name="keyalg">JKS!$B$11</definedName>
    <definedName name="keyloc" localSheetId="9">[2]JKS!$B$3</definedName>
    <definedName name="keyloc">JKS!$B$3</definedName>
    <definedName name="keysize" localSheetId="9">[2]JKS!$C$11</definedName>
    <definedName name="keysize">JKS!$C$11</definedName>
    <definedName name="keystore" localSheetId="9">[2]JKS!$I$11</definedName>
    <definedName name="keystore">JKS!$I$11</definedName>
    <definedName name="ksloc">JKS!$B$3</definedName>
    <definedName name="list" localSheetId="9">[2]JKS!$T$11</definedName>
    <definedName name="list">JKS!$T$11</definedName>
    <definedName name="oname" localSheetId="9">[2]JKS!$B$5</definedName>
    <definedName name="oname">JKS!$B$5</definedName>
    <definedName name="ou" localSheetId="9">[2]JKS!$B$4</definedName>
    <definedName name="ou">JKS!$B$4</definedName>
    <definedName name="pdv">[1]enum!$C$2</definedName>
    <definedName name="_xlnm.Print_Area" localSheetId="0">'Server Configuration'!$A$1:$N$46</definedName>
    <definedName name="_xlnm.Print_Titles" localSheetId="0">'Server Configuration'!$1:$2</definedName>
    <definedName name="privpath">[1]privileges!$F$2:$F$119</definedName>
    <definedName name="rfcfile" localSheetId="9">[2]JKS!$L$11</definedName>
    <definedName name="rfcfile">JKS!$L$11</definedName>
    <definedName name="rootalias" localSheetId="9">[2]JKS!$N$11</definedName>
    <definedName name="rootalias">JKS!$N$11</definedName>
    <definedName name="rootfile" localSheetId="9">[2]JKS!$O$11</definedName>
    <definedName name="rootfile">JKS!$O$11</definedName>
    <definedName name="sigalg" localSheetId="9">[2]JKS!$D$11</definedName>
    <definedName name="sigalg">JKS!$D$11</definedName>
    <definedName name="signedcert" localSheetId="9">[2]JKS!$R$11</definedName>
    <definedName name="signedcert">JKS!$R$11</definedName>
    <definedName name="state" localSheetId="9">[2]JKS!$B$7</definedName>
    <definedName name="state">JKS!$B$7</definedName>
    <definedName name="storepass" localSheetId="9">[2]JKS!$M$11</definedName>
    <definedName name="storepass">JKS!$M$11</definedName>
    <definedName name="syskeyloc" localSheetId="9">[2]JKS!$B$2</definedName>
    <definedName name="syskeyloc">JKS!$B$2</definedName>
    <definedName name="un">[1]enum!$B$1</definedName>
    <definedName name="unv">[1]enum!$C$1</definedName>
    <definedName name="userorgroup">[1]enum!$J$2:$J$3</definedName>
    <definedName name="validity" localSheetId="9">[2]JKS!$E$11</definedName>
    <definedName name="validity">JKS!$E$11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9" l="1"/>
  <c r="AA16" i="9" l="1"/>
  <c r="Q17" i="9"/>
  <c r="Q16" i="9"/>
  <c r="O17" i="9"/>
  <c r="AA17" i="9" s="1"/>
  <c r="AK17" i="9"/>
  <c r="AK16" i="9"/>
  <c r="S17" i="9" l="1"/>
  <c r="T16" i="9"/>
  <c r="L17" i="9"/>
  <c r="L16" i="9"/>
  <c r="W16" i="9" s="1"/>
  <c r="K17" i="9"/>
  <c r="V17" i="9" s="1"/>
  <c r="K16" i="9"/>
  <c r="V16" i="9" s="1"/>
  <c r="J17" i="9"/>
  <c r="U17" i="9" s="1"/>
  <c r="J16" i="9"/>
  <c r="U16" i="9" s="1"/>
  <c r="I17" i="9"/>
  <c r="I16" i="9"/>
  <c r="AB17" i="9" l="1"/>
  <c r="AJ17" i="9"/>
  <c r="W17" i="9"/>
  <c r="AJ16" i="9"/>
  <c r="Y16" i="9"/>
  <c r="AB16" i="9"/>
  <c r="Z16" i="9"/>
  <c r="S16" i="9"/>
  <c r="T17" i="9"/>
  <c r="Y17" i="9"/>
  <c r="Z17" i="9"/>
  <c r="N70" i="8"/>
  <c r="N71" i="8"/>
  <c r="N72" i="8"/>
  <c r="N73" i="8"/>
  <c r="N74" i="8"/>
  <c r="N75" i="8"/>
  <c r="N76" i="8"/>
  <c r="N77" i="8"/>
  <c r="N78" i="8"/>
  <c r="N79" i="8"/>
  <c r="N80" i="8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 l="1"/>
  <c r="N51" i="8"/>
  <c r="N50" i="8"/>
  <c r="N49" i="8"/>
  <c r="N48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29" i="8"/>
  <c r="N30" i="8"/>
  <c r="N31" i="8"/>
  <c r="N32" i="8"/>
  <c r="N28" i="8"/>
  <c r="N27" i="8"/>
  <c r="Q13" i="9" l="1"/>
  <c r="Q14" i="9"/>
  <c r="Q15" i="9"/>
  <c r="Q12" i="9"/>
  <c r="O13" i="9"/>
  <c r="AA13" i="9" s="1"/>
  <c r="O14" i="9"/>
  <c r="AA14" i="9" s="1"/>
  <c r="O15" i="9"/>
  <c r="AA15" i="9" s="1"/>
  <c r="O12" i="9"/>
  <c r="AA12" i="9" s="1"/>
  <c r="AK14" i="9"/>
  <c r="AK15" i="9"/>
  <c r="L15" i="9" l="1"/>
  <c r="K15" i="9"/>
  <c r="J15" i="9"/>
  <c r="I15" i="9"/>
  <c r="AB15" i="9" s="1"/>
  <c r="W15" i="9" l="1"/>
  <c r="S15" i="9"/>
  <c r="AJ15" i="9"/>
  <c r="Y15" i="9"/>
  <c r="Z15" i="9"/>
  <c r="U15" i="9"/>
  <c r="T15" i="9"/>
  <c r="V15" i="9"/>
  <c r="L14" i="9"/>
  <c r="W14" i="9" s="1"/>
  <c r="K14" i="9"/>
  <c r="J14" i="9"/>
  <c r="I14" i="9"/>
  <c r="AB14" i="9" s="1"/>
  <c r="AK13" i="9"/>
  <c r="L13" i="9"/>
  <c r="K13" i="9"/>
  <c r="J13" i="9"/>
  <c r="I13" i="9"/>
  <c r="AB13" i="9" s="1"/>
  <c r="AK12" i="9"/>
  <c r="L12" i="9"/>
  <c r="K12" i="9"/>
  <c r="J12" i="9"/>
  <c r="I12" i="9"/>
  <c r="AB12" i="9" s="1"/>
  <c r="AJ13" i="9" l="1"/>
  <c r="Z13" i="9"/>
  <c r="Y13" i="9"/>
  <c r="Y14" i="9"/>
  <c r="Z14" i="9"/>
  <c r="AJ14" i="9"/>
  <c r="Y12" i="9"/>
  <c r="Z12" i="9"/>
  <c r="V14" i="9"/>
  <c r="U14" i="9"/>
  <c r="W12" i="9"/>
  <c r="S14" i="9"/>
  <c r="T14" i="9"/>
  <c r="U12" i="9"/>
  <c r="V13" i="9"/>
  <c r="T13" i="9"/>
  <c r="W13" i="9"/>
  <c r="U13" i="9"/>
  <c r="S13" i="9"/>
  <c r="S12" i="9"/>
  <c r="V12" i="9"/>
  <c r="AJ12" i="9"/>
  <c r="T12" i="9"/>
</calcChain>
</file>

<file path=xl/sharedStrings.xml><?xml version="1.0" encoding="utf-8"?>
<sst xmlns="http://schemas.openxmlformats.org/spreadsheetml/2006/main" count="1896" uniqueCount="691">
  <si>
    <t>N/A</t>
  </si>
  <si>
    <t>Element</t>
  </si>
  <si>
    <t>DEV</t>
  </si>
  <si>
    <t>QA</t>
  </si>
  <si>
    <t>UAT</t>
  </si>
  <si>
    <t>PROD</t>
  </si>
  <si>
    <t>Node-1</t>
  </si>
  <si>
    <t>Node-2</t>
  </si>
  <si>
    <t>Host Name</t>
  </si>
  <si>
    <t>DHVIFOAPP03</t>
  </si>
  <si>
    <t>DHVIFOAPP04</t>
  </si>
  <si>
    <t>QHVIFOAPP05</t>
  </si>
  <si>
    <t>QHVIFOAPP06</t>
  </si>
  <si>
    <t>UHVIFOAPP03</t>
  </si>
  <si>
    <t>UHVIFOAPP04</t>
  </si>
  <si>
    <t>PHVIFOAPP04</t>
  </si>
  <si>
    <t>PHVIFOAPP05</t>
  </si>
  <si>
    <t>Operating System</t>
  </si>
  <si>
    <t>Memory</t>
  </si>
  <si>
    <t>Tomcat</t>
  </si>
  <si>
    <t>Java</t>
  </si>
  <si>
    <t>8</t>
  </si>
  <si>
    <t>7.0.68</t>
  </si>
  <si>
    <t>RHEL 6.9</t>
  </si>
  <si>
    <t>RHEL 7.4</t>
  </si>
  <si>
    <t>Informatica</t>
  </si>
  <si>
    <t>10.1.0</t>
  </si>
  <si>
    <t>Kernel Release</t>
  </si>
  <si>
    <t>3.10.0-693</t>
  </si>
  <si>
    <t>Server Hardware</t>
  </si>
  <si>
    <t>x86_64</t>
  </si>
  <si>
    <t>CPUs / Cores</t>
  </si>
  <si>
    <t>2</t>
  </si>
  <si>
    <t>Processor</t>
  </si>
  <si>
    <t>Intel Xeon</t>
  </si>
  <si>
    <t>Processor Model</t>
  </si>
  <si>
    <t>Processor Clock Speed</t>
  </si>
  <si>
    <t>2.30 GHz</t>
  </si>
  <si>
    <t>2.6.32-696</t>
  </si>
  <si>
    <t>E5-2698 v3</t>
  </si>
  <si>
    <t>Host Type</t>
  </si>
  <si>
    <t>Virtual</t>
  </si>
  <si>
    <t>E5-2697 v4</t>
  </si>
  <si>
    <t>16 GB</t>
  </si>
  <si>
    <t>32 GB</t>
  </si>
  <si>
    <t>VM Cluster Name</t>
  </si>
  <si>
    <t>TestLab</t>
  </si>
  <si>
    <t>ProdHO</t>
  </si>
  <si>
    <t>rapphqesxih21</t>
  </si>
  <si>
    <t>rapphqesxih24</t>
  </si>
  <si>
    <t>rapphqesxih22</t>
  </si>
  <si>
    <t>rapphqesxih19</t>
  </si>
  <si>
    <t>ratphqesxit09</t>
  </si>
  <si>
    <t>ESXi Host (rac.raccorp.corp)</t>
  </si>
  <si>
    <t>IP Address</t>
  </si>
  <si>
    <t>10.90.50.145</t>
  </si>
  <si>
    <t>10.90.50.146</t>
  </si>
  <si>
    <t>10.90.51.31</t>
  </si>
  <si>
    <t>10.90.51.120</t>
  </si>
  <si>
    <t>10.1.9.123</t>
  </si>
  <si>
    <t>10.1.9.122</t>
  </si>
  <si>
    <t>10.1.6.41</t>
  </si>
  <si>
    <t>10.1.6.47</t>
  </si>
  <si>
    <t>VLAN</t>
  </si>
  <si>
    <t>ESXi IP Address</t>
  </si>
  <si>
    <t>10.90.51.168</t>
  </si>
  <si>
    <t>10.91.4.180</t>
  </si>
  <si>
    <t>10.91.4.183</t>
  </si>
  <si>
    <t>10.91.4.181</t>
  </si>
  <si>
    <t>10.91.4.178</t>
  </si>
  <si>
    <t>950</t>
  </si>
  <si>
    <t>951</t>
  </si>
  <si>
    <t>109</t>
  </si>
  <si>
    <t>106</t>
  </si>
  <si>
    <t>Location</t>
  </si>
  <si>
    <t>FSC</t>
  </si>
  <si>
    <t>10.90.56.43</t>
  </si>
  <si>
    <t>nfs_QHVIFOAPP01c_v2</t>
  </si>
  <si>
    <t>nfs_qhvifoapp01c_dsftp_v1</t>
  </si>
  <si>
    <t>NON-PROD</t>
  </si>
  <si>
    <r>
      <t xml:space="preserve">NetApp IP </t>
    </r>
    <r>
      <rPr>
        <b/>
        <sz val="10"/>
        <color theme="1"/>
        <rFont val="Calibri"/>
        <family val="2"/>
        <scheme val="minor"/>
      </rPr>
      <t>/dsftp</t>
    </r>
  </si>
  <si>
    <r>
      <t xml:space="preserve">NetApp IP </t>
    </r>
    <r>
      <rPr>
        <b/>
        <sz val="10"/>
        <color theme="1"/>
        <rFont val="Calibri"/>
        <family val="2"/>
        <scheme val="minor"/>
      </rPr>
      <t>/infa_shared</t>
    </r>
  </si>
  <si>
    <t>10.94.1.112</t>
  </si>
  <si>
    <t>nfs_dhvifoapp01c_v1</t>
  </si>
  <si>
    <t>nfs_DHVIFOAPP01c_v3</t>
  </si>
  <si>
    <t>10.1.9.36</t>
  </si>
  <si>
    <t>nfs_uhvifoapp01c_v1</t>
  </si>
  <si>
    <t>nfs_UHVIFOAPP01c_v2</t>
  </si>
  <si>
    <t>nfs_phvifoapp01c_v1</t>
  </si>
  <si>
    <t>/nfs_PHVIFOAPP01c_v2</t>
  </si>
  <si>
    <r>
      <t xml:space="preserve">NetApp volume </t>
    </r>
    <r>
      <rPr>
        <b/>
        <sz val="10"/>
        <color theme="1"/>
        <rFont val="Calibri"/>
        <family val="2"/>
        <scheme val="minor"/>
      </rPr>
      <t>/dsftp</t>
    </r>
  </si>
  <si>
    <r>
      <t xml:space="preserve">NetApp volume </t>
    </r>
    <r>
      <rPr>
        <b/>
        <sz val="10"/>
        <color theme="1"/>
        <rFont val="Calibri"/>
        <family val="2"/>
        <scheme val="minor"/>
      </rPr>
      <t>/infa_shared</t>
    </r>
  </si>
  <si>
    <r>
      <t xml:space="preserve">NetApp IP </t>
    </r>
    <r>
      <rPr>
        <b/>
        <sz val="10"/>
        <color theme="1"/>
        <rFont val="Calibri"/>
        <family val="2"/>
        <scheme val="minor"/>
      </rPr>
      <t>/infa_bin</t>
    </r>
  </si>
  <si>
    <t>10.1.9.37</t>
  </si>
  <si>
    <r>
      <t xml:space="preserve">NetApp volume </t>
    </r>
    <r>
      <rPr>
        <b/>
        <sz val="10"/>
        <color theme="1"/>
        <rFont val="Calibri"/>
        <family val="2"/>
        <scheme val="minor"/>
      </rPr>
      <t>/infa_bin</t>
    </r>
  </si>
  <si>
    <t>nfs_infa_bin</t>
  </si>
  <si>
    <r>
      <t xml:space="preserve">NetApp VLAN </t>
    </r>
    <r>
      <rPr>
        <b/>
        <sz val="10"/>
        <color theme="1"/>
        <rFont val="Calibri"/>
        <family val="2"/>
        <scheme val="minor"/>
      </rPr>
      <t>/dsftp</t>
    </r>
  </si>
  <si>
    <r>
      <t xml:space="preserve">NetApp VLAN </t>
    </r>
    <r>
      <rPr>
        <b/>
        <sz val="10"/>
        <color theme="1"/>
        <rFont val="Calibri"/>
        <family val="2"/>
        <scheme val="minor"/>
      </rPr>
      <t>/infa_shared</t>
    </r>
  </si>
  <si>
    <r>
      <t xml:space="preserve">NetApp VLAN </t>
    </r>
    <r>
      <rPr>
        <b/>
        <sz val="10"/>
        <color theme="1"/>
        <rFont val="Calibri"/>
        <family val="2"/>
        <scheme val="minor"/>
      </rPr>
      <t>/infa_bin</t>
    </r>
  </si>
  <si>
    <t>956</t>
  </si>
  <si>
    <t>941</t>
  </si>
  <si>
    <t>unlimited</t>
  </si>
  <si>
    <t>0</t>
  </si>
  <si>
    <t>257920</t>
  </si>
  <si>
    <t>64</t>
  </si>
  <si>
    <t>64000</t>
  </si>
  <si>
    <t>819200</t>
  </si>
  <si>
    <t>10240</t>
  </si>
  <si>
    <t>8192</t>
  </si>
  <si>
    <t>63462</t>
  </si>
  <si>
    <t>1024</t>
  </si>
  <si>
    <t>4096</t>
  </si>
  <si>
    <t>63710</t>
  </si>
  <si>
    <t>16000</t>
  </si>
  <si>
    <t>ULIMIT core file size</t>
  </si>
  <si>
    <t>ULIMIT data seg size</t>
  </si>
  <si>
    <t>ULIMIT scheduling priority</t>
  </si>
  <si>
    <t>ULIMIT file size</t>
  </si>
  <si>
    <t>ULIMIT pending signals</t>
  </si>
  <si>
    <t>ULIMIT max locked memory</t>
  </si>
  <si>
    <t>ULIMIT max memory size</t>
  </si>
  <si>
    <t>ULIMIT open files</t>
  </si>
  <si>
    <t>ULIMIT pipe size</t>
  </si>
  <si>
    <t>ULIMIT POSIX message queues</t>
  </si>
  <si>
    <t>ULIMIT real-time priority</t>
  </si>
  <si>
    <t>ULIMIT stack size</t>
  </si>
  <si>
    <t>ULIMIT cpu time</t>
  </si>
  <si>
    <t>ULIMIT max user processes</t>
  </si>
  <si>
    <t>ULIMIT virtual memory</t>
  </si>
  <si>
    <t>ULIMIT file locks</t>
  </si>
  <si>
    <t>Port Name</t>
  </si>
  <si>
    <t>Default Port Number</t>
  </si>
  <si>
    <t>The INFA environments in RAC make use of the default port numbers only</t>
  </si>
  <si>
    <t>Maximum port number for dynamic allocation</t>
  </si>
  <si>
    <t>Minimum port number for dynamic allocation</t>
  </si>
  <si>
    <t>Dynamically assigned</t>
  </si>
  <si>
    <t>Independent</t>
  </si>
  <si>
    <t>PHVIFOAPP03</t>
  </si>
  <si>
    <t>10.1.6.85</t>
  </si>
  <si>
    <t>4</t>
  </si>
  <si>
    <t>RHEL 6.8</t>
  </si>
  <si>
    <t>2.6.32-642</t>
  </si>
  <si>
    <t>rapphqesxih16</t>
  </si>
  <si>
    <t>10.91.4.175</t>
  </si>
  <si>
    <t>Shared Objects</t>
  </si>
  <si>
    <t>Project Folders</t>
  </si>
  <si>
    <t>Developers don't have access to shared folders to prevent duplicate object creation</t>
  </si>
  <si>
    <t>INFA Admins will add objects to shared folders upon developer's request after performing some checks</t>
  </si>
  <si>
    <t>A new folder will be created only if a project is likely to contain several mappings, sessions &amp; workflows</t>
  </si>
  <si>
    <t>A new sub-folder will be created on disk with the same name as that of the INFA folder</t>
  </si>
  <si>
    <t xml:space="preserve">All deployments in the INFA repositories &amp; host will be performed by the INFA-Admins </t>
  </si>
  <si>
    <t>All objects to be deployed should have atleast one successful run after the last-saved time, before it can be deployed to the next environment</t>
  </si>
  <si>
    <t>All ETL objects should satisfy the QC steps performed by the INFA-Admins, before they can be deployed to the next environment</t>
  </si>
  <si>
    <t>Connection Objects</t>
  </si>
  <si>
    <t>All connections objects will be created by the INFA-Admins</t>
  </si>
  <si>
    <t>Data-Services team members will have RX permissions on all connections, unless marked as restricted upon request from the concerned team</t>
  </si>
  <si>
    <t>All other team members would need to request RX permissions</t>
  </si>
  <si>
    <t>Shell Scripts</t>
  </si>
  <si>
    <r>
      <t xml:space="preserve">Logging is mandatory with </t>
    </r>
    <r>
      <rPr>
        <b/>
        <sz val="10"/>
        <color theme="1"/>
        <rFont val="Calibri"/>
        <family val="2"/>
        <scheme val="minor"/>
      </rPr>
      <t>{ .. } &gt; ${log_file} 2&gt;&amp;1</t>
    </r>
  </si>
  <si>
    <t>All local variables should be in lower case &amp; descriptive</t>
  </si>
  <si>
    <t>mixed-case &amp; upper-case variables not allowed</t>
  </si>
  <si>
    <t>upper-case variables are reserved for environment variables</t>
  </si>
  <si>
    <t>Log files &amp; temp files should be created in designated folders</t>
  </si>
  <si>
    <t>Detail</t>
  </si>
  <si>
    <t>DB Host Name</t>
  </si>
  <si>
    <t>DB Port</t>
  </si>
  <si>
    <t>Service Name</t>
  </si>
  <si>
    <t>DB Host IP</t>
  </si>
  <si>
    <t>THPRACDBS01</t>
  </si>
  <si>
    <t>10.94.0.41</t>
  </si>
  <si>
    <t>INFDDB01</t>
  </si>
  <si>
    <t>UHPEXA01-SCAN</t>
  </si>
  <si>
    <t>INFUS01OLTP01</t>
  </si>
  <si>
    <t>10.64.10.55</t>
  </si>
  <si>
    <t>INFPRDDB</t>
  </si>
  <si>
    <t>INFS01OLTP01</t>
  </si>
  <si>
    <t>10.250.96.20</t>
  </si>
  <si>
    <t>COLO</t>
  </si>
  <si>
    <t>SIMS-UAT</t>
  </si>
  <si>
    <t>x</t>
  </si>
  <si>
    <t>8085 (8086)</t>
  </si>
  <si>
    <t>8105 (8106)</t>
  </si>
  <si>
    <t>8095 (8096)</t>
  </si>
  <si>
    <t>10250 (10251)</t>
  </si>
  <si>
    <t>Metadata Manager</t>
  </si>
  <si>
    <t>Model Repository Service</t>
  </si>
  <si>
    <t>Powercenter Integration Service</t>
  </si>
  <si>
    <t>Powercenter Repository Service</t>
  </si>
  <si>
    <t>Reporting &amp; Dashboards Service</t>
  </si>
  <si>
    <t>10370 (10371?)</t>
  </si>
  <si>
    <t>Reporting Service</t>
  </si>
  <si>
    <t>16080 (16081?)</t>
  </si>
  <si>
    <t>7333 (7343)</t>
  </si>
  <si>
    <t>Web Service Hub</t>
  </si>
  <si>
    <t>Administrator Console</t>
  </si>
  <si>
    <t>6008 (8443)</t>
  </si>
  <si>
    <t>Administrator Console Shutdown</t>
  </si>
  <si>
    <t xml:space="preserve">Analyst Service </t>
  </si>
  <si>
    <t xml:space="preserve">Content Management Service </t>
  </si>
  <si>
    <t xml:space="preserve">Data Integration Service </t>
  </si>
  <si>
    <t xml:space="preserve">Web Service Hub Internal </t>
  </si>
  <si>
    <t xml:space="preserve">Service Manager Shutdown </t>
  </si>
  <si>
    <t xml:space="preserve">Service Manager </t>
  </si>
  <si>
    <t xml:space="preserve">Node </t>
  </si>
  <si>
    <t>Enterprise Scheduler</t>
  </si>
  <si>
    <t>CAWA</t>
  </si>
  <si>
    <t>Oracle Databases</t>
  </si>
  <si>
    <t>EDW</t>
  </si>
  <si>
    <t>MDM</t>
  </si>
  <si>
    <t>RMS</t>
  </si>
  <si>
    <t>PC</t>
  </si>
  <si>
    <t>non-PC</t>
  </si>
  <si>
    <t>INFA Repo</t>
  </si>
  <si>
    <t>LAWSON</t>
  </si>
  <si>
    <t>SAN @ NetApp</t>
  </si>
  <si>
    <t>dsftp (NFS)</t>
  </si>
  <si>
    <t>infa_bin (NFS)</t>
  </si>
  <si>
    <t>infa_shared (NFS)</t>
  </si>
  <si>
    <t>etc;</t>
  </si>
  <si>
    <t>Move-IT</t>
  </si>
  <si>
    <t>SFTP application</t>
  </si>
  <si>
    <t>DMZ file server</t>
  </si>
  <si>
    <t>Vendors</t>
  </si>
  <si>
    <t>Other RAC Teams</t>
  </si>
  <si>
    <t>SIMS</t>
  </si>
  <si>
    <t>EDI</t>
  </si>
  <si>
    <t>Middleware</t>
  </si>
  <si>
    <t>VAN</t>
  </si>
  <si>
    <t>AWS S3</t>
  </si>
  <si>
    <t>Y</t>
  </si>
  <si>
    <t>YVAP1XDMEA3LF0J2HXZZ18HKM1MYUTYMDSEA</t>
  </si>
  <si>
    <t>Jonathan David Martinez</t>
  </si>
  <si>
    <t>Email</t>
  </si>
  <si>
    <t>USA</t>
  </si>
  <si>
    <t>US Geo Code</t>
  </si>
  <si>
    <t>PRD</t>
  </si>
  <si>
    <t>APAW5HRVFYRXWN5518JESFX9DWYJ9Y66L8MA</t>
  </si>
  <si>
    <t>H4VXX3VKF5HCT08K3ECFXDQHS8SA1ZK7NURC</t>
  </si>
  <si>
    <t>William Peterman</t>
  </si>
  <si>
    <t>02180208</t>
  </si>
  <si>
    <t>USA, CAN</t>
  </si>
  <si>
    <t>AV</t>
  </si>
  <si>
    <t>DW4151DP5YJLJ72ZYNASF9KL4R7297LQUDDA</t>
  </si>
  <si>
    <t>598PYY1YTMSVVTV7NA67SZYWE8N2XNUXCVPA</t>
  </si>
  <si>
    <t>Simon Vasseur</t>
  </si>
  <si>
    <t>DKMVT1DJLEZR0FSZ2AN77841ZNXMSH3UKR3C</t>
  </si>
  <si>
    <t>N</t>
  </si>
  <si>
    <t>TADKDXJ4JEN97XS03FVFYMU9DTYJH1X7ZTRC</t>
  </si>
  <si>
    <t>01996776</t>
  </si>
  <si>
    <t>USA, CAN, MEX</t>
  </si>
  <si>
    <t>D2SKQQ4QRN27999TWH9SSXEHN7CXEHJKF0KC</t>
  </si>
  <si>
    <t>EEJ7VRWKFKX9SLWM31D6950UJYYYJ3QZDVHA</t>
  </si>
  <si>
    <t>RAS8WUTYM3708RK009P0AN4W4R46E18QTPNA</t>
  </si>
  <si>
    <t>8V2Z80D259U7EA8Q28DWPWK7R4DVX3UE1V4C</t>
  </si>
  <si>
    <t>LHUFN5Z14XAD7341Z493Q1K5L3LPEJ616YZC</t>
  </si>
  <si>
    <t>Bradley Arcangel</t>
  </si>
  <si>
    <t>Y2YEQSF933DCYTKMJJNZV9J5Q4K1H6Q9C2EC</t>
  </si>
  <si>
    <t>6SD9PYVZD1W9PJ6SALYEHV1Y3KJ7HM3UJM5A</t>
  </si>
  <si>
    <t>Michael Ryan</t>
  </si>
  <si>
    <t>PNXJ0QQX84F7AW3LJPVDS99ZHHLCE94QZ3NA</t>
  </si>
  <si>
    <t>n/a</t>
  </si>
  <si>
    <t>Generic</t>
  </si>
  <si>
    <t>Active</t>
  </si>
  <si>
    <t>Unlock Code</t>
  </si>
  <si>
    <t>INFA contact name</t>
  </si>
  <si>
    <t>Expiration Date</t>
  </si>
  <si>
    <t>Case #</t>
  </si>
  <si>
    <t>Receipt Date</t>
  </si>
  <si>
    <t>Country</t>
  </si>
  <si>
    <t>Code Type</t>
  </si>
  <si>
    <t>ENV</t>
  </si>
  <si>
    <t>INFA Products End of Life Information.PDF (upd 03/2018)</t>
  </si>
  <si>
    <t>TBD</t>
  </si>
  <si>
    <t>December 2020</t>
  </si>
  <si>
    <t>December 2016</t>
  </si>
  <si>
    <t>10.1</t>
  </si>
  <si>
    <t>TDM</t>
  </si>
  <si>
    <t>October 2020</t>
  </si>
  <si>
    <t>October 2019</t>
  </si>
  <si>
    <t>October 2015</t>
  </si>
  <si>
    <t>5.8</t>
  </si>
  <si>
    <t>Address Doctor</t>
  </si>
  <si>
    <t>December 2015</t>
  </si>
  <si>
    <t>10.0</t>
  </si>
  <si>
    <t>DVO</t>
  </si>
  <si>
    <t>June 2020</t>
  </si>
  <si>
    <t>September 2016</t>
  </si>
  <si>
    <t>10.1.x</t>
  </si>
  <si>
    <t>Platform</t>
  </si>
  <si>
    <t>unknown</t>
  </si>
  <si>
    <t>March 2019</t>
  </si>
  <si>
    <t>March 2018</t>
  </si>
  <si>
    <t>January 2014</t>
  </si>
  <si>
    <t>9.6.x</t>
  </si>
  <si>
    <t>July 2018</t>
  </si>
  <si>
    <t>July 2017</t>
  </si>
  <si>
    <t>June 2012</t>
  </si>
  <si>
    <t>9.5.x</t>
  </si>
  <si>
    <t>Source</t>
  </si>
  <si>
    <t>Update Date</t>
  </si>
  <si>
    <t>End of Spt @ RAC</t>
  </si>
  <si>
    <t>End of Extnd Spt</t>
  </si>
  <si>
    <t>End of Std Spt</t>
  </si>
  <si>
    <t>Release Date</t>
  </si>
  <si>
    <t>Version</t>
  </si>
  <si>
    <t>Product</t>
  </si>
  <si>
    <r>
      <rPr>
        <b/>
        <sz val="10"/>
        <color theme="1"/>
        <rFont val="Calibri"/>
        <family val="2"/>
        <scheme val="minor"/>
      </rPr>
      <t>136732</t>
    </r>
    <r>
      <rPr>
        <sz val="10"/>
        <color theme="1"/>
        <rFont val="Calibri"/>
        <family val="2"/>
        <scheme val="minor"/>
      </rPr>
      <t xml:space="preserve"> &amp; 159750</t>
    </r>
  </si>
  <si>
    <t xml:space="preserve">Account Number = </t>
  </si>
  <si>
    <t>1-877-463-2435  (1-877-INFA-HELP)</t>
  </si>
  <si>
    <t xml:space="preserve">Customer Support = </t>
  </si>
  <si>
    <t>Technical Profile Name</t>
  </si>
  <si>
    <t>Product Line</t>
  </si>
  <si>
    <t>Environment</t>
  </si>
  <si>
    <t>INFA_1010_DEV_PC</t>
  </si>
  <si>
    <t>PowerCenter AE</t>
  </si>
  <si>
    <t>PowerCenter</t>
  </si>
  <si>
    <t>Development</t>
  </si>
  <si>
    <t>DEV_B2B_10</t>
  </si>
  <si>
    <t>B2B</t>
  </si>
  <si>
    <t>B2B DT (Data Transformation)</t>
  </si>
  <si>
    <t>DataQuality 10.1</t>
  </si>
  <si>
    <t>Data Quality</t>
  </si>
  <si>
    <t>INFA10_DataDirector</t>
  </si>
  <si>
    <t>ISP_10.1</t>
  </si>
  <si>
    <t>(ISP) Informatica Services Platform</t>
  </si>
  <si>
    <t>INFA_10_PC</t>
  </si>
  <si>
    <t>Production</t>
  </si>
  <si>
    <t>1-232892486_Technical_Profile_PWX_HTTP</t>
  </si>
  <si>
    <t>PowerExchange</t>
  </si>
  <si>
    <t>PowerExchange for HTTP</t>
  </si>
  <si>
    <t>10.1.1</t>
  </si>
  <si>
    <t>Analyst_v10_DEV</t>
  </si>
  <si>
    <t>Analyst Business Glossary</t>
  </si>
  <si>
    <t>Address_Doctor_5_8_1</t>
  </si>
  <si>
    <t>Software Library</t>
  </si>
  <si>
    <t>5.8.0</t>
  </si>
  <si>
    <t>QA/Staging</t>
  </si>
  <si>
    <t>WSH_1010_DEV</t>
  </si>
  <si>
    <t>Data Services</t>
  </si>
  <si>
    <t>Web Services</t>
  </si>
  <si>
    <t>WSH_1010_QA</t>
  </si>
  <si>
    <t>Webservice_Hub_PC_1010_DEV</t>
  </si>
  <si>
    <t>Webservices Hub</t>
  </si>
  <si>
    <t>isp1011</t>
  </si>
  <si>
    <t>MM_10_QA</t>
  </si>
  <si>
    <t>INFA_10_DQ</t>
  </si>
  <si>
    <t>B2B_DT_10-1_PROD</t>
  </si>
  <si>
    <t>Platform_QA/Staging</t>
  </si>
  <si>
    <t>PROD_PC_10</t>
  </si>
  <si>
    <t>Platform_PROD</t>
  </si>
  <si>
    <t>MM_10</t>
  </si>
  <si>
    <t>INFAv10_PowerCenterAE</t>
  </si>
  <si>
    <t>Analyst_v10_PROD</t>
  </si>
  <si>
    <t>Keytool Folder Location</t>
  </si>
  <si>
    <t>/apps/informatica/v10.1.0/java/jre/bin/</t>
  </si>
  <si>
    <t>Keystore File Location</t>
  </si>
  <si>
    <t>/apps/security/</t>
  </si>
  <si>
    <t>Organization Unit</t>
  </si>
  <si>
    <t>Organization</t>
  </si>
  <si>
    <t>Rent-A-Center</t>
  </si>
  <si>
    <t>Locality</t>
  </si>
  <si>
    <t>Plano</t>
  </si>
  <si>
    <t>State</t>
  </si>
  <si>
    <t>TX</t>
  </si>
  <si>
    <t>US</t>
  </si>
  <si>
    <t>Alias/Server Name</t>
  </si>
  <si>
    <t>Key Algorithm</t>
  </si>
  <si>
    <t>Key Size</t>
  </si>
  <si>
    <t>Signature Algorithm</t>
  </si>
  <si>
    <t>Validity</t>
  </si>
  <si>
    <t>File Name Pattern</t>
  </si>
  <si>
    <t>Keystore File Name</t>
  </si>
  <si>
    <t>CSR File Name</t>
  </si>
  <si>
    <t>Certificate File Name</t>
  </si>
  <si>
    <t>Certificate RFC File Name</t>
  </si>
  <si>
    <t>Keystore Pswd</t>
  </si>
  <si>
    <t>Root CA Cert Alias</t>
  </si>
  <si>
    <t>CA Signed Cert</t>
  </si>
  <si>
    <t>Keystore Creation</t>
  </si>
  <si>
    <t>List</t>
  </si>
  <si>
    <t>CSR Creation</t>
  </si>
  <si>
    <t>Export Cert</t>
  </si>
  <si>
    <t>Export Cert RFC</t>
  </si>
  <si>
    <t>CSR Ticket #</t>
  </si>
  <si>
    <t>Domain Address</t>
  </si>
  <si>
    <t>Domain User</t>
  </si>
  <si>
    <t>Domain User Pswd</t>
  </si>
  <si>
    <t>DB type</t>
  </si>
  <si>
    <t>DB Service Name</t>
  </si>
  <si>
    <t>Domain Name</t>
  </si>
  <si>
    <t>HTTPS port</t>
  </si>
  <si>
    <t>KS file name</t>
  </si>
  <si>
    <t>KS file pswd</t>
  </si>
  <si>
    <t xml:space="preserve"> -alias </t>
  </si>
  <si>
    <t xml:space="preserve"> -keyalg </t>
  </si>
  <si>
    <t xml:space="preserve"> -keysize </t>
  </si>
  <si>
    <t xml:space="preserve"> -sigalg </t>
  </si>
  <si>
    <t xml:space="preserve"> -validity </t>
  </si>
  <si>
    <t xml:space="preserve"> -keystore </t>
  </si>
  <si>
    <t xml:space="preserve"> -file </t>
  </si>
  <si>
    <t xml:space="preserve"> -storepass </t>
  </si>
  <si>
    <t xml:space="preserve"> -genkeypair </t>
  </si>
  <si>
    <t xml:space="preserve"> -list -v </t>
  </si>
  <si>
    <t xml:space="preserve"> -certreq </t>
  </si>
  <si>
    <t xml:space="preserve"> -exportcert -v </t>
  </si>
  <si>
    <t xml:space="preserve"> -exportcert -rfc </t>
  </si>
  <si>
    <t xml:space="preserve"> -importcert -v -trustcacerts </t>
  </si>
  <si>
    <t xml:space="preserve"> -da </t>
  </si>
  <si>
    <t xml:space="preserve"> -du </t>
  </si>
  <si>
    <t xml:space="preserve"> -dp </t>
  </si>
  <si>
    <t xml:space="preserve"> -dt </t>
  </si>
  <si>
    <t xml:space="preserve"> -ds </t>
  </si>
  <si>
    <t xml:space="preserve"> -dn </t>
  </si>
  <si>
    <t xml:space="preserve"> -hs </t>
  </si>
  <si>
    <t xml:space="preserve"> -kf </t>
  </si>
  <si>
    <t xml:space="preserve"> -kp </t>
  </si>
  <si>
    <t>qhvifoapp05</t>
  </si>
  <si>
    <t>RSA</t>
  </si>
  <si>
    <t>SHA256withRSA</t>
  </si>
  <si>
    <t>casignedq5</t>
  </si>
  <si>
    <t>JKSqhvifoapp05pass</t>
  </si>
  <si>
    <t>raccorpdc2</t>
  </si>
  <si>
    <t>qhvifoapp05_Base64.cer</t>
  </si>
  <si>
    <t>THPRACDBS01:1521</t>
  </si>
  <si>
    <t>qa_domain_rep</t>
  </si>
  <si>
    <t>INFO_9999_INFO</t>
  </si>
  <si>
    <t>Oracle</t>
  </si>
  <si>
    <t>Domain_qa</t>
  </si>
  <si>
    <t>qhvifoapp06</t>
  </si>
  <si>
    <t>casignedq6</t>
  </si>
  <si>
    <t>JKSqhvifoapp06pass</t>
  </si>
  <si>
    <t>qhvifoapp06_Base64.cer</t>
  </si>
  <si>
    <t>dhvifoapp05</t>
  </si>
  <si>
    <t>casignedd5</t>
  </si>
  <si>
    <t>JKSdhvifoapp05pass</t>
  </si>
  <si>
    <t>JKS Export Steps</t>
  </si>
  <si>
    <t>Date Created</t>
  </si>
  <si>
    <t>Admin Initials</t>
  </si>
  <si>
    <t>SJ</t>
  </si>
  <si>
    <t>dhvifoapp06</t>
  </si>
  <si>
    <t>casignedd6</t>
  </si>
  <si>
    <t>BR</t>
  </si>
  <si>
    <t>JKSdhvifoapp06pass</t>
  </si>
  <si>
    <t>Developers are requested to make use of the sub-folders on disk for better disk space management; Example = $PMCacheDir/MDM, $PMSessionLogDir/MDM</t>
  </si>
  <si>
    <t>These folders will be created by the INFA-Admins upon request. The INFA-Admins will check the need for a new folder</t>
  </si>
  <si>
    <t>Move-it application is our enterprise solution for file transfers</t>
  </si>
  <si>
    <t>Policy #</t>
  </si>
  <si>
    <t>Category</t>
  </si>
  <si>
    <t>Policy Description</t>
  </si>
  <si>
    <t>so:1</t>
  </si>
  <si>
    <t>co:1</t>
  </si>
  <si>
    <t>so:2</t>
  </si>
  <si>
    <t>pf:1</t>
  </si>
  <si>
    <t>fm:2</t>
  </si>
  <si>
    <t>co:2</t>
  </si>
  <si>
    <t>pf:2</t>
  </si>
  <si>
    <t>Code Deployments</t>
  </si>
  <si>
    <t>File Management</t>
  </si>
  <si>
    <t>Files should be archived only under /dsftp . Please check with INFA admins for more information</t>
  </si>
  <si>
    <t>For Parameter files, 777 permissions can be given in DEV, QA &amp; UAT to the development team, but in PROD, the ownership of the file would be changed &amp; permissions set to 755. 
This will be reverted back to infa_adm after sometime. It is recommended to create a CR and have the INFA admins perform the changes</t>
  </si>
  <si>
    <t>pf:3</t>
  </si>
  <si>
    <t>pf:4</t>
  </si>
  <si>
    <t>cd:1</t>
  </si>
  <si>
    <t>cd:2</t>
  </si>
  <si>
    <t>cd:3</t>
  </si>
  <si>
    <t>co:3</t>
  </si>
  <si>
    <t>sh:1</t>
  </si>
  <si>
    <t>sh:2</t>
  </si>
  <si>
    <t>sh:3</t>
  </si>
  <si>
    <t>sh:4</t>
  </si>
  <si>
    <t>sh:5</t>
  </si>
  <si>
    <t>fm:3</t>
  </si>
  <si>
    <t>fm:1</t>
  </si>
  <si>
    <t>General</t>
  </si>
  <si>
    <t>As per ITSM policies, the development team will have RWX permissions in DEV &amp; RX permissions in QA, UAT &amp; PROD. Some exceptions apply in DEV.</t>
  </si>
  <si>
    <t>g:1</t>
  </si>
  <si>
    <t>Access Management</t>
  </si>
  <si>
    <t>All new users would need a ticket from the Service Catalog for "User Access"</t>
  </si>
  <si>
    <t>All new users will get a personal (aka) "Z" folder in DEV with exclusive RWX permissions to it. Other users will only have RX permissions to the "Z" folder of another user.</t>
  </si>
  <si>
    <t>am:1</t>
  </si>
  <si>
    <t>am:2</t>
  </si>
  <si>
    <t>HTTPS enabled</t>
  </si>
  <si>
    <t>Custom KS &amp; TS</t>
  </si>
  <si>
    <t>Grid</t>
  </si>
  <si>
    <t>HA</t>
  </si>
  <si>
    <t>Rent-A-Center Root CA v1</t>
  </si>
  <si>
    <t>dhvifoapp05.cer</t>
  </si>
  <si>
    <t>dhvifoapp06.cer</t>
  </si>
  <si>
    <t>INCTEC0693910</t>
  </si>
  <si>
    <t>Intermediate CA Cert Alias</t>
  </si>
  <si>
    <t>Intermediate CA Cert Path</t>
  </si>
  <si>
    <t>Root CA Cert Path</t>
  </si>
  <si>
    <t>Rent-A-Center Issuing CA v1</t>
  </si>
  <si>
    <t>dev_domain_rep</t>
  </si>
  <si>
    <t>INFO_5678_INFO</t>
  </si>
  <si>
    <t>Domain_dev</t>
  </si>
  <si>
    <t>JKS Import Steps</t>
  </si>
  <si>
    <t>System Keystore Location</t>
  </si>
  <si>
    <t>/apps/informatica/v10.1.0/java/jre/lib/security/</t>
  </si>
  <si>
    <t>Import Root Cert into 
Custom KS</t>
  </si>
  <si>
    <t>Import Intermediate Cert into 
Custom KS</t>
  </si>
  <si>
    <t>Import Signed Cert into 
Custom KS</t>
  </si>
  <si>
    <t>Import Root Cert Into 
System KS</t>
  </si>
  <si>
    <t>Marquis Cone/Robin Haney</t>
  </si>
  <si>
    <t>HWUXKUVXZ5R2T0CK38HFKDQM7JSYJFSZETLC</t>
  </si>
  <si>
    <t>PO #</t>
  </si>
  <si>
    <t>DHVIFOAPP05</t>
  </si>
  <si>
    <t>DHVIFOAPP06</t>
  </si>
  <si>
    <t>10.90.51.121</t>
  </si>
  <si>
    <t>10.90.51.125</t>
  </si>
  <si>
    <t>3.10.0-514.</t>
  </si>
  <si>
    <t>UHVIFOAPP05</t>
  </si>
  <si>
    <t>UHVIFOAPP06</t>
  </si>
  <si>
    <t>10.1.9.126</t>
  </si>
  <si>
    <t>10.1.9.127</t>
  </si>
  <si>
    <t>Not installed yet</t>
  </si>
  <si>
    <t>Variable</t>
  </si>
  <si>
    <t>EV4L31MP5KAAZZ7AS9RKJZD7HY43U9QYFZYC</t>
  </si>
  <si>
    <t>Marquis Cone</t>
  </si>
  <si>
    <t>Quote #</t>
  </si>
  <si>
    <t>Product Version</t>
  </si>
  <si>
    <t>Status</t>
  </si>
  <si>
    <t>Valid</t>
  </si>
  <si>
    <t xml:space="preserve"> </t>
  </si>
  <si>
    <t>IDQ</t>
  </si>
  <si>
    <t>9.5.1</t>
  </si>
  <si>
    <t>Invalid</t>
  </si>
  <si>
    <t>INFA_951_PRD_Analyst</t>
  </si>
  <si>
    <t>Data Analyzer</t>
  </si>
  <si>
    <t>DQ_AD</t>
  </si>
  <si>
    <t>AddressDoctor</t>
  </si>
  <si>
    <t>5.3.1</t>
  </si>
  <si>
    <t>DVO96</t>
  </si>
  <si>
    <t>ILM ORACLE (Applimation)</t>
  </si>
  <si>
    <t>Test Data Management</t>
  </si>
  <si>
    <t>1-232892486_Technical_Profile</t>
  </si>
  <si>
    <t>PROD_INFA_Analyst</t>
  </si>
  <si>
    <t>1-232892486_TP_PC_951HF4</t>
  </si>
  <si>
    <t>PROD_IDQ_951</t>
  </si>
  <si>
    <t>1-232892486_Technical_Profile_WebService</t>
  </si>
  <si>
    <t>PowerExchange for WebServices</t>
  </si>
  <si>
    <t>PROD_MM_951</t>
  </si>
  <si>
    <t>PRD_PCae_WSH</t>
  </si>
  <si>
    <t>DEV_PWX_TIBCO</t>
  </si>
  <si>
    <t>PowerExchange for Tibco</t>
  </si>
  <si>
    <t>PRD_TDM</t>
  </si>
  <si>
    <t>9.6.1</t>
  </si>
  <si>
    <t>QA_IDQ</t>
  </si>
  <si>
    <t>DEV_IDD</t>
  </si>
  <si>
    <t>DEV_PWX</t>
  </si>
  <si>
    <t>PowerExchange for Oracle</t>
  </si>
  <si>
    <t>DEV_IDQ</t>
  </si>
  <si>
    <t>DEV_DA</t>
  </si>
  <si>
    <t>DEV_IDQ_961</t>
  </si>
  <si>
    <t>PROD_DQC_AD</t>
  </si>
  <si>
    <t>DQC (Data Quality Center)</t>
  </si>
  <si>
    <t>PROD_MM_961</t>
  </si>
  <si>
    <t>DEV_B2B_DT</t>
  </si>
  <si>
    <t>DEV_B2B_DTLIB</t>
  </si>
  <si>
    <t>B2B DT Libraries</t>
  </si>
  <si>
    <t>DEV_PCae_WSH</t>
  </si>
  <si>
    <t>QA_PCae_PC</t>
  </si>
  <si>
    <t>PROD_PWX</t>
  </si>
  <si>
    <t>QA_PWX</t>
  </si>
  <si>
    <t>EOL Product Version</t>
  </si>
  <si>
    <t>DEV_IDQ_AD</t>
  </si>
  <si>
    <t>DEV_PCae_PC</t>
  </si>
  <si>
    <t>PROD_PCrt_PC</t>
  </si>
  <si>
    <t>PowerCenter RT</t>
  </si>
  <si>
    <t>PROD_PCae_DVO_96</t>
  </si>
  <si>
    <t>DVO (PowerCenter)</t>
  </si>
  <si>
    <t>prod</t>
  </si>
  <si>
    <t>product</t>
  </si>
  <si>
    <t>productline</t>
  </si>
  <si>
    <t>version</t>
  </si>
  <si>
    <t>AD</t>
  </si>
  <si>
    <t>dev</t>
  </si>
  <si>
    <t>PCAE</t>
  </si>
  <si>
    <t>MM</t>
  </si>
  <si>
    <t>DQ</t>
  </si>
  <si>
    <t>AnalystBG</t>
  </si>
  <si>
    <t>all</t>
  </si>
  <si>
    <t>qa</t>
  </si>
  <si>
    <t>ISP</t>
  </si>
  <si>
    <t>WSH</t>
  </si>
  <si>
    <t>DS</t>
  </si>
  <si>
    <t>PWX</t>
  </si>
  <si>
    <t>0960</t>
  </si>
  <si>
    <t>0050</t>
  </si>
  <si>
    <t>0531</t>
  </si>
  <si>
    <t>0580</t>
  </si>
  <si>
    <t>0951</t>
  </si>
  <si>
    <t>0961</t>
  </si>
  <si>
    <t>HTTP</t>
  </si>
  <si>
    <t>DT</t>
  </si>
  <si>
    <t>DTLIB</t>
  </si>
  <si>
    <t>DATA</t>
  </si>
  <si>
    <t>ANALYZER</t>
  </si>
  <si>
    <t>Director</t>
  </si>
  <si>
    <t>Tibco</t>
  </si>
  <si>
    <t>PCRT</t>
  </si>
  <si>
    <t>ILMoracle</t>
  </si>
  <si>
    <t>dev_DQ_DQ_10</t>
  </si>
  <si>
    <t>uhvifoapp05</t>
  </si>
  <si>
    <t>uhvifoapp06</t>
  </si>
  <si>
    <t>casignedu5</t>
  </si>
  <si>
    <t>casignedu6</t>
  </si>
  <si>
    <t>JKSuhvifoapp05pass</t>
  </si>
  <si>
    <t>JKSuhvifoapp06pass</t>
  </si>
  <si>
    <t>INCTEC0733199</t>
  </si>
  <si>
    <t>UHPEXA01-SCAN:1521</t>
  </si>
  <si>
    <t>Domain_uat</t>
  </si>
  <si>
    <t>domain_rep</t>
  </si>
  <si>
    <t>INFO_0000_INFO</t>
  </si>
  <si>
    <t>uhvifoapp05.cer</t>
  </si>
  <si>
    <t>uhvifoapp06.cer</t>
  </si>
  <si>
    <t>63710-- ticket not submitted yet</t>
  </si>
  <si>
    <t xml:space="preserve">16000- - ticket not submitted yet
</t>
  </si>
  <si>
    <t>10240 - ticket not submitted yet</t>
  </si>
  <si>
    <t>1024 - - ticket not submitted yet</t>
  </si>
  <si>
    <t>AS  Maximum Heap Size</t>
  </si>
  <si>
    <t>4096m</t>
  </si>
  <si>
    <t>DDS Maximum Heap Size</t>
  </si>
  <si>
    <t>768m</t>
  </si>
  <si>
    <t>DIS Maximum Heap Size</t>
  </si>
  <si>
    <t>MRS Maximum Heap Size</t>
  </si>
  <si>
    <t>RDS Maximum Heap Size</t>
  </si>
  <si>
    <t>1024m</t>
  </si>
  <si>
    <t>WSH Maximum Heap Size</t>
  </si>
  <si>
    <t>512m</t>
  </si>
  <si>
    <t>AS  JVM Command Line Options</t>
  </si>
  <si>
    <t xml:space="preserve">
-Djava.awt.headless=true 
-Dfile.encoding=UTF-8 
-XX:MaxMetaspaceSize=320m 
-XX:+HeapDumpOnOutOfMemoryError 
-Dcom.sun.management.jmxremote.port=9998   
-Dcom.sun.management.jmxremote.authenticate=false 
-Dcom.sun.management.jmxremote.ssl=false</t>
  </si>
  <si>
    <t>DDS JVM Command Line Options</t>
  </si>
  <si>
    <t xml:space="preserve"> 
-Djava.awt.headless=true 
-Dfile.encoding=UTF-8 
-XX:+HeapDumpOnOutOfMemoryError 
-DINFA_HADOOP_DIST_DIR=
../../services/shared/hadoop/cloudera_cdh5u4 
-XX:MaxMetaspaceSize=128m</t>
  </si>
  <si>
    <t>DIS JVM Command Line Options</t>
  </si>
  <si>
    <t xml:space="preserve">
-Dfile.encoding=UTF-8 
-server 
-Xms256M 
-XX:GCTimeRatio=19 
-XX:+UseConcMarkSweepGC 
-XX:+UseParNewGC 
-XX:ParallelGCThreads=4 
-XX:NewRatio=2 
-XX:MaxMetaspaceSize=192m 
-Dcom.sun.management.jmxremote.port=9999    
-Dcom.sun.management.jmxremote.authenticate=false 
-Dcom.sun.management.jmxremote.ssl=false</t>
  </si>
  <si>
    <t>MRS JVM Command Line Options</t>
  </si>
  <si>
    <t xml:space="preserve">
-server 
-Xms256m 
-Dfile.encoding=UTF-8 
-Dcom.sun.management.jmxremote.port=9996   
-Dcom.sun.management.jmxremote.authenticate=false 
-Dcom.sun.management.jmxremote.ssl=false 
-XX:MaxMetaspaceSize=512m</t>
  </si>
  <si>
    <t>RDS JVM Command Line Options</t>
  </si>
  <si>
    <t xml:space="preserve">
-XX:MaxPermSize=512m</t>
  </si>
  <si>
    <t>WSH JVM Command Line Options</t>
  </si>
  <si>
    <t xml:space="preserve">
-Dfile.encoding=UTF-8 
-Dcom.sun.management.jmxremote.port=9997   
-Dcom.sun.management.jmxremote.authenticate=false 
-Dcom.sun.management.jmxremote.ssl=false</t>
  </si>
  <si>
    <t>Node01 Log Directory Path</t>
  </si>
  <si>
    <t>Node02 Log Directory Path</t>
  </si>
  <si>
    <t xml:space="preserve"> /u01/informatica/v10.1.0/logs</t>
  </si>
  <si>
    <t>Custom - MasterDBRefreshInterval</t>
  </si>
  <si>
    <t>SLM - Dispatch Priority</t>
  </si>
  <si>
    <t>SLM - Max Dispatch Wait Time</t>
  </si>
  <si>
    <t>Name</t>
  </si>
  <si>
    <t>Domain_prod</t>
  </si>
  <si>
    <t>Resilience Timeout</t>
  </si>
  <si>
    <t>Limit on Resilience Timeout</t>
  </si>
  <si>
    <t>Restart Period</t>
  </si>
  <si>
    <t>Max Restart Attempts</t>
  </si>
  <si>
    <t>Dispatch Mode</t>
  </si>
  <si>
    <t>RoundRobin</t>
  </si>
  <si>
    <t>Enable Secure Communication</t>
  </si>
  <si>
    <t>Service Resilience Timeout</t>
  </si>
  <si>
    <t>Database Type</t>
  </si>
  <si>
    <t>Database User</t>
  </si>
  <si>
    <t>Connection String</t>
  </si>
  <si>
    <t xml:space="preserve"> jdbc:informatica:oracle://infprddb.renters-choice-inc.com:1521;ServiceName=INFPDB01;</t>
  </si>
  <si>
    <t>Database TLS Enabled</t>
  </si>
  <si>
    <t>MC MRS</t>
  </si>
  <si>
    <t>Model_prod</t>
  </si>
  <si>
    <t>MC User Name</t>
  </si>
  <si>
    <t>Administrator</t>
  </si>
  <si>
    <t>MC Preserve Summary Hist Data</t>
  </si>
  <si>
    <t>180 days</t>
  </si>
  <si>
    <t>MC Preserve Detailed Hist Data</t>
  </si>
  <si>
    <t>14 days</t>
  </si>
  <si>
    <t>Purge Statistics Every</t>
  </si>
  <si>
    <t>1 days at 01:00am</t>
  </si>
  <si>
    <t>MC Max Num of Sortable Records</t>
  </si>
  <si>
    <t>MC Max Delay for Update Notifications</t>
  </si>
  <si>
    <t>10 seconds</t>
  </si>
  <si>
    <t>MC Show Milliseconds in DateTime Field</t>
  </si>
  <si>
    <t xml:space="preserve"> /infa_shared/LogSvcDir/</t>
  </si>
  <si>
    <t xml:space="preserve"> 
 -Djava.awt.headless=true 
-Dfile.encoding=UTF-8 
-XX:+HeapDumpOnOutOfMemoryError 
-DINFA_HADOOP_DIST_DIR=
../../services/shared/hadoop/cloudera_cdh5u4</t>
  </si>
  <si>
    <t xml:space="preserve">
-Dfile.encoding=UTF-8 
-server -Xms256M 
-XX:GCTimeRatio=19 
-XX:+UseConcMarkSweepGC 
-XX:+UseParNewGC 
-XX:ParallelGCThreads=4 
-XX:NewRatio=2 
-XX:MaxMetaspaceSize=192m 
-Dcom.sun.management.jmxremote.port=9999    
-Dcom.sun.management.jmxremote.authenticate=false 
-Dcom.sun.management.jmxremote.ssl=false</t>
  </si>
  <si>
    <t xml:space="preserve">
-server 
-Xms256m 
-Dfile.encoding=UTF-8 
-XX:MaxMetaspaceSize=512m</t>
  </si>
  <si>
    <t xml:space="preserve"> 
-Dfile.encoding=UTF-8 
-Djava.net.preferIPv4Stack=true</t>
  </si>
  <si>
    <t>640m</t>
  </si>
  <si>
    <t xml:space="preserve">
-Djava.awt.headless=true 
-Dfile.encoding=UTF-8 
-XX:+HeapDumpOnOutOfMemoryError 
-DINFA_HADOOP_DIST_DIR=
../../services/shared/hadoop/cloudera_cdh5u4</t>
  </si>
  <si>
    <t xml:space="preserve">
-server -Xms256m 
-Dfile.encoding=UTF-8 
-XX:MaxMetaspaceSize=512m</t>
  </si>
  <si>
    <t xml:space="preserve"> 
-Dfile.encoding=UTF-8</t>
  </si>
  <si>
    <t xml:space="preserve">
-Djava.awt.headless=true 
-Dfile.encoding=UTF-8 
-XX:MaxMetaspaceSize=160m 
-XX:+HeapDumpOnOutOfMemoryError</t>
  </si>
  <si>
    <t xml:space="preserve"> 
-Dfile.encoding=UTF-8 
-server -Xms256M 
-XX:GCTimeRatio=19 
-XX:+UseConcMarkSweepGC 
-XX:+UseParNewGC 
-XX:ParallelGCThreads=4 
-XX:NewRatio=2 
-XX:MaxMetaspaceSize=192m</t>
  </si>
  <si>
    <t xml:space="preserve"> 
-server 
-Xms256m 
-Dfile.encoding=UTF-8 
-XX:MaxMetaspaceSize=512m</t>
  </si>
  <si>
    <t>8g</t>
  </si>
  <si>
    <t xml:space="preserve">
-Dfile.encoding=UTF-8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</si>
</sst>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ourier New"/>
      <family val="3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9"/>
      <color rgb="FF000000"/>
      <name val="Arial"/>
      <family val="2"/>
    </font>
    <font>
      <sz val="8"/>
      <color theme="1"/>
      <name val="Courier New"/>
      <family val="3"/>
    </font>
    <font>
      <sz val="8"/>
      <color theme="1"/>
      <name val="Arial Narrow"/>
      <family val="2"/>
    </font>
  </fonts>
  <fills count="3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2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92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49" fontId="9" fillId="12" borderId="1" xfId="0" applyNumberFormat="1" applyFont="1" applyFill="1" applyBorder="1" applyAlignment="1">
      <alignment horizontal="center" vertical="center"/>
    </xf>
    <xf numFmtId="49" fontId="9" fillId="10" borderId="1" xfId="0" applyNumberFormat="1" applyFont="1" applyFill="1" applyBorder="1" applyAlignment="1">
      <alignment horizontal="center" vertical="center"/>
    </xf>
    <xf numFmtId="49" fontId="9" fillId="6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Border="1"/>
    <xf numFmtId="49" fontId="9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4" borderId="1" xfId="0" applyFill="1" applyBorder="1" applyAlignment="1">
      <alignment vertical="center"/>
    </xf>
    <xf numFmtId="0" fontId="0" fillId="1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49" fontId="9" fillId="15" borderId="1" xfId="0" applyNumberFormat="1" applyFont="1" applyFill="1" applyBorder="1" applyAlignment="1">
      <alignment horizontal="center" vertical="center"/>
    </xf>
    <xf numFmtId="49" fontId="9" fillId="11" borderId="1" xfId="0" applyNumberFormat="1" applyFont="1" applyFill="1" applyBorder="1"/>
    <xf numFmtId="0" fontId="9" fillId="0" borderId="0" xfId="0" applyFont="1"/>
    <xf numFmtId="0" fontId="12" fillId="0" borderId="1" xfId="0" applyFont="1" applyBorder="1" applyAlignment="1">
      <alignment horizontal="center" vertical="center"/>
    </xf>
    <xf numFmtId="0" fontId="9" fillId="3" borderId="0" xfId="0" applyFont="1" applyFill="1"/>
    <xf numFmtId="0" fontId="9" fillId="3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10" fillId="17" borderId="9" xfId="0" applyFont="1" applyFill="1" applyBorder="1"/>
    <xf numFmtId="0" fontId="10" fillId="17" borderId="10" xfId="0" applyFont="1" applyFill="1" applyBorder="1"/>
    <xf numFmtId="0" fontId="7" fillId="0" borderId="11" xfId="0" applyFont="1" applyBorder="1"/>
    <xf numFmtId="0" fontId="7" fillId="0" borderId="12" xfId="0" applyFont="1" applyBorder="1"/>
    <xf numFmtId="0" fontId="6" fillId="0" borderId="0" xfId="0" applyFont="1"/>
    <xf numFmtId="0" fontId="14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10" fillId="19" borderId="13" xfId="0" applyFont="1" applyFill="1" applyBorder="1"/>
    <xf numFmtId="0" fontId="10" fillId="19" borderId="13" xfId="0" applyFont="1" applyFill="1" applyBorder="1" applyAlignment="1">
      <alignment horizontal="center"/>
    </xf>
    <xf numFmtId="49" fontId="10" fillId="19" borderId="13" xfId="0" applyNumberFormat="1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49" fontId="16" fillId="0" borderId="0" xfId="1" applyNumberFormat="1" applyFont="1" applyBorder="1" applyAlignment="1">
      <alignment horizontal="left" vertical="center"/>
    </xf>
    <xf numFmtId="1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49" fontId="6" fillId="0" borderId="0" xfId="0" applyNumberFormat="1" applyFont="1" applyBorder="1" applyAlignment="1">
      <alignment horizontal="left" vertical="center"/>
    </xf>
    <xf numFmtId="49" fontId="16" fillId="0" borderId="1" xfId="1" applyNumberFormat="1" applyFont="1" applyBorder="1" applyAlignment="1">
      <alignment horizontal="left" vertical="center"/>
    </xf>
    <xf numFmtId="1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6" fillId="0" borderId="1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14" fontId="13" fillId="0" borderId="1" xfId="0" applyNumberFormat="1" applyFont="1" applyBorder="1" applyAlignment="1">
      <alignment horizontal="center"/>
    </xf>
    <xf numFmtId="0" fontId="10" fillId="20" borderId="1" xfId="0" applyFont="1" applyFill="1" applyBorder="1" applyAlignment="1">
      <alignment horizontal="center"/>
    </xf>
    <xf numFmtId="0" fontId="10" fillId="20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/>
    <xf numFmtId="0" fontId="0" fillId="21" borderId="0" xfId="0" applyFill="1"/>
    <xf numFmtId="0" fontId="17" fillId="22" borderId="0" xfId="0" applyFont="1" applyFill="1"/>
    <xf numFmtId="0" fontId="17" fillId="22" borderId="0" xfId="0" applyFont="1" applyFill="1" applyAlignment="1">
      <alignment horizontal="center"/>
    </xf>
    <xf numFmtId="0" fontId="0" fillId="15" borderId="0" xfId="0" applyFill="1"/>
    <xf numFmtId="0" fontId="0" fillId="15" borderId="0" xfId="0" applyFill="1" applyAlignment="1">
      <alignment horizontal="center"/>
    </xf>
    <xf numFmtId="0" fontId="0" fillId="11" borderId="0" xfId="0" applyFill="1"/>
    <xf numFmtId="0" fontId="0" fillId="11" borderId="0" xfId="0" applyFill="1" applyAlignment="1">
      <alignment horizontal="center"/>
    </xf>
    <xf numFmtId="0" fontId="0" fillId="21" borderId="0" xfId="0" applyFill="1" applyAlignment="1">
      <alignment horizontal="center"/>
    </xf>
    <xf numFmtId="0" fontId="18" fillId="0" borderId="0" xfId="0" applyFont="1" applyAlignment="1">
      <alignment horizontal="right"/>
    </xf>
    <xf numFmtId="0" fontId="19" fillId="0" borderId="0" xfId="0" applyFont="1" applyBorder="1" applyAlignment="1"/>
    <xf numFmtId="0" fontId="19" fillId="0" borderId="0" xfId="0" applyFont="1"/>
    <xf numFmtId="0" fontId="19" fillId="19" borderId="13" xfId="0" applyFont="1" applyFill="1" applyBorder="1" applyAlignment="1">
      <alignment vertical="center"/>
    </xf>
    <xf numFmtId="0" fontId="19" fillId="19" borderId="13" xfId="0" applyFont="1" applyFill="1" applyBorder="1" applyAlignment="1">
      <alignment vertical="center" wrapText="1"/>
    </xf>
    <xf numFmtId="0" fontId="20" fillId="2" borderId="13" xfId="0" applyFont="1" applyFill="1" applyBorder="1" applyAlignment="1">
      <alignment vertical="center" wrapText="1"/>
    </xf>
    <xf numFmtId="0" fontId="19" fillId="23" borderId="0" xfId="0" applyFont="1" applyFill="1" applyAlignment="1">
      <alignment vertical="center" wrapText="1"/>
    </xf>
    <xf numFmtId="0" fontId="19" fillId="0" borderId="0" xfId="0" applyFont="1" applyAlignment="1">
      <alignment vertical="center"/>
    </xf>
    <xf numFmtId="0" fontId="19" fillId="24" borderId="13" xfId="0" applyFont="1" applyFill="1" applyBorder="1" applyAlignment="1">
      <alignment vertical="center"/>
    </xf>
    <xf numFmtId="0" fontId="19" fillId="24" borderId="13" xfId="0" applyFont="1" applyFill="1" applyBorder="1" applyAlignment="1">
      <alignment vertical="center" wrapText="1"/>
    </xf>
    <xf numFmtId="0" fontId="19" fillId="24" borderId="0" xfId="0" applyFont="1" applyFill="1" applyBorder="1" applyAlignment="1">
      <alignment vertical="center"/>
    </xf>
    <xf numFmtId="0" fontId="19" fillId="24" borderId="0" xfId="0" applyFont="1" applyFill="1" applyAlignment="1">
      <alignment vertical="center"/>
    </xf>
    <xf numFmtId="0" fontId="19" fillId="17" borderId="0" xfId="0" applyFont="1" applyFill="1"/>
    <xf numFmtId="0" fontId="19" fillId="25" borderId="0" xfId="0" applyFont="1" applyFill="1"/>
    <xf numFmtId="0" fontId="19" fillId="0" borderId="0" xfId="0" applyFont="1" applyFill="1"/>
    <xf numFmtId="0" fontId="21" fillId="26" borderId="0" xfId="0" applyFont="1" applyFill="1"/>
    <xf numFmtId="0" fontId="21" fillId="18" borderId="0" xfId="0" applyFont="1" applyFill="1"/>
    <xf numFmtId="0" fontId="21" fillId="0" borderId="0" xfId="0" applyFont="1" applyFill="1"/>
    <xf numFmtId="0" fontId="19" fillId="18" borderId="0" xfId="0" applyFont="1" applyFill="1"/>
    <xf numFmtId="0" fontId="19" fillId="26" borderId="0" xfId="0" applyFont="1" applyFill="1"/>
    <xf numFmtId="0" fontId="21" fillId="0" borderId="0" xfId="0" applyFont="1"/>
    <xf numFmtId="0" fontId="20" fillId="7" borderId="13" xfId="0" applyFont="1" applyFill="1" applyBorder="1" applyAlignment="1">
      <alignment vertical="center" wrapText="1"/>
    </xf>
    <xf numFmtId="0" fontId="19" fillId="28" borderId="0" xfId="0" applyFont="1" applyFill="1"/>
    <xf numFmtId="0" fontId="20" fillId="7" borderId="13" xfId="0" applyFont="1" applyFill="1" applyBorder="1" applyAlignment="1">
      <alignment vertical="center"/>
    </xf>
    <xf numFmtId="0" fontId="19" fillId="0" borderId="15" xfId="0" applyFont="1" applyFill="1" applyBorder="1" applyAlignment="1"/>
    <xf numFmtId="0" fontId="20" fillId="2" borderId="16" xfId="0" applyFont="1" applyFill="1" applyBorder="1" applyAlignment="1">
      <alignment vertical="center" wrapText="1"/>
    </xf>
    <xf numFmtId="0" fontId="20" fillId="2" borderId="16" xfId="0" applyFont="1" applyFill="1" applyBorder="1" applyAlignment="1">
      <alignment vertical="center"/>
    </xf>
    <xf numFmtId="14" fontId="19" fillId="0" borderId="0" xfId="0" applyNumberFormat="1" applyFont="1"/>
    <xf numFmtId="0" fontId="6" fillId="0" borderId="0" xfId="0" applyFont="1"/>
    <xf numFmtId="0" fontId="19" fillId="0" borderId="0" xfId="0" applyFont="1" applyBorder="1" applyAlignment="1"/>
    <xf numFmtId="0" fontId="6" fillId="2" borderId="0" xfId="0" applyFont="1" applyFill="1"/>
    <xf numFmtId="0" fontId="10" fillId="0" borderId="0" xfId="0" applyFont="1" applyAlignment="1">
      <alignment horizontal="right"/>
    </xf>
    <xf numFmtId="0" fontId="6" fillId="0" borderId="0" xfId="0" applyFont="1"/>
    <xf numFmtId="0" fontId="9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10" fillId="5" borderId="0" xfId="0" applyFont="1" applyFill="1" applyAlignment="1">
      <alignment vertical="center"/>
    </xf>
    <xf numFmtId="0" fontId="19" fillId="0" borderId="0" xfId="0" applyFont="1" applyAlignment="1">
      <alignment wrapText="1"/>
    </xf>
    <xf numFmtId="0" fontId="20" fillId="7" borderId="0" xfId="0" applyFont="1" applyFill="1" applyBorder="1" applyAlignment="1">
      <alignment vertical="center" wrapText="1"/>
    </xf>
    <xf numFmtId="0" fontId="19" fillId="7" borderId="0" xfId="0" applyFont="1" applyFill="1"/>
    <xf numFmtId="0" fontId="20" fillId="7" borderId="16" xfId="0" applyFont="1" applyFill="1" applyBorder="1" applyAlignment="1">
      <alignment vertical="center" wrapText="1"/>
    </xf>
    <xf numFmtId="0" fontId="19" fillId="22" borderId="0" xfId="0" applyFont="1" applyFill="1"/>
    <xf numFmtId="0" fontId="4" fillId="0" borderId="0" xfId="0" applyFont="1"/>
    <xf numFmtId="0" fontId="4" fillId="2" borderId="0" xfId="0" applyFont="1" applyFill="1"/>
    <xf numFmtId="49" fontId="22" fillId="0" borderId="1" xfId="0" applyNumberFormat="1" applyFont="1" applyBorder="1" applyAlignment="1">
      <alignment horizontal="center" vertical="center"/>
    </xf>
    <xf numFmtId="49" fontId="23" fillId="0" borderId="0" xfId="0" applyNumberFormat="1" applyFont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/>
    <xf numFmtId="49" fontId="24" fillId="0" borderId="1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6" fillId="0" borderId="0" xfId="0" applyFont="1"/>
    <xf numFmtId="0" fontId="2" fillId="0" borderId="0" xfId="0" applyFont="1"/>
    <xf numFmtId="0" fontId="6" fillId="32" borderId="0" xfId="0" applyFont="1" applyFill="1"/>
    <xf numFmtId="14" fontId="6" fillId="32" borderId="0" xfId="0" applyNumberFormat="1" applyFont="1" applyFill="1" applyAlignment="1">
      <alignment horizontal="center"/>
    </xf>
    <xf numFmtId="49" fontId="6" fillId="32" borderId="0" xfId="0" applyNumberFormat="1" applyFont="1" applyFill="1" applyAlignment="1">
      <alignment horizontal="center"/>
    </xf>
    <xf numFmtId="0" fontId="14" fillId="32" borderId="0" xfId="0" applyFont="1" applyFill="1"/>
    <xf numFmtId="0" fontId="0" fillId="27" borderId="0" xfId="0" applyFill="1"/>
    <xf numFmtId="0" fontId="26" fillId="0" borderId="0" xfId="0" applyFont="1"/>
    <xf numFmtId="0" fontId="19" fillId="0" borderId="0" xfId="0" applyFont="1" applyAlignment="1">
      <alignment horizontal="center"/>
    </xf>
    <xf numFmtId="49" fontId="11" fillId="2" borderId="1" xfId="0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1" fillId="7" borderId="1" xfId="0" applyNumberFormat="1" applyFont="1" applyFill="1" applyBorder="1" applyAlignment="1">
      <alignment horizontal="center" vertical="center"/>
    </xf>
    <xf numFmtId="49" fontId="10" fillId="9" borderId="1" xfId="0" applyNumberFormat="1" applyFont="1" applyFill="1" applyBorder="1" applyAlignment="1">
      <alignment vertical="center"/>
    </xf>
    <xf numFmtId="49" fontId="9" fillId="11" borderId="1" xfId="0" applyNumberFormat="1" applyFont="1" applyFill="1" applyBorder="1" applyAlignment="1">
      <alignment horizontal="center" vertical="center"/>
    </xf>
    <xf numFmtId="49" fontId="10" fillId="11" borderId="1" xfId="0" applyNumberFormat="1" applyFont="1" applyFill="1" applyBorder="1" applyAlignment="1">
      <alignment horizontal="center" vertical="center"/>
    </xf>
    <xf numFmtId="49" fontId="11" fillId="8" borderId="2" xfId="0" applyNumberFormat="1" applyFont="1" applyFill="1" applyBorder="1" applyAlignment="1">
      <alignment horizontal="center" vertical="center"/>
    </xf>
    <xf numFmtId="49" fontId="11" fillId="8" borderId="3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0" fillId="16" borderId="4" xfId="0" applyFont="1" applyFill="1" applyBorder="1" applyAlignment="1">
      <alignment horizontal="center"/>
    </xf>
    <xf numFmtId="0" fontId="10" fillId="16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0" fillId="16" borderId="5" xfId="0" applyFont="1" applyFill="1" applyBorder="1" applyAlignment="1">
      <alignment horizontal="center"/>
    </xf>
    <xf numFmtId="0" fontId="10" fillId="16" borderId="6" xfId="0" applyFont="1" applyFill="1" applyBorder="1" applyAlignment="1">
      <alignment horizontal="center"/>
    </xf>
    <xf numFmtId="0" fontId="10" fillId="18" borderId="7" xfId="0" applyFont="1" applyFill="1" applyBorder="1" applyAlignment="1">
      <alignment horizontal="center"/>
    </xf>
    <xf numFmtId="0" fontId="10" fillId="18" borderId="8" xfId="0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19" fillId="0" borderId="14" xfId="0" applyFont="1" applyBorder="1" applyAlignment="1"/>
    <xf numFmtId="0" fontId="19" fillId="0" borderId="0" xfId="0" applyFont="1" applyBorder="1" applyAlignment="1"/>
    <xf numFmtId="0" fontId="21" fillId="27" borderId="17" xfId="0" applyFont="1" applyFill="1" applyBorder="1" applyAlignment="1">
      <alignment horizontal="center" vertical="center"/>
    </xf>
    <xf numFmtId="0" fontId="21" fillId="27" borderId="18" xfId="0" applyFont="1" applyFill="1" applyBorder="1" applyAlignment="1">
      <alignment horizontal="center" vertical="center"/>
    </xf>
    <xf numFmtId="0" fontId="21" fillId="27" borderId="19" xfId="0" applyFont="1" applyFill="1" applyBorder="1" applyAlignment="1">
      <alignment horizontal="center" vertical="center"/>
    </xf>
    <xf numFmtId="0" fontId="19" fillId="27" borderId="17" xfId="0" applyFont="1" applyFill="1" applyBorder="1" applyAlignment="1">
      <alignment horizontal="center"/>
    </xf>
    <xf numFmtId="0" fontId="19" fillId="27" borderId="18" xfId="0" applyFont="1" applyFill="1" applyBorder="1" applyAlignment="1">
      <alignment horizontal="center"/>
    </xf>
    <xf numFmtId="0" fontId="19" fillId="27" borderId="19" xfId="0" applyFont="1" applyFill="1" applyBorder="1" applyAlignment="1">
      <alignment horizontal="center"/>
    </xf>
    <xf numFmtId="0" fontId="27" fillId="0" borderId="0" xfId="0" applyFont="1" applyAlignment="1">
      <alignment vertical="center"/>
    </xf>
    <xf numFmtId="0" fontId="27" fillId="12" borderId="20" xfId="0" applyFont="1" applyFill="1" applyBorder="1" applyAlignment="1">
      <alignment horizontal="center" vertical="center" textRotation="45"/>
    </xf>
    <xf numFmtId="0" fontId="27" fillId="18" borderId="20" xfId="0" applyFont="1" applyFill="1" applyBorder="1" applyAlignment="1">
      <alignment horizontal="center" vertical="center" textRotation="45"/>
    </xf>
    <xf numFmtId="0" fontId="27" fillId="16" borderId="20" xfId="0" applyFont="1" applyFill="1" applyBorder="1" applyAlignment="1">
      <alignment horizontal="center" vertical="center" textRotation="45"/>
    </xf>
    <xf numFmtId="0" fontId="27" fillId="30" borderId="20" xfId="0" applyFont="1" applyFill="1" applyBorder="1" applyAlignment="1">
      <alignment horizontal="center" vertical="center" textRotation="45"/>
    </xf>
    <xf numFmtId="0" fontId="27" fillId="6" borderId="20" xfId="0" applyFont="1" applyFill="1" applyBorder="1" applyAlignment="1">
      <alignment horizontal="center" vertical="center" textRotation="45"/>
    </xf>
    <xf numFmtId="0" fontId="27" fillId="5" borderId="20" xfId="0" applyFont="1" applyFill="1" applyBorder="1" applyAlignment="1">
      <alignment horizontal="center" vertical="center" textRotation="45"/>
    </xf>
    <xf numFmtId="0" fontId="27" fillId="29" borderId="20" xfId="0" applyFont="1" applyFill="1" applyBorder="1" applyAlignment="1">
      <alignment horizontal="center" vertical="center" textRotation="45"/>
    </xf>
    <xf numFmtId="0" fontId="27" fillId="13" borderId="20" xfId="0" applyFont="1" applyFill="1" applyBorder="1" applyAlignment="1">
      <alignment horizontal="center" vertical="center" textRotation="45"/>
    </xf>
    <xf numFmtId="0" fontId="27" fillId="31" borderId="20" xfId="0" applyFont="1" applyFill="1" applyBorder="1" applyAlignment="1">
      <alignment horizontal="center" vertical="center" textRotation="45"/>
    </xf>
    <xf numFmtId="0" fontId="27" fillId="0" borderId="13" xfId="0" applyFont="1" applyBorder="1" applyAlignment="1">
      <alignment vertical="center"/>
    </xf>
    <xf numFmtId="0" fontId="27" fillId="12" borderId="13" xfId="0" applyFont="1" applyFill="1" applyBorder="1" applyAlignment="1">
      <alignment horizontal="center" vertical="center"/>
    </xf>
    <xf numFmtId="0" fontId="27" fillId="18" borderId="13" xfId="0" applyFont="1" applyFill="1" applyBorder="1" applyAlignment="1">
      <alignment horizontal="center" vertical="center"/>
    </xf>
    <xf numFmtId="0" fontId="27" fillId="16" borderId="13" xfId="0" applyFont="1" applyFill="1" applyBorder="1" applyAlignment="1">
      <alignment horizontal="center" vertical="center"/>
    </xf>
    <xf numFmtId="0" fontId="27" fillId="30" borderId="13" xfId="0" applyFont="1" applyFill="1" applyBorder="1" applyAlignment="1">
      <alignment horizontal="center" vertical="center"/>
    </xf>
    <xf numFmtId="0" fontId="27" fillId="6" borderId="13" xfId="0" applyFont="1" applyFill="1" applyBorder="1" applyAlignment="1">
      <alignment horizontal="center" vertical="center"/>
    </xf>
    <xf numFmtId="0" fontId="27" fillId="5" borderId="13" xfId="0" applyFont="1" applyFill="1" applyBorder="1" applyAlignment="1">
      <alignment horizontal="center" vertical="center"/>
    </xf>
    <xf numFmtId="0" fontId="27" fillId="29" borderId="13" xfId="0" applyFont="1" applyFill="1" applyBorder="1" applyAlignment="1">
      <alignment horizontal="center" vertical="center"/>
    </xf>
    <xf numFmtId="0" fontId="27" fillId="13" borderId="13" xfId="0" applyFont="1" applyFill="1" applyBorder="1" applyAlignment="1">
      <alignment horizontal="center" vertical="center"/>
    </xf>
    <xf numFmtId="0" fontId="27" fillId="31" borderId="13" xfId="0" applyFont="1" applyFill="1" applyBorder="1" applyAlignment="1">
      <alignment horizontal="center" vertical="center"/>
    </xf>
    <xf numFmtId="0" fontId="28" fillId="13" borderId="13" xfId="0" applyFont="1" applyFill="1" applyBorder="1" applyAlignment="1">
      <alignment horizontal="left" vertical="center" wrapText="1"/>
    </xf>
    <xf numFmtId="0" fontId="27" fillId="12" borderId="0" xfId="0" applyFont="1" applyFill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0" fontId="27" fillId="16" borderId="0" xfId="0" applyFont="1" applyFill="1" applyAlignment="1">
      <alignment horizontal="center" vertical="center"/>
    </xf>
    <xf numFmtId="0" fontId="27" fillId="30" borderId="0" xfId="0" applyFont="1" applyFill="1" applyAlignment="1">
      <alignment horizontal="center" vertical="center"/>
    </xf>
    <xf numFmtId="0" fontId="27" fillId="6" borderId="0" xfId="0" applyFont="1" applyFill="1" applyAlignment="1">
      <alignment horizontal="center" vertical="center"/>
    </xf>
    <xf numFmtId="0" fontId="27" fillId="5" borderId="0" xfId="0" applyFont="1" applyFill="1" applyAlignment="1">
      <alignment horizontal="center" vertical="center"/>
    </xf>
    <xf numFmtId="0" fontId="27" fillId="29" borderId="0" xfId="0" applyFont="1" applyFill="1" applyAlignment="1">
      <alignment horizontal="center" vertical="center"/>
    </xf>
    <xf numFmtId="0" fontId="27" fillId="13" borderId="0" xfId="0" applyFont="1" applyFill="1" applyAlignment="1">
      <alignment horizontal="center" vertical="center"/>
    </xf>
    <xf numFmtId="0" fontId="27" fillId="31" borderId="0" xfId="0" applyFont="1" applyFill="1" applyAlignment="1">
      <alignment horizontal="center" vertical="center"/>
    </xf>
    <xf numFmtId="0" fontId="27" fillId="29" borderId="13" xfId="0" applyFont="1" applyFill="1" applyBorder="1" applyAlignment="1">
      <alignment horizontal="center" vertical="center"/>
    </xf>
    <xf numFmtId="0" fontId="27" fillId="29" borderId="21" xfId="0" applyFont="1" applyFill="1" applyBorder="1" applyAlignment="1">
      <alignment horizontal="center" vertical="center"/>
    </xf>
    <xf numFmtId="0" fontId="27" fillId="29" borderId="22" xfId="0" applyFont="1" applyFill="1" applyBorder="1" applyAlignment="1">
      <alignment horizontal="center" vertical="center"/>
    </xf>
    <xf numFmtId="0" fontId="28" fillId="29" borderId="21" xfId="0" applyFont="1" applyFill="1" applyBorder="1" applyAlignment="1">
      <alignment horizontal="center" vertical="center" wrapText="1"/>
    </xf>
    <xf numFmtId="0" fontId="28" fillId="29" borderId="22" xfId="0" applyFont="1" applyFill="1" applyBorder="1" applyAlignment="1">
      <alignment horizontal="center" vertical="center" wrapText="1"/>
    </xf>
    <xf numFmtId="0" fontId="28" fillId="18" borderId="13" xfId="0" applyFont="1" applyFill="1" applyBorder="1" applyAlignment="1">
      <alignment horizontal="left" vertical="center" wrapText="1"/>
    </xf>
    <xf numFmtId="0" fontId="27" fillId="12" borderId="21" xfId="0" applyFont="1" applyFill="1" applyBorder="1" applyAlignment="1">
      <alignment horizontal="center" vertical="center"/>
    </xf>
    <xf numFmtId="0" fontId="27" fillId="12" borderId="22" xfId="0" applyFont="1" applyFill="1" applyBorder="1" applyAlignment="1">
      <alignment horizontal="center" vertical="center"/>
    </xf>
    <xf numFmtId="0" fontId="28" fillId="30" borderId="13" xfId="0" applyFont="1" applyFill="1" applyBorder="1" applyAlignment="1">
      <alignment horizontal="left" vertical="center" wrapText="1"/>
    </xf>
    <xf numFmtId="0" fontId="28" fillId="5" borderId="13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28F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125586</xdr:rowOff>
    </xdr:from>
    <xdr:to>
      <xdr:col>9</xdr:col>
      <xdr:colOff>0</xdr:colOff>
      <xdr:row>4</xdr:row>
      <xdr:rowOff>152400</xdr:rowOff>
    </xdr:to>
    <xdr:sp macro="" textlink="">
      <xdr:nvSpPr>
        <xdr:cNvPr id="15" name="Freeform 14"/>
        <xdr:cNvSpPr/>
      </xdr:nvSpPr>
      <xdr:spPr>
        <a:xfrm>
          <a:off x="1828800" y="449436"/>
          <a:ext cx="3657600" cy="350664"/>
        </a:xfrm>
        <a:custGeom>
          <a:avLst/>
          <a:gdLst>
            <a:gd name="connsiteX0" fmla="*/ 0 w 3657600"/>
            <a:gd name="connsiteY0" fmla="*/ 350664 h 350664"/>
            <a:gd name="connsiteX1" fmla="*/ 619125 w 3657600"/>
            <a:gd name="connsiteY1" fmla="*/ 36339 h 350664"/>
            <a:gd name="connsiteX2" fmla="*/ 3067050 w 3657600"/>
            <a:gd name="connsiteY2" fmla="*/ 26814 h 350664"/>
            <a:gd name="connsiteX3" fmla="*/ 3657600 w 3657600"/>
            <a:gd name="connsiteY3" fmla="*/ 217314 h 35066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657600" h="350664">
              <a:moveTo>
                <a:pt x="0" y="350664"/>
              </a:moveTo>
              <a:cubicBezTo>
                <a:pt x="53975" y="220489"/>
                <a:pt x="107950" y="90314"/>
                <a:pt x="619125" y="36339"/>
              </a:cubicBezTo>
              <a:cubicBezTo>
                <a:pt x="1130300" y="-17636"/>
                <a:pt x="2560638" y="-3348"/>
                <a:pt x="3067050" y="26814"/>
              </a:cubicBezTo>
              <a:cubicBezTo>
                <a:pt x="3573462" y="56976"/>
                <a:pt x="3636963" y="104602"/>
                <a:pt x="3657600" y="217314"/>
              </a:cubicBezTo>
            </a:path>
          </a:pathLst>
        </a:custGeom>
        <a:noFill/>
        <a:ln>
          <a:solidFill>
            <a:sysClr val="windowText" lastClr="000000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</xdr:colOff>
      <xdr:row>3</xdr:row>
      <xdr:rowOff>140576</xdr:rowOff>
    </xdr:from>
    <xdr:to>
      <xdr:col>5</xdr:col>
      <xdr:colOff>0</xdr:colOff>
      <xdr:row>5</xdr:row>
      <xdr:rowOff>0</xdr:rowOff>
    </xdr:to>
    <xdr:sp macro="" textlink="">
      <xdr:nvSpPr>
        <xdr:cNvPr id="16" name="Freeform 15"/>
        <xdr:cNvSpPr/>
      </xdr:nvSpPr>
      <xdr:spPr>
        <a:xfrm>
          <a:off x="1838325" y="626351"/>
          <a:ext cx="1209675" cy="183274"/>
        </a:xfrm>
        <a:custGeom>
          <a:avLst/>
          <a:gdLst>
            <a:gd name="connsiteX0" fmla="*/ 0 w 1209675"/>
            <a:gd name="connsiteY0" fmla="*/ 183274 h 183274"/>
            <a:gd name="connsiteX1" fmla="*/ 590550 w 1209675"/>
            <a:gd name="connsiteY1" fmla="*/ 2299 h 183274"/>
            <a:gd name="connsiteX2" fmla="*/ 1209675 w 1209675"/>
            <a:gd name="connsiteY2" fmla="*/ 97549 h 18327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209675" h="183274">
              <a:moveTo>
                <a:pt x="0" y="183274"/>
              </a:moveTo>
              <a:cubicBezTo>
                <a:pt x="194469" y="99930"/>
                <a:pt x="388938" y="16586"/>
                <a:pt x="590550" y="2299"/>
              </a:cubicBezTo>
              <a:cubicBezTo>
                <a:pt x="792162" y="-11988"/>
                <a:pt x="1000918" y="42780"/>
                <a:pt x="1209675" y="97549"/>
              </a:cubicBezTo>
            </a:path>
          </a:pathLst>
        </a:custGeom>
        <a:noFill/>
        <a:ln>
          <a:solidFill>
            <a:sysClr val="windowText" lastClr="000000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4</xdr:row>
      <xdr:rowOff>31691</xdr:rowOff>
    </xdr:from>
    <xdr:to>
      <xdr:col>9</xdr:col>
      <xdr:colOff>1998</xdr:colOff>
      <xdr:row>5</xdr:row>
      <xdr:rowOff>38100</xdr:rowOff>
    </xdr:to>
    <xdr:sp macro="" textlink="">
      <xdr:nvSpPr>
        <xdr:cNvPr id="17" name="Freeform 16"/>
        <xdr:cNvSpPr/>
      </xdr:nvSpPr>
      <xdr:spPr>
        <a:xfrm>
          <a:off x="4267200" y="679391"/>
          <a:ext cx="1221198" cy="168334"/>
        </a:xfrm>
        <a:custGeom>
          <a:avLst/>
          <a:gdLst>
            <a:gd name="connsiteX0" fmla="*/ 0 w 1221198"/>
            <a:gd name="connsiteY0" fmla="*/ 168334 h 168334"/>
            <a:gd name="connsiteX1" fmla="*/ 619125 w 1221198"/>
            <a:gd name="connsiteY1" fmla="*/ 44509 h 168334"/>
            <a:gd name="connsiteX2" fmla="*/ 1219200 w 1221198"/>
            <a:gd name="connsiteY2" fmla="*/ 44509 h 1683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221198" h="168334">
              <a:moveTo>
                <a:pt x="0" y="168334"/>
              </a:moveTo>
              <a:cubicBezTo>
                <a:pt x="207962" y="116740"/>
                <a:pt x="415925" y="65146"/>
                <a:pt x="619125" y="44509"/>
              </a:cubicBezTo>
              <a:cubicBezTo>
                <a:pt x="822325" y="23872"/>
                <a:pt x="1254125" y="-44391"/>
                <a:pt x="1219200" y="44509"/>
              </a:cubicBezTo>
            </a:path>
          </a:pathLst>
        </a:custGeom>
        <a:noFill/>
        <a:ln>
          <a:solidFill>
            <a:sysClr val="windowText" lastClr="000000"/>
          </a:solidFill>
          <a:headEnd type="triangl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5</xdr:row>
      <xdr:rowOff>59985</xdr:rowOff>
    </xdr:from>
    <xdr:to>
      <xdr:col>9</xdr:col>
      <xdr:colOff>0</xdr:colOff>
      <xdr:row>14</xdr:row>
      <xdr:rowOff>104775</xdr:rowOff>
    </xdr:to>
    <xdr:sp macro="" textlink="">
      <xdr:nvSpPr>
        <xdr:cNvPr id="19" name="Freeform 18"/>
        <xdr:cNvSpPr/>
      </xdr:nvSpPr>
      <xdr:spPr>
        <a:xfrm>
          <a:off x="4267200" y="869610"/>
          <a:ext cx="1219200" cy="1502115"/>
        </a:xfrm>
        <a:custGeom>
          <a:avLst/>
          <a:gdLst>
            <a:gd name="connsiteX0" fmla="*/ 0 w 1219200"/>
            <a:gd name="connsiteY0" fmla="*/ 25740 h 1566744"/>
            <a:gd name="connsiteX1" fmla="*/ 609600 w 1219200"/>
            <a:gd name="connsiteY1" fmla="*/ 178140 h 1566744"/>
            <a:gd name="connsiteX2" fmla="*/ 619125 w 1219200"/>
            <a:gd name="connsiteY2" fmla="*/ 1359240 h 1566744"/>
            <a:gd name="connsiteX3" fmla="*/ 1219200 w 1219200"/>
            <a:gd name="connsiteY3" fmla="*/ 1559265 h 156674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219200" h="1566744">
              <a:moveTo>
                <a:pt x="0" y="25740"/>
              </a:moveTo>
              <a:cubicBezTo>
                <a:pt x="253206" y="-9185"/>
                <a:pt x="506413" y="-44110"/>
                <a:pt x="609600" y="178140"/>
              </a:cubicBezTo>
              <a:cubicBezTo>
                <a:pt x="712788" y="400390"/>
                <a:pt x="517525" y="1129053"/>
                <a:pt x="619125" y="1359240"/>
              </a:cubicBezTo>
              <a:cubicBezTo>
                <a:pt x="720725" y="1589427"/>
                <a:pt x="969962" y="1574346"/>
                <a:pt x="1219200" y="1559265"/>
              </a:cubicBezTo>
            </a:path>
          </a:pathLst>
        </a:custGeom>
        <a:noFill/>
        <a:ln>
          <a:solidFill>
            <a:sysClr val="windowText" lastClr="000000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5</xdr:row>
      <xdr:rowOff>142875</xdr:rowOff>
    </xdr:from>
    <xdr:to>
      <xdr:col>7</xdr:col>
      <xdr:colOff>419100</xdr:colOff>
      <xdr:row>12</xdr:row>
      <xdr:rowOff>28575</xdr:rowOff>
    </xdr:to>
    <xdr:sp macro="" textlink="">
      <xdr:nvSpPr>
        <xdr:cNvPr id="20" name="Freeform 19"/>
        <xdr:cNvSpPr/>
      </xdr:nvSpPr>
      <xdr:spPr>
        <a:xfrm>
          <a:off x="4267200" y="952500"/>
          <a:ext cx="419100" cy="1019175"/>
        </a:xfrm>
        <a:custGeom>
          <a:avLst/>
          <a:gdLst>
            <a:gd name="connsiteX0" fmla="*/ 0 w 419100"/>
            <a:gd name="connsiteY0" fmla="*/ 0 h 1019175"/>
            <a:gd name="connsiteX1" fmla="*/ 419100 w 419100"/>
            <a:gd name="connsiteY1" fmla="*/ 295275 h 1019175"/>
            <a:gd name="connsiteX2" fmla="*/ 0 w 419100"/>
            <a:gd name="connsiteY2" fmla="*/ 1019175 h 10191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19100" h="1019175">
              <a:moveTo>
                <a:pt x="0" y="0"/>
              </a:moveTo>
              <a:cubicBezTo>
                <a:pt x="209550" y="62706"/>
                <a:pt x="419100" y="125413"/>
                <a:pt x="419100" y="295275"/>
              </a:cubicBezTo>
              <a:cubicBezTo>
                <a:pt x="419100" y="465137"/>
                <a:pt x="69850" y="898525"/>
                <a:pt x="0" y="1019175"/>
              </a:cubicBezTo>
            </a:path>
          </a:pathLst>
        </a:custGeom>
        <a:noFill/>
        <a:ln>
          <a:solidFill>
            <a:sysClr val="windowText" lastClr="000000"/>
          </a:solidFill>
          <a:headEnd type="triangl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9</xdr:row>
      <xdr:rowOff>110067</xdr:rowOff>
    </xdr:from>
    <xdr:to>
      <xdr:col>5</xdr:col>
      <xdr:colOff>9525</xdr:colOff>
      <xdr:row>11</xdr:row>
      <xdr:rowOff>112695</xdr:rowOff>
    </xdr:to>
    <xdr:sp macro="" textlink="">
      <xdr:nvSpPr>
        <xdr:cNvPr id="21" name="Freeform 20"/>
        <xdr:cNvSpPr/>
      </xdr:nvSpPr>
      <xdr:spPr>
        <a:xfrm>
          <a:off x="1828800" y="1567392"/>
          <a:ext cx="1228725" cy="326478"/>
        </a:xfrm>
        <a:custGeom>
          <a:avLst/>
          <a:gdLst>
            <a:gd name="connsiteX0" fmla="*/ 0 w 1228725"/>
            <a:gd name="connsiteY0" fmla="*/ 4233 h 326478"/>
            <a:gd name="connsiteX1" fmla="*/ 619125 w 1228725"/>
            <a:gd name="connsiteY1" fmla="*/ 42333 h 326478"/>
            <a:gd name="connsiteX2" fmla="*/ 533400 w 1228725"/>
            <a:gd name="connsiteY2" fmla="*/ 309033 h 326478"/>
            <a:gd name="connsiteX3" fmla="*/ 1228725 w 1228725"/>
            <a:gd name="connsiteY3" fmla="*/ 299508 h 32647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228725" h="326478">
              <a:moveTo>
                <a:pt x="0" y="4233"/>
              </a:moveTo>
              <a:cubicBezTo>
                <a:pt x="265112" y="-2117"/>
                <a:pt x="530225" y="-8467"/>
                <a:pt x="619125" y="42333"/>
              </a:cubicBezTo>
              <a:cubicBezTo>
                <a:pt x="708025" y="93133"/>
                <a:pt x="431800" y="266171"/>
                <a:pt x="533400" y="309033"/>
              </a:cubicBezTo>
              <a:cubicBezTo>
                <a:pt x="635000" y="351896"/>
                <a:pt x="1114425" y="302683"/>
                <a:pt x="1228725" y="299508"/>
              </a:cubicBezTo>
            </a:path>
          </a:pathLst>
        </a:custGeom>
        <a:noFill/>
        <a:ln>
          <a:solidFill>
            <a:sysClr val="windowText" lastClr="000000"/>
          </a:solidFill>
          <a:headEnd type="triangl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161848</xdr:colOff>
      <xdr:row>14</xdr:row>
      <xdr:rowOff>95250</xdr:rowOff>
    </xdr:from>
    <xdr:to>
      <xdr:col>1</xdr:col>
      <xdr:colOff>9525</xdr:colOff>
      <xdr:row>18</xdr:row>
      <xdr:rowOff>47625</xdr:rowOff>
    </xdr:to>
    <xdr:sp macro="" textlink="">
      <xdr:nvSpPr>
        <xdr:cNvPr id="22" name="Freeform 21"/>
        <xdr:cNvSpPr/>
      </xdr:nvSpPr>
      <xdr:spPr>
        <a:xfrm>
          <a:off x="161848" y="2362200"/>
          <a:ext cx="457277" cy="600075"/>
        </a:xfrm>
        <a:custGeom>
          <a:avLst/>
          <a:gdLst>
            <a:gd name="connsiteX0" fmla="*/ 428702 w 457277"/>
            <a:gd name="connsiteY0" fmla="*/ 600075 h 600075"/>
            <a:gd name="connsiteX1" fmla="*/ 77 w 457277"/>
            <a:gd name="connsiteY1" fmla="*/ 323850 h 600075"/>
            <a:gd name="connsiteX2" fmla="*/ 457277 w 457277"/>
            <a:gd name="connsiteY2" fmla="*/ 0 h 6000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57277" h="600075">
              <a:moveTo>
                <a:pt x="428702" y="600075"/>
              </a:moveTo>
              <a:cubicBezTo>
                <a:pt x="212008" y="511968"/>
                <a:pt x="-4685" y="423862"/>
                <a:pt x="77" y="323850"/>
              </a:cubicBezTo>
              <a:cubicBezTo>
                <a:pt x="4839" y="223838"/>
                <a:pt x="344565" y="0"/>
                <a:pt x="457277" y="0"/>
              </a:cubicBezTo>
            </a:path>
          </a:pathLst>
        </a:custGeom>
        <a:noFill/>
        <a:ln>
          <a:solidFill>
            <a:sysClr val="windowText" lastClr="000000"/>
          </a:solidFill>
          <a:headEnd type="triangl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10</xdr:row>
      <xdr:rowOff>19050</xdr:rowOff>
    </xdr:from>
    <xdr:to>
      <xdr:col>4</xdr:col>
      <xdr:colOff>6</xdr:colOff>
      <xdr:row>22</xdr:row>
      <xdr:rowOff>76200</xdr:rowOff>
    </xdr:to>
    <xdr:sp macro="" textlink="">
      <xdr:nvSpPr>
        <xdr:cNvPr id="24" name="Freeform 23"/>
        <xdr:cNvSpPr/>
      </xdr:nvSpPr>
      <xdr:spPr>
        <a:xfrm>
          <a:off x="1828800" y="1638300"/>
          <a:ext cx="609606" cy="2000250"/>
        </a:xfrm>
        <a:custGeom>
          <a:avLst/>
          <a:gdLst>
            <a:gd name="connsiteX0" fmla="*/ 9525 w 609606"/>
            <a:gd name="connsiteY0" fmla="*/ 0 h 2000250"/>
            <a:gd name="connsiteX1" fmla="*/ 609600 w 609606"/>
            <a:gd name="connsiteY1" fmla="*/ 809625 h 2000250"/>
            <a:gd name="connsiteX2" fmla="*/ 0 w 609606"/>
            <a:gd name="connsiteY2" fmla="*/ 2000250 h 20002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09606" h="2000250">
              <a:moveTo>
                <a:pt x="9525" y="0"/>
              </a:moveTo>
              <a:cubicBezTo>
                <a:pt x="310356" y="238125"/>
                <a:pt x="611188" y="476250"/>
                <a:pt x="609600" y="809625"/>
              </a:cubicBezTo>
              <a:cubicBezTo>
                <a:pt x="608013" y="1143000"/>
                <a:pt x="304006" y="1571625"/>
                <a:pt x="0" y="2000250"/>
              </a:cubicBezTo>
            </a:path>
          </a:pathLst>
        </a:custGeom>
        <a:noFill/>
        <a:ln>
          <a:solidFill>
            <a:sysClr val="windowText" lastClr="000000"/>
          </a:solidFill>
          <a:headEnd type="triangl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11</xdr:row>
      <xdr:rowOff>9525</xdr:rowOff>
    </xdr:from>
    <xdr:to>
      <xdr:col>3</xdr:col>
      <xdr:colOff>219092</xdr:colOff>
      <xdr:row>18</xdr:row>
      <xdr:rowOff>57150</xdr:rowOff>
    </xdr:to>
    <xdr:sp macro="" textlink="">
      <xdr:nvSpPr>
        <xdr:cNvPr id="2" name="Freeform 1"/>
        <xdr:cNvSpPr/>
      </xdr:nvSpPr>
      <xdr:spPr>
        <a:xfrm>
          <a:off x="1828800" y="1809750"/>
          <a:ext cx="219092" cy="1181100"/>
        </a:xfrm>
        <a:custGeom>
          <a:avLst/>
          <a:gdLst>
            <a:gd name="connsiteX0" fmla="*/ 9525 w 219092"/>
            <a:gd name="connsiteY0" fmla="*/ 1181100 h 1181100"/>
            <a:gd name="connsiteX1" fmla="*/ 219075 w 219092"/>
            <a:gd name="connsiteY1" fmla="*/ 790575 h 1181100"/>
            <a:gd name="connsiteX2" fmla="*/ 0 w 219092"/>
            <a:gd name="connsiteY2" fmla="*/ 0 h 1181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19092" h="1181100">
              <a:moveTo>
                <a:pt x="9525" y="1181100"/>
              </a:moveTo>
              <a:cubicBezTo>
                <a:pt x="115094" y="1084262"/>
                <a:pt x="220663" y="987425"/>
                <a:pt x="219075" y="790575"/>
              </a:cubicBezTo>
              <a:cubicBezTo>
                <a:pt x="217488" y="593725"/>
                <a:pt x="108744" y="296862"/>
                <a:pt x="0" y="0"/>
              </a:cubicBezTo>
            </a:path>
          </a:pathLst>
        </a:custGeom>
        <a:noFill/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ysClr val="windowText" lastClr="000000"/>
              </a:solidFill>
            </a:ln>
          </a:endParaRPr>
        </a:p>
      </xdr:txBody>
    </xdr:sp>
    <xdr:clientData/>
  </xdr:twoCellAnchor>
  <xdr:twoCellAnchor>
    <xdr:from>
      <xdr:col>0</xdr:col>
      <xdr:colOff>293690</xdr:colOff>
      <xdr:row>10</xdr:row>
      <xdr:rowOff>66675</xdr:rowOff>
    </xdr:from>
    <xdr:to>
      <xdr:col>1</xdr:col>
      <xdr:colOff>152400</xdr:colOff>
      <xdr:row>14</xdr:row>
      <xdr:rowOff>0</xdr:rowOff>
    </xdr:to>
    <xdr:sp macro="" textlink="">
      <xdr:nvSpPr>
        <xdr:cNvPr id="3" name="Freeform 2"/>
        <xdr:cNvSpPr/>
      </xdr:nvSpPr>
      <xdr:spPr>
        <a:xfrm>
          <a:off x="293690" y="1704975"/>
          <a:ext cx="468310" cy="581025"/>
        </a:xfrm>
        <a:custGeom>
          <a:avLst/>
          <a:gdLst>
            <a:gd name="connsiteX0" fmla="*/ 468310 w 468310"/>
            <a:gd name="connsiteY0" fmla="*/ 581025 h 581025"/>
            <a:gd name="connsiteX1" fmla="*/ 1585 w 468310"/>
            <a:gd name="connsiteY1" fmla="*/ 314325 h 581025"/>
            <a:gd name="connsiteX2" fmla="*/ 315910 w 468310"/>
            <a:gd name="connsiteY2" fmla="*/ 0 h 5810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68310" h="581025">
              <a:moveTo>
                <a:pt x="468310" y="581025"/>
              </a:moveTo>
              <a:cubicBezTo>
                <a:pt x="247647" y="496093"/>
                <a:pt x="26985" y="411162"/>
                <a:pt x="1585" y="314325"/>
              </a:cubicBezTo>
              <a:cubicBezTo>
                <a:pt x="-23815" y="217487"/>
                <a:pt x="263522" y="57150"/>
                <a:pt x="315910" y="0"/>
              </a:cubicBezTo>
            </a:path>
          </a:pathLst>
        </a:custGeom>
        <a:noFill/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5</xdr:row>
      <xdr:rowOff>114300</xdr:rowOff>
    </xdr:from>
    <xdr:to>
      <xdr:col>5</xdr:col>
      <xdr:colOff>9525</xdr:colOff>
      <xdr:row>11</xdr:row>
      <xdr:rowOff>19050</xdr:rowOff>
    </xdr:to>
    <xdr:sp macro="" textlink="">
      <xdr:nvSpPr>
        <xdr:cNvPr id="4" name="Freeform 3"/>
        <xdr:cNvSpPr/>
      </xdr:nvSpPr>
      <xdr:spPr>
        <a:xfrm>
          <a:off x="1828800" y="933450"/>
          <a:ext cx="1228725" cy="885825"/>
        </a:xfrm>
        <a:custGeom>
          <a:avLst/>
          <a:gdLst>
            <a:gd name="connsiteX0" fmla="*/ 0 w 1228725"/>
            <a:gd name="connsiteY0" fmla="*/ 0 h 885825"/>
            <a:gd name="connsiteX1" fmla="*/ 962025 w 1228725"/>
            <a:gd name="connsiteY1" fmla="*/ 409575 h 885825"/>
            <a:gd name="connsiteX2" fmla="*/ 885825 w 1228725"/>
            <a:gd name="connsiteY2" fmla="*/ 704850 h 885825"/>
            <a:gd name="connsiteX3" fmla="*/ 1228725 w 1228725"/>
            <a:gd name="connsiteY3" fmla="*/ 885825 h 8858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228725" h="885825">
              <a:moveTo>
                <a:pt x="0" y="0"/>
              </a:moveTo>
              <a:cubicBezTo>
                <a:pt x="407194" y="146050"/>
                <a:pt x="814388" y="292100"/>
                <a:pt x="962025" y="409575"/>
              </a:cubicBezTo>
              <a:cubicBezTo>
                <a:pt x="1109662" y="527050"/>
                <a:pt x="841375" y="625475"/>
                <a:pt x="885825" y="704850"/>
              </a:cubicBezTo>
              <a:cubicBezTo>
                <a:pt x="930275" y="784225"/>
                <a:pt x="1079500" y="835025"/>
                <a:pt x="1228725" y="885825"/>
              </a:cubicBezTo>
            </a:path>
          </a:pathLst>
        </a:custGeom>
        <a:noFill/>
        <a:ln>
          <a:solidFill>
            <a:sysClr val="windowText" lastClr="000000"/>
          </a:solidFill>
          <a:headEnd type="triangl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71959</xdr:colOff>
      <xdr:row>5</xdr:row>
      <xdr:rowOff>95250</xdr:rowOff>
    </xdr:from>
    <xdr:to>
      <xdr:col>1</xdr:col>
      <xdr:colOff>9525</xdr:colOff>
      <xdr:row>22</xdr:row>
      <xdr:rowOff>152400</xdr:rowOff>
    </xdr:to>
    <xdr:sp macro="" textlink="">
      <xdr:nvSpPr>
        <xdr:cNvPr id="5" name="Freeform 4"/>
        <xdr:cNvSpPr/>
      </xdr:nvSpPr>
      <xdr:spPr>
        <a:xfrm>
          <a:off x="71959" y="914400"/>
          <a:ext cx="547166" cy="2819400"/>
        </a:xfrm>
        <a:custGeom>
          <a:avLst/>
          <a:gdLst>
            <a:gd name="connsiteX0" fmla="*/ 537641 w 547166"/>
            <a:gd name="connsiteY0" fmla="*/ 0 h 2819400"/>
            <a:gd name="connsiteX1" fmla="*/ 89966 w 547166"/>
            <a:gd name="connsiteY1" fmla="*/ 1114425 h 2819400"/>
            <a:gd name="connsiteX2" fmla="*/ 4241 w 547166"/>
            <a:gd name="connsiteY2" fmla="*/ 1781175 h 2819400"/>
            <a:gd name="connsiteX3" fmla="*/ 70916 w 547166"/>
            <a:gd name="connsiteY3" fmla="*/ 2314575 h 2819400"/>
            <a:gd name="connsiteX4" fmla="*/ 547166 w 547166"/>
            <a:gd name="connsiteY4" fmla="*/ 2819400 h 28194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547166" h="2819400">
              <a:moveTo>
                <a:pt x="537641" y="0"/>
              </a:moveTo>
              <a:cubicBezTo>
                <a:pt x="358253" y="408781"/>
                <a:pt x="178866" y="817563"/>
                <a:pt x="89966" y="1114425"/>
              </a:cubicBezTo>
              <a:cubicBezTo>
                <a:pt x="1066" y="1411288"/>
                <a:pt x="7416" y="1581150"/>
                <a:pt x="4241" y="1781175"/>
              </a:cubicBezTo>
              <a:cubicBezTo>
                <a:pt x="1066" y="1981200"/>
                <a:pt x="-19571" y="2141538"/>
                <a:pt x="70916" y="2314575"/>
              </a:cubicBezTo>
              <a:cubicBezTo>
                <a:pt x="161403" y="2487612"/>
                <a:pt x="354284" y="2653506"/>
                <a:pt x="547166" y="2819400"/>
              </a:cubicBezTo>
            </a:path>
          </a:pathLst>
        </a:custGeom>
        <a:noFill/>
        <a:ln>
          <a:solidFill>
            <a:sysClr val="windowText" lastClr="000000"/>
          </a:solidFill>
          <a:headEnd type="triangl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nsaj\Documents\security\INFA_command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nsaj\Documents\temp\INFA_Environment_Configuration_off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vileges"/>
      <sheetName val="enum"/>
      <sheetName val="Folder Creation"/>
      <sheetName val="Folder Perms"/>
      <sheetName val="Folder Modify"/>
      <sheetName val="Folder Mapping"/>
      <sheetName val="Deployments"/>
      <sheetName val="Dep Analysis"/>
      <sheetName val="ServiceDB"/>
      <sheetName val="Conn_REL"/>
      <sheetName val="Conn_APP_FTP"/>
      <sheetName val="Conn_Perm"/>
      <sheetName val="JKS"/>
      <sheetName val="User Creation"/>
      <sheetName val="User Privs"/>
      <sheetName val="User Role"/>
      <sheetName val="Group Creation"/>
      <sheetName val="Group Role Privs"/>
      <sheetName val="User Group"/>
      <sheetName val="Process Mgmt"/>
      <sheetName val="UNIX folders"/>
      <sheetName val="NoHupPurge"/>
      <sheetName val="Connectivity"/>
      <sheetName val="SCP"/>
      <sheetName val="Glossary Alias"/>
      <sheetName val="Glossary Scripts"/>
      <sheetName val="Domain Parameters"/>
      <sheetName val="QA Node issue"/>
      <sheetName val="WSH issue log"/>
    </sheetNames>
    <sheetDataSet>
      <sheetData sheetId="0">
        <row r="2">
          <cell r="F2" t="str">
            <v>MODELREPOSITORYSERVICE</v>
          </cell>
        </row>
        <row r="3">
          <cell r="F3" t="str">
            <v>DataDomainAdministration</v>
          </cell>
        </row>
        <row r="4">
          <cell r="F4" t="str">
            <v>DataDomainAdministration/ManageDataDomains</v>
          </cell>
        </row>
        <row r="5">
          <cell r="F5" t="str">
            <v>ModelRepositoryServiceAdministration</v>
          </cell>
        </row>
        <row r="6">
          <cell r="F6" t="str">
            <v>ModelRepositoryServiceAdministration/CreateProjects</v>
          </cell>
        </row>
        <row r="7">
          <cell r="F7" t="str">
            <v>ModelRepositoryServiceAdministration/ShowSecurityDetails</v>
          </cell>
        </row>
        <row r="8">
          <cell r="F8" t="str">
            <v>ProfilingAdministration</v>
          </cell>
        </row>
        <row r="9">
          <cell r="F9" t="str">
            <v>ProfilingAdministration/ManageNotifications</v>
          </cell>
        </row>
        <row r="11">
          <cell r="F11" t="str">
            <v>DATAINTEGRATIONSERVICE</v>
          </cell>
        </row>
        <row r="12">
          <cell r="F12" t="str">
            <v>ApplicationAdministration</v>
          </cell>
        </row>
        <row r="13">
          <cell r="F13" t="str">
            <v>ApplicationAdministration/ManageApplications</v>
          </cell>
        </row>
        <row r="14">
          <cell r="F14" t="str">
            <v>ProfilingAdministration</v>
          </cell>
        </row>
        <row r="15">
          <cell r="F15" t="str">
            <v>ProfilingAdministration/DrilldownandExportResults</v>
          </cell>
        </row>
        <row r="17">
          <cell r="F17" t="str">
            <v>CONTENTMANAGEMENTSERVICE</v>
          </cell>
        </row>
        <row r="18">
          <cell r="F18" t="str">
            <v>ReferenceTable</v>
          </cell>
        </row>
        <row r="19">
          <cell r="F19" t="str">
            <v>ReferenceTable/EditReferenceTableData</v>
          </cell>
        </row>
        <row r="20">
          <cell r="F20" t="str">
            <v>ReferenceTable/EditReferenceTableData/CreateReferenceTables</v>
          </cell>
        </row>
        <row r="21">
          <cell r="F21" t="str">
            <v>ReferenceTable/EditReferenceTableMetadata</v>
          </cell>
        </row>
        <row r="23">
          <cell r="F23" t="str">
            <v>REPORTING&amp;DASHBOARDSSERVICE</v>
          </cell>
        </row>
        <row r="24">
          <cell r="F24" t="str">
            <v>Accessprivilege</v>
          </cell>
        </row>
        <row r="25">
          <cell r="F25" t="str">
            <v>Accessprivilege/Administratorprivilege</v>
          </cell>
        </row>
        <row r="26">
          <cell r="F26" t="str">
            <v>Accessprivilege/Superuserprivilege</v>
          </cell>
        </row>
        <row r="27">
          <cell r="F27" t="str">
            <v>Accessprivilege/NormalUserprivilege</v>
          </cell>
        </row>
        <row r="29">
          <cell r="F29" t="str">
            <v>INFORMATICADOMAIN</v>
          </cell>
        </row>
        <row r="30">
          <cell r="F30" t="str">
            <v>SecurityAdministration</v>
          </cell>
        </row>
        <row r="31">
          <cell r="F31" t="str">
            <v>SecurityAdministration/GrantPrivilegesandRoles</v>
          </cell>
        </row>
        <row r="32">
          <cell r="F32" t="str">
            <v>SecurityAdministration/GrantPrivilegesandRoles/ManageUsers,Groups,andRoles</v>
          </cell>
        </row>
        <row r="33">
          <cell r="F33" t="str">
            <v>DomainAdministration</v>
          </cell>
        </row>
        <row r="34">
          <cell r="F34" t="str">
            <v>DomainAdministration/ManageServiceExecution</v>
          </cell>
        </row>
        <row r="35">
          <cell r="F35" t="str">
            <v>DomainAdministration/ManageServiceExecution/ManageServices</v>
          </cell>
        </row>
        <row r="36">
          <cell r="F36" t="str">
            <v>DomainAdministration/ManageNodesandGrids</v>
          </cell>
        </row>
        <row r="37">
          <cell r="F37" t="str">
            <v>DomainAdministration/ManageDomainFolders</v>
          </cell>
        </row>
        <row r="38">
          <cell r="F38" t="str">
            <v>DomainAdministration/ManageConnections</v>
          </cell>
        </row>
        <row r="39">
          <cell r="F39" t="str">
            <v>Monitoring</v>
          </cell>
        </row>
        <row r="40">
          <cell r="F40" t="str">
            <v>Monitoring/ManageMonitoring</v>
          </cell>
        </row>
        <row r="41">
          <cell r="F41" t="str">
            <v>Monitoring/ManageMonitoring/ConfigureGlobalSettings</v>
          </cell>
        </row>
        <row r="42">
          <cell r="F42" t="str">
            <v>Monitoring/ManageMonitoring/ConfigureStatisticsandReports</v>
          </cell>
        </row>
        <row r="43">
          <cell r="F43" t="str">
            <v>Monitoring/View</v>
          </cell>
        </row>
        <row r="44">
          <cell r="F44" t="str">
            <v>Monitoring/View/ViewJobsofOtherUsers</v>
          </cell>
        </row>
        <row r="45">
          <cell r="F45" t="str">
            <v>Monitoring/View/ViewStatistics</v>
          </cell>
        </row>
        <row r="46">
          <cell r="F46" t="str">
            <v>Monitoring/View/ViewReports</v>
          </cell>
        </row>
        <row r="47">
          <cell r="F47" t="str">
            <v>Monitoring/AccessMonitoring</v>
          </cell>
        </row>
        <row r="48">
          <cell r="F48" t="str">
            <v>Monitoring/AccessMonitoring/AccessfromAnalystTool</v>
          </cell>
        </row>
        <row r="49">
          <cell r="F49" t="str">
            <v>Monitoring/AccessMonitoring/AccessfromDeveloperTool</v>
          </cell>
        </row>
        <row r="50">
          <cell r="F50" t="str">
            <v>Monitoring/AccessMonitoring/AccessfromAdministratorTool</v>
          </cell>
        </row>
        <row r="51">
          <cell r="F51" t="str">
            <v>Monitoring/PerformActionsonJobs</v>
          </cell>
        </row>
        <row r="52">
          <cell r="F52" t="str">
            <v>Tools/AccessInformaticaAdministrator</v>
          </cell>
        </row>
        <row r="54">
          <cell r="F54" t="str">
            <v>METADATAMANAGERSERVICE</v>
          </cell>
        </row>
        <row r="55">
          <cell r="F55" t="str">
            <v>Catalog</v>
          </cell>
        </row>
        <row r="56">
          <cell r="F56" t="str">
            <v>Catalog/ShareShortcuts</v>
          </cell>
        </row>
        <row r="57">
          <cell r="F57" t="str">
            <v>Catalog/ViewLineage</v>
          </cell>
        </row>
        <row r="58">
          <cell r="F58" t="str">
            <v>Catalog/ViewRelatedCatalogs</v>
          </cell>
        </row>
        <row r="59">
          <cell r="F59" t="str">
            <v>Catalog/ViewReports</v>
          </cell>
        </row>
        <row r="60">
          <cell r="F60" t="str">
            <v>Catalog/ViewProfileResults</v>
          </cell>
        </row>
        <row r="61">
          <cell r="F61" t="str">
            <v>Catalog/ViewCatalog</v>
          </cell>
        </row>
        <row r="62">
          <cell r="F62" t="str">
            <v>Catalog/ViewRelationships</v>
          </cell>
        </row>
        <row r="63">
          <cell r="F63" t="str">
            <v>Catalog/ViewRelationships/ManageRelationships</v>
          </cell>
        </row>
        <row r="64">
          <cell r="F64" t="str">
            <v>Catalog/ViewComments</v>
          </cell>
        </row>
        <row r="65">
          <cell r="F65" t="str">
            <v>Catalog/ViewComments/PostComments</v>
          </cell>
        </row>
        <row r="66">
          <cell r="F66" t="str">
            <v>Catalog/ViewComments/PostComments/DeleteComments</v>
          </cell>
        </row>
        <row r="67">
          <cell r="F67" t="str">
            <v>Catalog/ViewLinks</v>
          </cell>
        </row>
        <row r="68">
          <cell r="F68" t="str">
            <v>Catalog/ViewLinks/ManageLinks</v>
          </cell>
        </row>
        <row r="69">
          <cell r="F69" t="str">
            <v>Catalog/ViewGlossary</v>
          </cell>
        </row>
        <row r="70">
          <cell r="F70" t="str">
            <v>Catalog/ViewGlossary/Draft/ProposeBusinessTerms</v>
          </cell>
        </row>
        <row r="71">
          <cell r="F71" t="str">
            <v>Catalog/ViewGlossary/Draft/ProposeBusinessTerms/ManageGlossary</v>
          </cell>
        </row>
        <row r="72">
          <cell r="F72" t="str">
            <v>Catalog/ManageObjects</v>
          </cell>
        </row>
        <row r="73">
          <cell r="F73" t="str">
            <v>Load</v>
          </cell>
        </row>
        <row r="74">
          <cell r="F74" t="str">
            <v>Load/ViewResource</v>
          </cell>
        </row>
        <row r="75">
          <cell r="F75" t="str">
            <v>Load/ViewResource/LoadResource</v>
          </cell>
        </row>
        <row r="76">
          <cell r="F76" t="str">
            <v>Load/ViewResource/ManageSchedules</v>
          </cell>
        </row>
        <row r="77">
          <cell r="F77" t="str">
            <v>Load/ViewResource/PurgeMetadata</v>
          </cell>
        </row>
        <row r="78">
          <cell r="F78" t="str">
            <v>Load/ViewResource/PurgeMetadata/ManageResource</v>
          </cell>
        </row>
        <row r="79">
          <cell r="F79" t="str">
            <v>Model</v>
          </cell>
        </row>
        <row r="80">
          <cell r="F80" t="str">
            <v>Model/ViewModel</v>
          </cell>
        </row>
        <row r="81">
          <cell r="F81" t="str">
            <v>Model/ViewModel/ManageModel</v>
          </cell>
        </row>
        <row r="82">
          <cell r="F82" t="str">
            <v>Model/ViewModel/Export/ImportModels</v>
          </cell>
        </row>
        <row r="83">
          <cell r="F83" t="str">
            <v>Security</v>
          </cell>
        </row>
        <row r="84">
          <cell r="F84" t="str">
            <v>Security/ManageCatalogPermissions</v>
          </cell>
        </row>
        <row r="86">
          <cell r="F86" t="str">
            <v>PCREPOSITORYSERVICE</v>
          </cell>
        </row>
        <row r="87">
          <cell r="F87" t="str">
            <v>Folder</v>
          </cell>
        </row>
        <row r="88">
          <cell r="F88" t="str">
            <v>Folder/Create</v>
          </cell>
        </row>
        <row r="89">
          <cell r="F89" t="str">
            <v>Folder/Copy</v>
          </cell>
        </row>
        <row r="90">
          <cell r="F90" t="str">
            <v>Folder/ManageVersions</v>
          </cell>
        </row>
        <row r="91">
          <cell r="F91" t="str">
            <v>RuntimeObjects</v>
          </cell>
        </row>
        <row r="92">
          <cell r="F92" t="str">
            <v>RuntimeObjects/Create,Edit,andDelete</v>
          </cell>
        </row>
        <row r="93">
          <cell r="F93" t="str">
            <v>RuntimeObjects/Create,Edit,andDelete/ManageVersions</v>
          </cell>
        </row>
        <row r="94">
          <cell r="F94" t="str">
            <v>RuntimeObjects/Monitor</v>
          </cell>
        </row>
        <row r="95">
          <cell r="F95" t="str">
            <v>RuntimeObjects/Monitor/Execute</v>
          </cell>
        </row>
        <row r="96">
          <cell r="F96" t="str">
            <v>RuntimeObjects/Monitor/Execute/ManageExecution</v>
          </cell>
        </row>
        <row r="97">
          <cell r="F97" t="str">
            <v>GlobalObjects</v>
          </cell>
        </row>
        <row r="98">
          <cell r="F98" t="str">
            <v>GlobalObjects/CreateConnections</v>
          </cell>
        </row>
        <row r="99">
          <cell r="F99" t="str">
            <v>GlobalObjects/ManageDeploymentGroups</v>
          </cell>
        </row>
        <row r="100">
          <cell r="F100" t="str">
            <v>GlobalObjects/ExecuteDeploymentGroups</v>
          </cell>
        </row>
        <row r="101">
          <cell r="F101" t="str">
            <v>GlobalObjects/CreateLabels</v>
          </cell>
        </row>
        <row r="102">
          <cell r="F102" t="str">
            <v>GlobalObjects/CreateQueries</v>
          </cell>
        </row>
        <row r="103">
          <cell r="F103" t="str">
            <v>Tools</v>
          </cell>
        </row>
        <row r="104">
          <cell r="F104" t="str">
            <v>Tools/AccessDesigner</v>
          </cell>
        </row>
        <row r="105">
          <cell r="F105" t="str">
            <v>Tools/AccessRepositoryManager</v>
          </cell>
        </row>
        <row r="106">
          <cell r="F106" t="str">
            <v>Tools/AccessWorkflowManager</v>
          </cell>
        </row>
        <row r="107">
          <cell r="F107" t="str">
            <v>Tools/AccessWorkflowMonitor</v>
          </cell>
        </row>
        <row r="108">
          <cell r="F108" t="str">
            <v>DesignObjects</v>
          </cell>
        </row>
        <row r="109">
          <cell r="F109" t="str">
            <v>DesignObjects/Create,Edit,andDelete</v>
          </cell>
        </row>
        <row r="110">
          <cell r="F110" t="str">
            <v>DesignObjects/Create,Edit,andDelete/ManageVersions</v>
          </cell>
        </row>
        <row r="111">
          <cell r="F111" t="str">
            <v>SourcesandTargets</v>
          </cell>
        </row>
        <row r="112">
          <cell r="F112" t="str">
            <v>SourcesandTargets/Create,Edit,andDelete</v>
          </cell>
        </row>
        <row r="113">
          <cell r="F113" t="str">
            <v>SourcesandTargets/Create,Edit,andDelete/ManageVersions</v>
          </cell>
        </row>
        <row r="115">
          <cell r="F115" t="str">
            <v>ANALYSTSERVICE</v>
          </cell>
        </row>
        <row r="116">
          <cell r="F116" t="str">
            <v>Administration</v>
          </cell>
        </row>
        <row r="117">
          <cell r="F117" t="str">
            <v>Administration/RunProfilesandScorecards</v>
          </cell>
        </row>
        <row r="118">
          <cell r="F118" t="str">
            <v>Administration/AccessMappingSpecifications</v>
          </cell>
        </row>
        <row r="119">
          <cell r="F119" t="str">
            <v>Administration/AccessMappingSpecifications/LoadMappingSpecificationResults</v>
          </cell>
        </row>
      </sheetData>
      <sheetData sheetId="1">
        <row r="1">
          <cell r="B1" t="str">
            <v xml:space="preserve"> -un </v>
          </cell>
          <cell r="C1" t="str">
            <v xml:space="preserve"> $INFA_DEFAULT_USER</v>
          </cell>
        </row>
        <row r="2">
          <cell r="G2" t="str">
            <v>DB2</v>
          </cell>
          <cell r="J2" t="str">
            <v>-g</v>
          </cell>
          <cell r="L2" t="str">
            <v>Domain_dev</v>
          </cell>
          <cell r="P2" t="str">
            <v>US-ASCII</v>
          </cell>
        </row>
        <row r="3">
          <cell r="G3" t="str">
            <v>FTP</v>
          </cell>
          <cell r="J3" t="str">
            <v>-u</v>
          </cell>
          <cell r="L3" t="str">
            <v>Domain_qa</v>
          </cell>
          <cell r="P3" t="str">
            <v>Adobe-Standard-Encoding</v>
          </cell>
        </row>
        <row r="4">
          <cell r="G4" t="str">
            <v>Hadoop HDFS Connection</v>
          </cell>
          <cell r="L4" t="str">
            <v>Domain_uat</v>
          </cell>
          <cell r="P4" t="str">
            <v>BOCU-1</v>
          </cell>
        </row>
        <row r="5">
          <cell r="G5" t="str">
            <v>Http Transformation</v>
          </cell>
          <cell r="L5" t="str">
            <v>Domain_prod</v>
          </cell>
          <cell r="P5" t="str">
            <v>CESU-8</v>
          </cell>
        </row>
        <row r="6">
          <cell r="G6" t="str">
            <v>Informix (Obsolete)</v>
          </cell>
          <cell r="P6" t="str">
            <v>cp1006</v>
          </cell>
        </row>
        <row r="7">
          <cell r="G7" t="str">
            <v>JMS Connection</v>
          </cell>
          <cell r="P7" t="str">
            <v>cp1098</v>
          </cell>
        </row>
        <row r="8">
          <cell r="G8" t="str">
            <v>JNDI Connection</v>
          </cell>
          <cell r="P8" t="str">
            <v>cp1124</v>
          </cell>
        </row>
        <row r="9">
          <cell r="G9" t="str">
            <v>LMAPITarget</v>
          </cell>
          <cell r="P9" t="str">
            <v>cp1125</v>
          </cell>
        </row>
        <row r="10">
          <cell r="G10" t="str">
            <v>Microsoft SQL Server</v>
          </cell>
          <cell r="P10" t="str">
            <v>cp1131</v>
          </cell>
        </row>
        <row r="11">
          <cell r="G11" t="str">
            <v>Netezza</v>
          </cell>
          <cell r="P11" t="str">
            <v>cp1381</v>
          </cell>
        </row>
        <row r="12">
          <cell r="G12" t="str">
            <v>ODBC</v>
          </cell>
          <cell r="P12" t="str">
            <v>cp850</v>
          </cell>
        </row>
        <row r="13">
          <cell r="G13" t="str">
            <v>Oracle</v>
          </cell>
          <cell r="P13" t="str">
            <v>cp851</v>
          </cell>
        </row>
        <row r="14">
          <cell r="G14" t="str">
            <v>PeopleSoft Db2</v>
          </cell>
          <cell r="P14" t="str">
            <v>cp856</v>
          </cell>
        </row>
        <row r="15">
          <cell r="G15" t="str">
            <v>PeopleSoft Informix</v>
          </cell>
          <cell r="P15" t="str">
            <v>cp857</v>
          </cell>
        </row>
        <row r="16">
          <cell r="G16" t="str">
            <v>PeopleSoft MsSqlserver</v>
          </cell>
          <cell r="P16" t="str">
            <v>cp858</v>
          </cell>
        </row>
        <row r="17">
          <cell r="G17" t="str">
            <v>PeopleSoft Oracle</v>
          </cell>
          <cell r="P17" t="str">
            <v>cp860</v>
          </cell>
        </row>
        <row r="18">
          <cell r="G18" t="str">
            <v>PeopleSoft Sybase</v>
          </cell>
          <cell r="P18" t="str">
            <v>cp861</v>
          </cell>
        </row>
        <row r="19">
          <cell r="G19" t="str">
            <v>PowerChannel for DB2</v>
          </cell>
          <cell r="P19" t="str">
            <v>cp862</v>
          </cell>
        </row>
        <row r="20">
          <cell r="G20" t="str">
            <v>PowerChannel for MS SQL Server</v>
          </cell>
          <cell r="P20" t="str">
            <v>cp863</v>
          </cell>
        </row>
        <row r="21">
          <cell r="G21" t="str">
            <v>PowerChannel for ODBC</v>
          </cell>
          <cell r="P21" t="str">
            <v>cp864</v>
          </cell>
        </row>
        <row r="22">
          <cell r="G22" t="str">
            <v>PowerChannel for Oracle</v>
          </cell>
          <cell r="P22" t="str">
            <v>cp865</v>
          </cell>
        </row>
        <row r="23">
          <cell r="G23" t="str">
            <v>PWX DB2i5OS</v>
          </cell>
          <cell r="P23" t="str">
            <v>cp866</v>
          </cell>
        </row>
        <row r="24">
          <cell r="G24" t="str">
            <v>PWX DB2i5OS CDC Change</v>
          </cell>
          <cell r="P24" t="str">
            <v>cp868</v>
          </cell>
        </row>
        <row r="25">
          <cell r="G25" t="str">
            <v>PWX DB2i5OS CDC Real Time</v>
          </cell>
          <cell r="P25" t="str">
            <v>cp869</v>
          </cell>
        </row>
        <row r="26">
          <cell r="G26" t="str">
            <v>PWX DB2LUW</v>
          </cell>
          <cell r="P26" t="str">
            <v>cp922</v>
          </cell>
        </row>
        <row r="27">
          <cell r="G27" t="str">
            <v>PWX DB2LUW CDC Change</v>
          </cell>
          <cell r="P27" t="str">
            <v>cp949c</v>
          </cell>
        </row>
        <row r="28">
          <cell r="G28" t="str">
            <v>PWX DB2LUW CDC Real Time</v>
          </cell>
          <cell r="P28" t="str">
            <v>ebcdic-xml-us</v>
          </cell>
        </row>
        <row r="29">
          <cell r="G29" t="str">
            <v>PWX DB2zOS</v>
          </cell>
          <cell r="P29" t="str">
            <v>EUC-KR</v>
          </cell>
        </row>
        <row r="30">
          <cell r="G30" t="str">
            <v>PWX DB2zOS CDC Change</v>
          </cell>
          <cell r="P30" t="str">
            <v>GB_2312-80</v>
          </cell>
        </row>
        <row r="31">
          <cell r="G31" t="str">
            <v>PWX DB2zOS CDC Real Time</v>
          </cell>
          <cell r="P31" t="str">
            <v>gb18030</v>
          </cell>
        </row>
        <row r="32">
          <cell r="G32" t="str">
            <v>PWX MSSQL CDC Change</v>
          </cell>
          <cell r="P32" t="str">
            <v>GB2312</v>
          </cell>
        </row>
        <row r="33">
          <cell r="G33" t="str">
            <v>PWX MSSQL CDC Real Time</v>
          </cell>
          <cell r="P33" t="str">
            <v>HKSCS</v>
          </cell>
        </row>
        <row r="34">
          <cell r="G34" t="str">
            <v>PWX MSSQLServer</v>
          </cell>
          <cell r="P34" t="str">
            <v>hp-roman8</v>
          </cell>
        </row>
        <row r="35">
          <cell r="G35" t="str">
            <v>PWX NRDB Batch</v>
          </cell>
          <cell r="P35" t="str">
            <v>HZ-GB-2312</v>
          </cell>
        </row>
        <row r="36">
          <cell r="G36" t="str">
            <v>PWX NRDB CDC Change</v>
          </cell>
          <cell r="P36" t="str">
            <v>IBM037</v>
          </cell>
        </row>
        <row r="37">
          <cell r="G37" t="str">
            <v>PWX NRDB CDC Real Time</v>
          </cell>
          <cell r="P37" t="str">
            <v>IBM-1025</v>
          </cell>
        </row>
        <row r="38">
          <cell r="G38" t="str">
            <v>PWX NRDB Lookup</v>
          </cell>
          <cell r="P38" t="str">
            <v>IBM1026</v>
          </cell>
        </row>
        <row r="39">
          <cell r="G39" t="str">
            <v>PWX Oracle</v>
          </cell>
          <cell r="P39" t="str">
            <v>IBM1047</v>
          </cell>
        </row>
        <row r="40">
          <cell r="G40" t="str">
            <v>PWX Oracle CDC Change</v>
          </cell>
          <cell r="P40" t="str">
            <v>IBM-1047-s390</v>
          </cell>
        </row>
        <row r="41">
          <cell r="G41" t="str">
            <v>PWX Oracle CDC Real Time</v>
          </cell>
          <cell r="P41" t="str">
            <v>IBM-1097</v>
          </cell>
        </row>
        <row r="42">
          <cell r="G42" t="str">
            <v>Salesforce Connection</v>
          </cell>
          <cell r="P42" t="str">
            <v>IBM-1112</v>
          </cell>
        </row>
        <row r="43">
          <cell r="G43" t="str">
            <v>SAP BW</v>
          </cell>
          <cell r="P43" t="str">
            <v>IBM-1122</v>
          </cell>
        </row>
        <row r="44">
          <cell r="G44" t="str">
            <v>SAP R3</v>
          </cell>
          <cell r="P44" t="str">
            <v>IBM-1123</v>
          </cell>
        </row>
        <row r="45">
          <cell r="G45" t="str">
            <v>SAP RFC/BAPI Interface</v>
          </cell>
          <cell r="P45" t="str">
            <v>IBM-1129</v>
          </cell>
        </row>
        <row r="46">
          <cell r="G46" t="str">
            <v>SAP TYPE A</v>
          </cell>
          <cell r="P46" t="str">
            <v>IBM-1130</v>
          </cell>
        </row>
        <row r="47">
          <cell r="G47" t="str">
            <v>SAP_ALE_IDoc_Reader</v>
          </cell>
          <cell r="P47" t="str">
            <v>IBM-1132</v>
          </cell>
        </row>
        <row r="48">
          <cell r="G48" t="str">
            <v>SAP_ALE_IDoc_Writer</v>
          </cell>
          <cell r="P48" t="str">
            <v>IBM-1133</v>
          </cell>
        </row>
        <row r="49">
          <cell r="G49" t="str">
            <v>SAP_BWOHS_READER</v>
          </cell>
          <cell r="P49" t="str">
            <v>IBM-1137</v>
          </cell>
        </row>
        <row r="50">
          <cell r="G50" t="str">
            <v>Siebel Db2</v>
          </cell>
          <cell r="P50" t="str">
            <v>IBM-1140</v>
          </cell>
        </row>
        <row r="51">
          <cell r="G51" t="str">
            <v>Siebel Informix</v>
          </cell>
          <cell r="P51" t="str">
            <v>IBM-1140-s390</v>
          </cell>
        </row>
        <row r="52">
          <cell r="G52" t="str">
            <v>Siebel MsSqlserver</v>
          </cell>
          <cell r="P52" t="str">
            <v>IBM-1141</v>
          </cell>
        </row>
        <row r="53">
          <cell r="G53" t="str">
            <v>Siebel Oracle</v>
          </cell>
          <cell r="P53" t="str">
            <v>IBM-1142</v>
          </cell>
        </row>
        <row r="54">
          <cell r="G54" t="str">
            <v>Siebel Sybase</v>
          </cell>
          <cell r="P54" t="str">
            <v>IBM-1142-s390</v>
          </cell>
        </row>
        <row r="55">
          <cell r="G55" t="str">
            <v>Sybase</v>
          </cell>
          <cell r="P55" t="str">
            <v>IBM-1143</v>
          </cell>
        </row>
        <row r="56">
          <cell r="G56" t="str">
            <v>Teradata</v>
          </cell>
          <cell r="P56" t="str">
            <v>IBM-1143-s390</v>
          </cell>
        </row>
        <row r="57">
          <cell r="G57" t="str">
            <v>Teradata FastExport Connection</v>
          </cell>
          <cell r="P57" t="str">
            <v>IBM-1144</v>
          </cell>
        </row>
        <row r="58">
          <cell r="G58" t="str">
            <v>Teradata PT Connection</v>
          </cell>
          <cell r="P58" t="str">
            <v>IBM-1144-s390</v>
          </cell>
        </row>
        <row r="59">
          <cell r="G59" t="str">
            <v>Teradata PT Connection Deprecated</v>
          </cell>
          <cell r="P59" t="str">
            <v>IBM-1145</v>
          </cell>
        </row>
        <row r="60">
          <cell r="G60" t="str">
            <v>Vertica</v>
          </cell>
          <cell r="P60" t="str">
            <v>IBM-1145-s390</v>
          </cell>
        </row>
        <row r="61">
          <cell r="G61" t="str">
            <v>Web Services Consumer</v>
          </cell>
          <cell r="P61" t="str">
            <v>IBM-1146</v>
          </cell>
        </row>
        <row r="62">
          <cell r="G62" t="str">
            <v>webMethods Broker</v>
          </cell>
          <cell r="P62" t="str">
            <v>IBM-1146-s390</v>
          </cell>
        </row>
        <row r="63">
          <cell r="G63" t="str">
            <v>webMethods Integration Server</v>
          </cell>
          <cell r="P63" t="str">
            <v>IBM-1147</v>
          </cell>
        </row>
        <row r="64">
          <cell r="P64" t="str">
            <v>IBM-1147-s390</v>
          </cell>
        </row>
        <row r="65">
          <cell r="P65" t="str">
            <v>IBM-1148</v>
          </cell>
        </row>
        <row r="66">
          <cell r="P66" t="str">
            <v>IBM-1148-s390</v>
          </cell>
        </row>
        <row r="67">
          <cell r="P67" t="str">
            <v>IBM-1149</v>
          </cell>
        </row>
        <row r="68">
          <cell r="P68" t="str">
            <v>IBM-1149-s390</v>
          </cell>
        </row>
        <row r="69">
          <cell r="P69" t="str">
            <v>IBM-1153</v>
          </cell>
        </row>
        <row r="70">
          <cell r="P70" t="str">
            <v>IBM-1153-s390</v>
          </cell>
        </row>
        <row r="71">
          <cell r="P71" t="str">
            <v>IBM-1154</v>
          </cell>
        </row>
        <row r="72">
          <cell r="P72" t="str">
            <v>IBM-1155</v>
          </cell>
        </row>
        <row r="73">
          <cell r="P73" t="str">
            <v>IBM-1156</v>
          </cell>
        </row>
        <row r="74">
          <cell r="P74" t="str">
            <v>IBM-1157</v>
          </cell>
        </row>
        <row r="75">
          <cell r="P75" t="str">
            <v>IBM-1158</v>
          </cell>
        </row>
        <row r="76">
          <cell r="P76" t="str">
            <v>IBM1159</v>
          </cell>
        </row>
        <row r="77">
          <cell r="P77" t="str">
            <v>IBM-1160</v>
          </cell>
        </row>
        <row r="78">
          <cell r="P78" t="str">
            <v>IBM-1162</v>
          </cell>
        </row>
        <row r="79">
          <cell r="P79" t="str">
            <v>IBM-1164</v>
          </cell>
        </row>
        <row r="80">
          <cell r="P80" t="str">
            <v>IBM-1250</v>
          </cell>
        </row>
        <row r="81">
          <cell r="P81" t="str">
            <v>IBM-1251</v>
          </cell>
        </row>
        <row r="82">
          <cell r="P82" t="str">
            <v>IBM-1255</v>
          </cell>
        </row>
        <row r="83">
          <cell r="P83" t="str">
            <v>IBM-1256</v>
          </cell>
        </row>
        <row r="84">
          <cell r="P84" t="str">
            <v>IBM-1257</v>
          </cell>
        </row>
        <row r="85">
          <cell r="P85" t="str">
            <v>IBM-1258</v>
          </cell>
        </row>
        <row r="86">
          <cell r="P86" t="str">
            <v>IBM-12712</v>
          </cell>
        </row>
        <row r="87">
          <cell r="P87" t="str">
            <v>IBM-12712-s390</v>
          </cell>
        </row>
        <row r="88">
          <cell r="P88" t="str">
            <v>IBM-1277</v>
          </cell>
        </row>
        <row r="89">
          <cell r="P89" t="str">
            <v>IBM13121</v>
          </cell>
        </row>
        <row r="90">
          <cell r="P90" t="str">
            <v>IBM13124</v>
          </cell>
        </row>
        <row r="91">
          <cell r="P91" t="str">
            <v>IBM-1363</v>
          </cell>
        </row>
        <row r="92">
          <cell r="P92" t="str">
            <v>IBM-1364</v>
          </cell>
        </row>
        <row r="93">
          <cell r="P93" t="str">
            <v>IBM-1371</v>
          </cell>
        </row>
        <row r="94">
          <cell r="P94" t="str">
            <v>IBM-1373</v>
          </cell>
        </row>
        <row r="95">
          <cell r="P95" t="str">
            <v>IBM-1375</v>
          </cell>
        </row>
        <row r="96">
          <cell r="P96" t="str">
            <v>IBM-1386</v>
          </cell>
        </row>
        <row r="97">
          <cell r="P97" t="str">
            <v>IBM-1388</v>
          </cell>
        </row>
        <row r="98">
          <cell r="P98" t="str">
            <v>IBM-1390</v>
          </cell>
        </row>
        <row r="99">
          <cell r="P99" t="str">
            <v>IBM-1399</v>
          </cell>
        </row>
        <row r="100">
          <cell r="P100" t="str">
            <v>IBM-16684</v>
          </cell>
        </row>
        <row r="101">
          <cell r="P101" t="str">
            <v>IBM-16804</v>
          </cell>
        </row>
        <row r="102">
          <cell r="P102" t="str">
            <v>IBM-16804-s390</v>
          </cell>
        </row>
        <row r="103">
          <cell r="P103" t="str">
            <v>IBM-25546</v>
          </cell>
        </row>
        <row r="104">
          <cell r="P104" t="str">
            <v>IBM273</v>
          </cell>
        </row>
        <row r="105">
          <cell r="P105" t="str">
            <v>IBM277</v>
          </cell>
        </row>
        <row r="106">
          <cell r="P106" t="str">
            <v>IBM278</v>
          </cell>
        </row>
        <row r="107">
          <cell r="P107" t="str">
            <v>IBM280</v>
          </cell>
        </row>
        <row r="108">
          <cell r="P108" t="str">
            <v>IBM284</v>
          </cell>
        </row>
        <row r="109">
          <cell r="P109" t="str">
            <v>IBM285</v>
          </cell>
        </row>
        <row r="110">
          <cell r="P110" t="str">
            <v>IBM290</v>
          </cell>
        </row>
        <row r="111">
          <cell r="P111" t="str">
            <v>IBM297</v>
          </cell>
        </row>
        <row r="112">
          <cell r="P112" t="str">
            <v>IBM-33722</v>
          </cell>
        </row>
        <row r="113">
          <cell r="P113" t="str">
            <v>IBM367</v>
          </cell>
        </row>
        <row r="114">
          <cell r="P114" t="str">
            <v>IBM-37-s390</v>
          </cell>
        </row>
        <row r="115">
          <cell r="P115" t="str">
            <v>IBM420</v>
          </cell>
        </row>
        <row r="116">
          <cell r="P116" t="str">
            <v>IBM424</v>
          </cell>
        </row>
        <row r="117">
          <cell r="P117" t="str">
            <v>IBM437</v>
          </cell>
        </row>
        <row r="118">
          <cell r="P118" t="str">
            <v>IBM-4899</v>
          </cell>
        </row>
        <row r="119">
          <cell r="P119" t="str">
            <v>IBM-4909</v>
          </cell>
        </row>
        <row r="120">
          <cell r="P120" t="str">
            <v>IBM4933</v>
          </cell>
        </row>
        <row r="121">
          <cell r="P121" t="str">
            <v>IBM-4971</v>
          </cell>
        </row>
        <row r="122">
          <cell r="P122" t="str">
            <v>IBM500</v>
          </cell>
        </row>
        <row r="123">
          <cell r="P123" t="str">
            <v>IBM-5050</v>
          </cell>
        </row>
        <row r="124">
          <cell r="P124" t="str">
            <v>IBM-5123</v>
          </cell>
        </row>
        <row r="125">
          <cell r="P125" t="str">
            <v>IBM-5351</v>
          </cell>
        </row>
        <row r="126">
          <cell r="P126" t="str">
            <v>IBM-5352</v>
          </cell>
        </row>
        <row r="127">
          <cell r="P127" t="str">
            <v>IBM-5353</v>
          </cell>
        </row>
        <row r="128">
          <cell r="P128" t="str">
            <v>IBM-803</v>
          </cell>
        </row>
        <row r="129">
          <cell r="P129" t="str">
            <v>IBM833</v>
          </cell>
        </row>
        <row r="130">
          <cell r="P130" t="str">
            <v>IBM834</v>
          </cell>
        </row>
        <row r="131">
          <cell r="P131" t="str">
            <v>IBM835</v>
          </cell>
        </row>
        <row r="132">
          <cell r="P132" t="str">
            <v>IBM836</v>
          </cell>
        </row>
        <row r="133">
          <cell r="P133" t="str">
            <v>IBM837</v>
          </cell>
        </row>
        <row r="134">
          <cell r="P134" t="str">
            <v>IBM-838</v>
          </cell>
        </row>
        <row r="135">
          <cell r="P135" t="str">
            <v>IBM-8482</v>
          </cell>
        </row>
        <row r="136">
          <cell r="P136" t="str">
            <v>IBM852</v>
          </cell>
        </row>
        <row r="137">
          <cell r="P137" t="str">
            <v>IBM855</v>
          </cell>
        </row>
        <row r="138">
          <cell r="P138" t="str">
            <v>IBM-867</v>
          </cell>
        </row>
        <row r="139">
          <cell r="P139" t="str">
            <v>IBM870</v>
          </cell>
        </row>
        <row r="140">
          <cell r="P140" t="str">
            <v>IBM871</v>
          </cell>
        </row>
        <row r="141">
          <cell r="P141" t="str">
            <v>IBM-874</v>
          </cell>
        </row>
        <row r="142">
          <cell r="P142" t="str">
            <v>IBM-875</v>
          </cell>
        </row>
        <row r="143">
          <cell r="P143" t="str">
            <v>IBM-901</v>
          </cell>
        </row>
        <row r="144">
          <cell r="P144" t="str">
            <v>IBM-902</v>
          </cell>
        </row>
        <row r="145">
          <cell r="P145" t="str">
            <v>IBM918</v>
          </cell>
        </row>
        <row r="146">
          <cell r="P146" t="str">
            <v>IBM930</v>
          </cell>
        </row>
        <row r="147">
          <cell r="P147" t="str">
            <v>IBM933</v>
          </cell>
        </row>
        <row r="148">
          <cell r="P148" t="str">
            <v>IBM935</v>
          </cell>
        </row>
        <row r="149">
          <cell r="P149" t="str">
            <v>IBM937</v>
          </cell>
        </row>
        <row r="150">
          <cell r="P150" t="str">
            <v>IBM939</v>
          </cell>
        </row>
        <row r="151">
          <cell r="P151" t="str">
            <v>IBM-942</v>
          </cell>
        </row>
        <row r="152">
          <cell r="P152" t="str">
            <v>IBM-943</v>
          </cell>
        </row>
        <row r="153">
          <cell r="P153" t="str">
            <v>IBM-949</v>
          </cell>
        </row>
        <row r="154">
          <cell r="P154" t="str">
            <v>IBM-950</v>
          </cell>
        </row>
        <row r="155">
          <cell r="P155" t="str">
            <v>IBM-964</v>
          </cell>
        </row>
        <row r="156">
          <cell r="P156" t="str">
            <v>IBM-971</v>
          </cell>
        </row>
        <row r="157">
          <cell r="P157" t="str">
            <v>IMAP-mailbox-name</v>
          </cell>
        </row>
        <row r="158">
          <cell r="P158" t="str">
            <v>is-960</v>
          </cell>
        </row>
        <row r="159">
          <cell r="P159" t="str">
            <v>ISO-2022-CN</v>
          </cell>
        </row>
        <row r="160">
          <cell r="P160" t="str">
            <v>ISO-2022-CN-EXT</v>
          </cell>
        </row>
        <row r="161">
          <cell r="P161" t="str">
            <v>ISO-2022-JP</v>
          </cell>
        </row>
        <row r="162">
          <cell r="P162" t="str">
            <v>ISO-2022-JP-2</v>
          </cell>
        </row>
        <row r="163">
          <cell r="P163" t="str">
            <v>ISO-2022-KR</v>
          </cell>
        </row>
        <row r="164">
          <cell r="P164" t="str">
            <v>ISO-8859-10</v>
          </cell>
        </row>
        <row r="165">
          <cell r="P165" t="str">
            <v>ISO-8859-13</v>
          </cell>
        </row>
        <row r="166">
          <cell r="P166" t="str">
            <v>ISO-8859-15</v>
          </cell>
        </row>
        <row r="167">
          <cell r="P167" t="str">
            <v>ISO-8859-2</v>
          </cell>
        </row>
        <row r="168">
          <cell r="P168" t="str">
            <v>ISO-8859-3</v>
          </cell>
        </row>
        <row r="169">
          <cell r="P169" t="str">
            <v>ISO-8859-4</v>
          </cell>
        </row>
        <row r="170">
          <cell r="P170" t="str">
            <v>ISO-8859-5</v>
          </cell>
        </row>
        <row r="171">
          <cell r="P171" t="str">
            <v>ISO-8859-6</v>
          </cell>
        </row>
        <row r="172">
          <cell r="P172" t="str">
            <v>ISO-8859-7</v>
          </cell>
        </row>
        <row r="173">
          <cell r="P173" t="str">
            <v>ISO-8859-8</v>
          </cell>
        </row>
        <row r="174">
          <cell r="P174" t="str">
            <v>ISO-8859-9</v>
          </cell>
        </row>
        <row r="175">
          <cell r="P175" t="str">
            <v>JapanEUC</v>
          </cell>
        </row>
        <row r="176">
          <cell r="P176" t="str">
            <v>JEF</v>
          </cell>
        </row>
        <row r="177">
          <cell r="P177" t="str">
            <v>JEF-K</v>
          </cell>
        </row>
        <row r="178">
          <cell r="P178" t="str">
            <v>JIPSE</v>
          </cell>
        </row>
        <row r="179">
          <cell r="P179" t="str">
            <v>JIPSE-K</v>
          </cell>
        </row>
        <row r="180">
          <cell r="P180" t="str">
            <v>JIS_Encoding</v>
          </cell>
        </row>
        <row r="181">
          <cell r="P181" t="str">
            <v>JIS_X0201</v>
          </cell>
        </row>
        <row r="182">
          <cell r="P182" t="str">
            <v>JIS7</v>
          </cell>
        </row>
        <row r="183">
          <cell r="P183" t="str">
            <v>JIS8</v>
          </cell>
        </row>
        <row r="184">
          <cell r="P184" t="str">
            <v>JP-EBCDIC</v>
          </cell>
        </row>
        <row r="185">
          <cell r="P185" t="str">
            <v>JP-EBCDIK</v>
          </cell>
        </row>
        <row r="186">
          <cell r="P186" t="str">
            <v>KEIS</v>
          </cell>
        </row>
        <row r="187">
          <cell r="P187" t="str">
            <v>KEIS-K</v>
          </cell>
        </row>
        <row r="188">
          <cell r="P188" t="str">
            <v>KOI8-R</v>
          </cell>
        </row>
        <row r="189">
          <cell r="P189" t="str">
            <v>KSC_5601</v>
          </cell>
        </row>
        <row r="190">
          <cell r="P190" t="str">
            <v>Latin1</v>
          </cell>
        </row>
        <row r="191">
          <cell r="P191" t="str">
            <v>LMBCS-1</v>
          </cell>
        </row>
        <row r="192">
          <cell r="P192" t="str">
            <v>LMBCS-11</v>
          </cell>
        </row>
        <row r="193">
          <cell r="P193" t="str">
            <v>LMBCS-16</v>
          </cell>
        </row>
        <row r="194">
          <cell r="P194" t="str">
            <v>LMBCS-17</v>
          </cell>
        </row>
        <row r="195">
          <cell r="P195" t="str">
            <v>LMBCS-18</v>
          </cell>
        </row>
        <row r="196">
          <cell r="P196" t="str">
            <v>LMBCS-19</v>
          </cell>
        </row>
        <row r="197">
          <cell r="P197" t="str">
            <v>LMBCS-2</v>
          </cell>
        </row>
        <row r="198">
          <cell r="P198" t="str">
            <v>LMBCS-3</v>
          </cell>
        </row>
        <row r="199">
          <cell r="P199" t="str">
            <v>LMBCS-4</v>
          </cell>
        </row>
        <row r="200">
          <cell r="P200" t="str">
            <v>LMBCS-5</v>
          </cell>
        </row>
        <row r="201">
          <cell r="P201" t="str">
            <v>LMBCS-6</v>
          </cell>
        </row>
        <row r="202">
          <cell r="P202" t="str">
            <v>LMBCS-8</v>
          </cell>
        </row>
        <row r="203">
          <cell r="P203" t="str">
            <v>macintosh</v>
          </cell>
        </row>
        <row r="204">
          <cell r="P204" t="str">
            <v>MELCOM</v>
          </cell>
        </row>
        <row r="205">
          <cell r="P205" t="str">
            <v>MELCOM-K</v>
          </cell>
        </row>
        <row r="206">
          <cell r="P206" t="str">
            <v>MS1250</v>
          </cell>
        </row>
        <row r="207">
          <cell r="P207" t="str">
            <v>MS1251</v>
          </cell>
        </row>
        <row r="208">
          <cell r="P208" t="str">
            <v>MS1252</v>
          </cell>
        </row>
        <row r="209">
          <cell r="P209" t="str">
            <v>MS1253</v>
          </cell>
        </row>
        <row r="210">
          <cell r="P210" t="str">
            <v>MS1254</v>
          </cell>
        </row>
        <row r="211">
          <cell r="P211" t="str">
            <v>MS1255</v>
          </cell>
        </row>
        <row r="212">
          <cell r="P212" t="str">
            <v>MS1256</v>
          </cell>
        </row>
        <row r="213">
          <cell r="P213" t="str">
            <v>MS1257</v>
          </cell>
        </row>
        <row r="214">
          <cell r="P214" t="str">
            <v>MS1258</v>
          </cell>
        </row>
        <row r="215">
          <cell r="P215" t="str">
            <v>MS1361</v>
          </cell>
        </row>
        <row r="216">
          <cell r="P216" t="str">
            <v>MS874</v>
          </cell>
        </row>
        <row r="217">
          <cell r="P217" t="str">
            <v>MS932</v>
          </cell>
        </row>
        <row r="218">
          <cell r="P218" t="str">
            <v>MS936</v>
          </cell>
        </row>
        <row r="219">
          <cell r="P219" t="str">
            <v>MS949</v>
          </cell>
        </row>
        <row r="220">
          <cell r="P220" t="str">
            <v>MS950</v>
          </cell>
        </row>
        <row r="221">
          <cell r="P221" t="str">
            <v>SCSU</v>
          </cell>
        </row>
        <row r="222">
          <cell r="P222" t="str">
            <v>UNISYS</v>
          </cell>
        </row>
        <row r="223">
          <cell r="P223" t="str">
            <v>UNISYS-K</v>
          </cell>
        </row>
        <row r="224">
          <cell r="P224" t="str">
            <v>UTF-16_OppositeEndian</v>
          </cell>
        </row>
        <row r="225">
          <cell r="P225" t="str">
            <v>UTF-16_PlatformEndian</v>
          </cell>
        </row>
        <row r="226">
          <cell r="P226" t="str">
            <v>UTF-16BE</v>
          </cell>
        </row>
        <row r="227">
          <cell r="P227" t="str">
            <v>UTF-16LE</v>
          </cell>
        </row>
        <row r="228">
          <cell r="P228" t="str">
            <v>UTF-32_OppositeEndian</v>
          </cell>
        </row>
        <row r="229">
          <cell r="P229" t="str">
            <v>UTF-32_PlatformEndian</v>
          </cell>
        </row>
        <row r="230">
          <cell r="P230" t="str">
            <v>UTF-32BE</v>
          </cell>
        </row>
        <row r="231">
          <cell r="P231" t="str">
            <v>UTF-32LE</v>
          </cell>
        </row>
        <row r="232">
          <cell r="P232" t="str">
            <v>UTF-7</v>
          </cell>
        </row>
        <row r="233">
          <cell r="P233" t="str">
            <v>UTF-8</v>
          </cell>
        </row>
        <row r="234">
          <cell r="P234" t="str">
            <v>windows-57002</v>
          </cell>
        </row>
        <row r="235">
          <cell r="P235" t="str">
            <v>windows-57003</v>
          </cell>
        </row>
        <row r="236">
          <cell r="P236" t="str">
            <v>windows-57004</v>
          </cell>
        </row>
        <row r="237">
          <cell r="P237" t="str">
            <v>windows-57005</v>
          </cell>
        </row>
        <row r="238">
          <cell r="P238" t="str">
            <v>windows-57007</v>
          </cell>
        </row>
        <row r="239">
          <cell r="P239" t="str">
            <v>windows-57008</v>
          </cell>
        </row>
        <row r="240">
          <cell r="P240" t="str">
            <v>windows-57009</v>
          </cell>
        </row>
        <row r="241">
          <cell r="P241" t="str">
            <v>windows-57010</v>
          </cell>
        </row>
        <row r="242">
          <cell r="P242" t="str">
            <v>windows-57011</v>
          </cell>
        </row>
        <row r="243">
          <cell r="P243" t="str">
            <v>x-mac-centraleurroman</v>
          </cell>
        </row>
        <row r="244">
          <cell r="P244" t="str">
            <v>x-mac-cyrillic</v>
          </cell>
        </row>
        <row r="245">
          <cell r="P245" t="str">
            <v>x-mac-greek</v>
          </cell>
        </row>
        <row r="246">
          <cell r="P246" t="str">
            <v>x-mac-turkish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ver Configuration"/>
      <sheetName val="Repo-DB Info"/>
      <sheetName val="Port Management"/>
      <sheetName val="Environment Model"/>
      <sheetName val="General Policies"/>
      <sheetName val="INFA Spt Tech Profiles"/>
      <sheetName val="INFA AV License Keys"/>
      <sheetName val="INFA Support Info"/>
      <sheetName val="JKS"/>
      <sheetName val="Config Matri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B2" t="str">
            <v>/apps/informatica/v10.1.0/java/jre/lib/security/</v>
          </cell>
        </row>
        <row r="3">
          <cell r="B3" t="str">
            <v>/apps/security/</v>
          </cell>
        </row>
        <row r="4">
          <cell r="B4" t="str">
            <v>Data Services</v>
          </cell>
        </row>
        <row r="5">
          <cell r="B5" t="str">
            <v>Rent-A-Center</v>
          </cell>
        </row>
        <row r="6">
          <cell r="B6" t="str">
            <v>Plano</v>
          </cell>
        </row>
        <row r="7">
          <cell r="B7" t="str">
            <v>TX</v>
          </cell>
        </row>
        <row r="8">
          <cell r="B8" t="str">
            <v>US</v>
          </cell>
        </row>
        <row r="11">
          <cell r="A11" t="str">
            <v xml:space="preserve"> -alias </v>
          </cell>
          <cell r="B11" t="str">
            <v xml:space="preserve"> -keyalg </v>
          </cell>
          <cell r="C11" t="str">
            <v xml:space="preserve"> -keysize </v>
          </cell>
          <cell r="D11" t="str">
            <v xml:space="preserve"> -sigalg </v>
          </cell>
          <cell r="E11" t="str">
            <v xml:space="preserve"> -validity </v>
          </cell>
          <cell r="I11" t="str">
            <v xml:space="preserve"> -keystore </v>
          </cell>
          <cell r="J11" t="str">
            <v xml:space="preserve"> -file </v>
          </cell>
          <cell r="K11" t="str">
            <v xml:space="preserve"> -file </v>
          </cell>
          <cell r="L11" t="str">
            <v xml:space="preserve"> -file </v>
          </cell>
          <cell r="M11" t="str">
            <v xml:space="preserve"> -storepass </v>
          </cell>
          <cell r="N11" t="str">
            <v xml:space="preserve"> -alias </v>
          </cell>
          <cell r="O11" t="str">
            <v xml:space="preserve"> -file </v>
          </cell>
          <cell r="R11" t="str">
            <v xml:space="preserve"> -file </v>
          </cell>
          <cell r="S11" t="str">
            <v xml:space="preserve"> -genkeypair </v>
          </cell>
          <cell r="T11" t="str">
            <v xml:space="preserve"> -list -v </v>
          </cell>
          <cell r="U11" t="str">
            <v xml:space="preserve"> -certreq </v>
          </cell>
          <cell r="V11" t="str">
            <v xml:space="preserve"> -exportcert -v </v>
          </cell>
          <cell r="W11" t="str">
            <v xml:space="preserve"> -exportcert -rfc </v>
          </cell>
          <cell r="Y11" t="str">
            <v xml:space="preserve"> -importcert -v -trustcacerts </v>
          </cell>
          <cell r="AB11" t="str">
            <v xml:space="preserve"> -importcert -v -trustcacerts 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kb.informatica.com/proddocs/PAM%20and%20EOL/1/Informatica%20Products%20End%20of%20Life%20Information.pdf?myk=informatica%20product%20end%20of%20line%20information" TargetMode="External"/><Relationship Id="rId2" Type="http://schemas.openxmlformats.org/officeDocument/2006/relationships/hyperlink" Target="https://kb.informatica.com/proddocs/PAM%20and%20EOL/1/Informatica%20Products%20End%20of%20Life%20Information.pdf?myk=informatica%20product%20end%20of%20line%20information" TargetMode="External"/><Relationship Id="rId1" Type="http://schemas.openxmlformats.org/officeDocument/2006/relationships/hyperlink" Target="https://kb.informatica.com/proddocs/PAM%20and%20EOL/1/Informatica%20Products%20End%20of%20Life%20Information.pdf?myk=informatica%20product%20end%20of%20line%20information" TargetMode="Externa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s://kb.informatica.com/proddocs/PAM%20and%20EOL/1/Informatica%20Products%20End%20of%20Life%20Information.pdf?myk=informatica%20product%20end%20of%20line%20information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pane xSplit="1" ySplit="2" topLeftCell="B28" activePane="bottomRight" state="frozenSplit"/>
      <selection pane="topRight" activeCell="E1" sqref="E1"/>
      <selection pane="bottomLeft" activeCell="A6" sqref="A6"/>
      <selection pane="bottomRight" activeCell="K44" sqref="K44"/>
    </sheetView>
  </sheetViews>
  <sheetFormatPr defaultRowHeight="15" x14ac:dyDescent="0.25"/>
  <cols>
    <col min="1" max="1" width="25.140625" style="1" bestFit="1" customWidth="1"/>
    <col min="2" max="3" width="12" style="3" bestFit="1" customWidth="1"/>
    <col min="4" max="4" width="13.140625" style="3" customWidth="1"/>
    <col min="5" max="5" width="12.85546875" style="3" customWidth="1"/>
    <col min="6" max="6" width="12.140625" style="3" bestFit="1" customWidth="1"/>
    <col min="7" max="7" width="12.28515625" style="3" bestFit="1" customWidth="1"/>
    <col min="8" max="9" width="12.85546875" style="3" bestFit="1" customWidth="1"/>
    <col min="10" max="11" width="12.85546875" style="3" customWidth="1"/>
    <col min="12" max="13" width="12.85546875" style="3" bestFit="1" customWidth="1"/>
    <col min="14" max="14" width="12.85546875" style="1" customWidth="1"/>
    <col min="15" max="16384" width="9.140625" style="1"/>
  </cols>
  <sheetData>
    <row r="1" spans="1:14" x14ac:dyDescent="0.25">
      <c r="A1" s="126" t="s">
        <v>1</v>
      </c>
      <c r="B1" s="123" t="s">
        <v>2</v>
      </c>
      <c r="C1" s="123"/>
      <c r="D1" s="123" t="s">
        <v>2</v>
      </c>
      <c r="E1" s="123"/>
      <c r="F1" s="124" t="s">
        <v>3</v>
      </c>
      <c r="G1" s="124"/>
      <c r="H1" s="125" t="s">
        <v>4</v>
      </c>
      <c r="I1" s="125"/>
      <c r="J1" s="125" t="s">
        <v>4</v>
      </c>
      <c r="K1" s="125"/>
      <c r="L1" s="129" t="s">
        <v>5</v>
      </c>
      <c r="M1" s="130"/>
      <c r="N1" s="130"/>
    </row>
    <row r="2" spans="1:14" x14ac:dyDescent="0.25">
      <c r="A2" s="126"/>
      <c r="B2" s="4" t="s">
        <v>6</v>
      </c>
      <c r="C2" s="4" t="s">
        <v>7</v>
      </c>
      <c r="D2" s="4" t="s">
        <v>6</v>
      </c>
      <c r="E2" s="4" t="s">
        <v>7</v>
      </c>
      <c r="F2" s="5" t="s">
        <v>6</v>
      </c>
      <c r="G2" s="5" t="s">
        <v>7</v>
      </c>
      <c r="H2" s="6" t="s">
        <v>6</v>
      </c>
      <c r="I2" s="6" t="s">
        <v>7</v>
      </c>
      <c r="J2" s="6" t="s">
        <v>6</v>
      </c>
      <c r="K2" s="6" t="s">
        <v>7</v>
      </c>
      <c r="L2" s="7" t="s">
        <v>6</v>
      </c>
      <c r="M2" s="7" t="s">
        <v>7</v>
      </c>
      <c r="N2" s="16" t="s">
        <v>136</v>
      </c>
    </row>
    <row r="3" spans="1:14" x14ac:dyDescent="0.25">
      <c r="A3" s="8" t="s">
        <v>8</v>
      </c>
      <c r="B3" s="9" t="s">
        <v>9</v>
      </c>
      <c r="C3" s="9" t="s">
        <v>10</v>
      </c>
      <c r="D3" s="112" t="s">
        <v>506</v>
      </c>
      <c r="E3" s="112" t="s">
        <v>507</v>
      </c>
      <c r="F3" s="9" t="s">
        <v>11</v>
      </c>
      <c r="G3" s="9" t="s">
        <v>12</v>
      </c>
      <c r="H3" s="9" t="s">
        <v>13</v>
      </c>
      <c r="I3" s="9" t="s">
        <v>14</v>
      </c>
      <c r="J3" s="112" t="s">
        <v>511</v>
      </c>
      <c r="K3" s="112" t="s">
        <v>512</v>
      </c>
      <c r="L3" s="9" t="s">
        <v>15</v>
      </c>
      <c r="M3" s="9" t="s">
        <v>16</v>
      </c>
      <c r="N3" s="9" t="s">
        <v>137</v>
      </c>
    </row>
    <row r="4" spans="1:14" x14ac:dyDescent="0.25">
      <c r="A4" s="8" t="s">
        <v>54</v>
      </c>
      <c r="B4" s="9" t="s">
        <v>55</v>
      </c>
      <c r="C4" s="9" t="s">
        <v>56</v>
      </c>
      <c r="D4" s="112" t="s">
        <v>508</v>
      </c>
      <c r="E4" s="112" t="s">
        <v>509</v>
      </c>
      <c r="F4" s="9" t="s">
        <v>57</v>
      </c>
      <c r="G4" s="9" t="s">
        <v>58</v>
      </c>
      <c r="H4" s="9" t="s">
        <v>59</v>
      </c>
      <c r="I4" s="9" t="s">
        <v>60</v>
      </c>
      <c r="J4" s="112" t="s">
        <v>513</v>
      </c>
      <c r="K4" s="112" t="s">
        <v>514</v>
      </c>
      <c r="L4" s="9" t="s">
        <v>61</v>
      </c>
      <c r="M4" s="9" t="s">
        <v>62</v>
      </c>
      <c r="N4" s="9" t="s">
        <v>138</v>
      </c>
    </row>
    <row r="5" spans="1:14" x14ac:dyDescent="0.25">
      <c r="A5" s="8" t="s">
        <v>63</v>
      </c>
      <c r="B5" s="9" t="s">
        <v>70</v>
      </c>
      <c r="C5" s="9" t="s">
        <v>70</v>
      </c>
      <c r="D5" s="112" t="s">
        <v>71</v>
      </c>
      <c r="E5" s="112" t="s">
        <v>71</v>
      </c>
      <c r="F5" s="9" t="s">
        <v>71</v>
      </c>
      <c r="G5" s="9" t="s">
        <v>71</v>
      </c>
      <c r="H5" s="9" t="s">
        <v>72</v>
      </c>
      <c r="I5" s="9" t="s">
        <v>72</v>
      </c>
      <c r="J5" s="112" t="s">
        <v>72</v>
      </c>
      <c r="K5" s="112" t="s">
        <v>72</v>
      </c>
      <c r="L5" s="9" t="s">
        <v>73</v>
      </c>
      <c r="M5" s="9" t="s">
        <v>73</v>
      </c>
      <c r="N5" s="9" t="s">
        <v>73</v>
      </c>
    </row>
    <row r="6" spans="1:14" x14ac:dyDescent="0.25">
      <c r="A6" s="8" t="s">
        <v>74</v>
      </c>
      <c r="B6" s="9" t="s">
        <v>75</v>
      </c>
      <c r="C6" s="9" t="s">
        <v>75</v>
      </c>
      <c r="D6" s="112" t="s">
        <v>75</v>
      </c>
      <c r="E6" s="112" t="s">
        <v>75</v>
      </c>
      <c r="F6" s="9" t="s">
        <v>75</v>
      </c>
      <c r="G6" s="9" t="s">
        <v>75</v>
      </c>
      <c r="H6" s="9" t="s">
        <v>75</v>
      </c>
      <c r="I6" s="9" t="s">
        <v>75</v>
      </c>
      <c r="J6" s="112" t="s">
        <v>75</v>
      </c>
      <c r="K6" s="112" t="s">
        <v>75</v>
      </c>
      <c r="L6" s="9" t="s">
        <v>75</v>
      </c>
      <c r="M6" s="9" t="s">
        <v>75</v>
      </c>
      <c r="N6" s="9" t="s">
        <v>75</v>
      </c>
    </row>
    <row r="7" spans="1:14" x14ac:dyDescent="0.25">
      <c r="A7" s="8" t="s">
        <v>31</v>
      </c>
      <c r="B7" s="9" t="s">
        <v>32</v>
      </c>
      <c r="C7" s="9" t="s">
        <v>32</v>
      </c>
      <c r="D7" s="112" t="s">
        <v>32</v>
      </c>
      <c r="E7" s="112" t="s">
        <v>32</v>
      </c>
      <c r="F7" s="9" t="s">
        <v>32</v>
      </c>
      <c r="G7" s="9" t="s">
        <v>32</v>
      </c>
      <c r="H7" s="9" t="s">
        <v>32</v>
      </c>
      <c r="I7" s="9" t="s">
        <v>32</v>
      </c>
      <c r="J7" s="112" t="s">
        <v>32</v>
      </c>
      <c r="K7" s="112" t="s">
        <v>32</v>
      </c>
      <c r="L7" s="9" t="s">
        <v>32</v>
      </c>
      <c r="M7" s="9" t="s">
        <v>32</v>
      </c>
      <c r="N7" s="9" t="s">
        <v>139</v>
      </c>
    </row>
    <row r="8" spans="1:14" x14ac:dyDescent="0.25">
      <c r="A8" s="8" t="s">
        <v>40</v>
      </c>
      <c r="B8" s="9" t="s">
        <v>41</v>
      </c>
      <c r="C8" s="9" t="s">
        <v>41</v>
      </c>
      <c r="D8" s="112" t="s">
        <v>41</v>
      </c>
      <c r="E8" s="112" t="s">
        <v>41</v>
      </c>
      <c r="F8" s="9" t="s">
        <v>41</v>
      </c>
      <c r="G8" s="9" t="s">
        <v>41</v>
      </c>
      <c r="H8" s="9" t="s">
        <v>41</v>
      </c>
      <c r="I8" s="9" t="s">
        <v>41</v>
      </c>
      <c r="J8" s="112" t="s">
        <v>41</v>
      </c>
      <c r="K8" s="112" t="s">
        <v>41</v>
      </c>
      <c r="L8" s="9" t="s">
        <v>41</v>
      </c>
      <c r="M8" s="9" t="s">
        <v>41</v>
      </c>
      <c r="N8" s="9" t="s">
        <v>41</v>
      </c>
    </row>
    <row r="9" spans="1:14" x14ac:dyDescent="0.25">
      <c r="A9" s="8" t="s">
        <v>45</v>
      </c>
      <c r="B9" s="9" t="s">
        <v>46</v>
      </c>
      <c r="C9" s="9" t="s">
        <v>46</v>
      </c>
      <c r="D9" s="112" t="s">
        <v>79</v>
      </c>
      <c r="E9" s="112" t="s">
        <v>79</v>
      </c>
      <c r="F9" s="9" t="s">
        <v>79</v>
      </c>
      <c r="G9" s="19" t="s">
        <v>79</v>
      </c>
      <c r="H9" s="9" t="s">
        <v>47</v>
      </c>
      <c r="I9" s="9" t="s">
        <v>47</v>
      </c>
      <c r="J9" s="112" t="s">
        <v>47</v>
      </c>
      <c r="K9" s="112" t="s">
        <v>47</v>
      </c>
      <c r="L9" s="9" t="s">
        <v>47</v>
      </c>
      <c r="M9" s="9" t="s">
        <v>47</v>
      </c>
      <c r="N9" s="9" t="s">
        <v>47</v>
      </c>
    </row>
    <row r="10" spans="1:14" x14ac:dyDescent="0.25">
      <c r="A10" s="111" t="s">
        <v>53</v>
      </c>
      <c r="B10" s="9" t="s">
        <v>52</v>
      </c>
      <c r="C10" s="9" t="s">
        <v>52</v>
      </c>
      <c r="D10" s="113" t="s">
        <v>516</v>
      </c>
      <c r="E10" s="113" t="s">
        <v>516</v>
      </c>
      <c r="F10" s="9" t="s">
        <v>52</v>
      </c>
      <c r="G10" s="19" t="s">
        <v>52</v>
      </c>
      <c r="H10" s="9" t="s">
        <v>48</v>
      </c>
      <c r="I10" s="9" t="s">
        <v>49</v>
      </c>
      <c r="J10" s="113" t="s">
        <v>516</v>
      </c>
      <c r="K10" s="113" t="s">
        <v>516</v>
      </c>
      <c r="L10" s="9" t="s">
        <v>50</v>
      </c>
      <c r="M10" s="9" t="s">
        <v>51</v>
      </c>
      <c r="N10" s="9" t="s">
        <v>142</v>
      </c>
    </row>
    <row r="11" spans="1:14" x14ac:dyDescent="0.25">
      <c r="A11" s="111" t="s">
        <v>64</v>
      </c>
      <c r="B11" s="9" t="s">
        <v>65</v>
      </c>
      <c r="C11" s="9" t="s">
        <v>65</v>
      </c>
      <c r="D11" s="113" t="s">
        <v>516</v>
      </c>
      <c r="E11" s="113" t="s">
        <v>516</v>
      </c>
      <c r="F11" s="9" t="s">
        <v>65</v>
      </c>
      <c r="G11" s="9" t="s">
        <v>65</v>
      </c>
      <c r="H11" s="9" t="s">
        <v>66</v>
      </c>
      <c r="I11" s="9" t="s">
        <v>67</v>
      </c>
      <c r="J11" s="113" t="s">
        <v>516</v>
      </c>
      <c r="K11" s="113" t="s">
        <v>516</v>
      </c>
      <c r="L11" s="9" t="s">
        <v>68</v>
      </c>
      <c r="M11" s="9" t="s">
        <v>69</v>
      </c>
      <c r="N11" s="9" t="s">
        <v>143</v>
      </c>
    </row>
    <row r="12" spans="1:14" x14ac:dyDescent="0.25">
      <c r="A12" s="8" t="s">
        <v>33</v>
      </c>
      <c r="B12" s="9" t="s">
        <v>34</v>
      </c>
      <c r="C12" s="9" t="s">
        <v>34</v>
      </c>
      <c r="D12" s="112" t="s">
        <v>34</v>
      </c>
      <c r="E12" s="112" t="s">
        <v>34</v>
      </c>
      <c r="F12" s="9" t="s">
        <v>34</v>
      </c>
      <c r="G12" s="9" t="s">
        <v>34</v>
      </c>
      <c r="H12" s="9" t="s">
        <v>34</v>
      </c>
      <c r="I12" s="9" t="s">
        <v>34</v>
      </c>
      <c r="J12" s="112" t="s">
        <v>34</v>
      </c>
      <c r="K12" s="112" t="s">
        <v>34</v>
      </c>
      <c r="L12" s="9" t="s">
        <v>34</v>
      </c>
      <c r="M12" s="9" t="s">
        <v>34</v>
      </c>
      <c r="N12" s="9" t="s">
        <v>34</v>
      </c>
    </row>
    <row r="13" spans="1:14" x14ac:dyDescent="0.25">
      <c r="A13" s="8" t="s">
        <v>35</v>
      </c>
      <c r="B13" s="9" t="s">
        <v>39</v>
      </c>
      <c r="C13" s="9" t="s">
        <v>39</v>
      </c>
      <c r="D13" s="112" t="s">
        <v>39</v>
      </c>
      <c r="E13" s="112" t="s">
        <v>39</v>
      </c>
      <c r="F13" s="9" t="s">
        <v>39</v>
      </c>
      <c r="G13" s="9" t="s">
        <v>39</v>
      </c>
      <c r="H13" s="9" t="s">
        <v>42</v>
      </c>
      <c r="I13" s="9" t="s">
        <v>42</v>
      </c>
      <c r="J13" s="112" t="s">
        <v>42</v>
      </c>
      <c r="K13" s="112" t="s">
        <v>42</v>
      </c>
      <c r="L13" s="9" t="s">
        <v>42</v>
      </c>
      <c r="M13" s="9" t="s">
        <v>42</v>
      </c>
      <c r="N13" s="9" t="s">
        <v>42</v>
      </c>
    </row>
    <row r="14" spans="1:14" x14ac:dyDescent="0.25">
      <c r="A14" s="8" t="s">
        <v>36</v>
      </c>
      <c r="B14" s="9" t="s">
        <v>37</v>
      </c>
      <c r="C14" s="9" t="s">
        <v>37</v>
      </c>
      <c r="D14" s="112" t="s">
        <v>37</v>
      </c>
      <c r="E14" s="112" t="s">
        <v>37</v>
      </c>
      <c r="F14" s="9" t="s">
        <v>37</v>
      </c>
      <c r="G14" s="9" t="s">
        <v>37</v>
      </c>
      <c r="H14" s="9" t="s">
        <v>37</v>
      </c>
      <c r="I14" s="9" t="s">
        <v>37</v>
      </c>
      <c r="J14" s="112" t="s">
        <v>37</v>
      </c>
      <c r="K14" s="112" t="s">
        <v>37</v>
      </c>
      <c r="L14" s="9" t="s">
        <v>37</v>
      </c>
      <c r="M14" s="9" t="s">
        <v>37</v>
      </c>
      <c r="N14" s="9" t="s">
        <v>37</v>
      </c>
    </row>
    <row r="15" spans="1:14" x14ac:dyDescent="0.25">
      <c r="A15" s="8" t="s">
        <v>17</v>
      </c>
      <c r="B15" s="9" t="s">
        <v>23</v>
      </c>
      <c r="C15" s="9" t="s">
        <v>23</v>
      </c>
      <c r="D15" s="112" t="s">
        <v>24</v>
      </c>
      <c r="E15" s="112" t="s">
        <v>24</v>
      </c>
      <c r="F15" s="9" t="s">
        <v>24</v>
      </c>
      <c r="G15" s="9" t="s">
        <v>24</v>
      </c>
      <c r="H15" s="9" t="s">
        <v>23</v>
      </c>
      <c r="I15" s="9" t="s">
        <v>23</v>
      </c>
      <c r="J15" s="112" t="s">
        <v>24</v>
      </c>
      <c r="K15" s="112" t="s">
        <v>24</v>
      </c>
      <c r="L15" s="9" t="s">
        <v>23</v>
      </c>
      <c r="M15" s="9" t="s">
        <v>23</v>
      </c>
      <c r="N15" s="9" t="s">
        <v>140</v>
      </c>
    </row>
    <row r="16" spans="1:14" x14ac:dyDescent="0.25">
      <c r="A16" s="8" t="s">
        <v>27</v>
      </c>
      <c r="B16" s="9" t="s">
        <v>38</v>
      </c>
      <c r="C16" s="9" t="s">
        <v>38</v>
      </c>
      <c r="D16" s="112" t="s">
        <v>28</v>
      </c>
      <c r="E16" s="112" t="s">
        <v>510</v>
      </c>
      <c r="F16" s="9" t="s">
        <v>28</v>
      </c>
      <c r="G16" s="9" t="s">
        <v>28</v>
      </c>
      <c r="H16" s="9" t="s">
        <v>38</v>
      </c>
      <c r="I16" s="9" t="s">
        <v>38</v>
      </c>
      <c r="J16" s="112" t="s">
        <v>28</v>
      </c>
      <c r="K16" s="112" t="s">
        <v>28</v>
      </c>
      <c r="L16" s="9" t="s">
        <v>38</v>
      </c>
      <c r="M16" s="9" t="s">
        <v>38</v>
      </c>
      <c r="N16" s="9" t="s">
        <v>141</v>
      </c>
    </row>
    <row r="17" spans="1:14" x14ac:dyDescent="0.25">
      <c r="A17" s="8" t="s">
        <v>29</v>
      </c>
      <c r="B17" s="9" t="s">
        <v>30</v>
      </c>
      <c r="C17" s="9" t="s">
        <v>30</v>
      </c>
      <c r="D17" s="112" t="s">
        <v>30</v>
      </c>
      <c r="E17" s="112" t="s">
        <v>30</v>
      </c>
      <c r="F17" s="9" t="s">
        <v>30</v>
      </c>
      <c r="G17" s="9" t="s">
        <v>30</v>
      </c>
      <c r="H17" s="9" t="s">
        <v>30</v>
      </c>
      <c r="I17" s="9" t="s">
        <v>30</v>
      </c>
      <c r="J17" s="112" t="s">
        <v>30</v>
      </c>
      <c r="K17" s="112" t="s">
        <v>30</v>
      </c>
      <c r="L17" s="9" t="s">
        <v>30</v>
      </c>
      <c r="M17" s="9" t="s">
        <v>30</v>
      </c>
      <c r="N17" s="9" t="s">
        <v>30</v>
      </c>
    </row>
    <row r="18" spans="1:14" x14ac:dyDescent="0.25">
      <c r="A18" s="8" t="s">
        <v>18</v>
      </c>
      <c r="B18" s="9" t="s">
        <v>43</v>
      </c>
      <c r="C18" s="9" t="s">
        <v>43</v>
      </c>
      <c r="D18" s="112" t="s">
        <v>43</v>
      </c>
      <c r="E18" s="112" t="s">
        <v>43</v>
      </c>
      <c r="F18" s="9" t="s">
        <v>43</v>
      </c>
      <c r="G18" s="9" t="s">
        <v>43</v>
      </c>
      <c r="H18" s="9" t="s">
        <v>43</v>
      </c>
      <c r="I18" s="9" t="s">
        <v>43</v>
      </c>
      <c r="J18" s="112" t="s">
        <v>43</v>
      </c>
      <c r="K18" s="112" t="s">
        <v>43</v>
      </c>
      <c r="L18" s="9" t="s">
        <v>44</v>
      </c>
      <c r="M18" s="9" t="s">
        <v>44</v>
      </c>
      <c r="N18" s="9" t="s">
        <v>43</v>
      </c>
    </row>
    <row r="19" spans="1:14" ht="25.5" x14ac:dyDescent="0.25">
      <c r="A19" s="8" t="s">
        <v>19</v>
      </c>
      <c r="B19" s="9" t="s">
        <v>22</v>
      </c>
      <c r="C19" s="9" t="s">
        <v>22</v>
      </c>
      <c r="D19" s="112" t="s">
        <v>22</v>
      </c>
      <c r="E19" s="112" t="s">
        <v>22</v>
      </c>
      <c r="F19" s="9" t="s">
        <v>22</v>
      </c>
      <c r="G19" s="9" t="s">
        <v>22</v>
      </c>
      <c r="H19" s="9" t="s">
        <v>22</v>
      </c>
      <c r="I19" s="9" t="s">
        <v>22</v>
      </c>
      <c r="J19" s="110" t="s">
        <v>515</v>
      </c>
      <c r="K19" s="110" t="s">
        <v>515</v>
      </c>
      <c r="L19" s="9" t="s">
        <v>22</v>
      </c>
      <c r="M19" s="9" t="s">
        <v>22</v>
      </c>
      <c r="N19" s="9" t="s">
        <v>22</v>
      </c>
    </row>
    <row r="20" spans="1:14" x14ac:dyDescent="0.25">
      <c r="A20" s="8" t="s">
        <v>20</v>
      </c>
      <c r="B20" s="9" t="s">
        <v>21</v>
      </c>
      <c r="C20" s="9" t="s">
        <v>21</v>
      </c>
      <c r="D20" s="112" t="s">
        <v>21</v>
      </c>
      <c r="E20" s="112" t="s">
        <v>21</v>
      </c>
      <c r="F20" s="9" t="s">
        <v>21</v>
      </c>
      <c r="G20" s="9" t="s">
        <v>21</v>
      </c>
      <c r="H20" s="9" t="s">
        <v>21</v>
      </c>
      <c r="I20" s="9" t="s">
        <v>21</v>
      </c>
      <c r="J20" s="112" t="s">
        <v>21</v>
      </c>
      <c r="K20" s="112" t="s">
        <v>21</v>
      </c>
      <c r="L20" s="9" t="s">
        <v>21</v>
      </c>
      <c r="M20" s="9" t="s">
        <v>21</v>
      </c>
      <c r="N20" s="9" t="s">
        <v>21</v>
      </c>
    </row>
    <row r="21" spans="1:14" x14ac:dyDescent="0.25">
      <c r="A21" s="8" t="s">
        <v>25</v>
      </c>
      <c r="B21" s="9" t="s">
        <v>26</v>
      </c>
      <c r="C21" s="9" t="s">
        <v>26</v>
      </c>
      <c r="D21" s="112" t="s">
        <v>26</v>
      </c>
      <c r="E21" s="112" t="s">
        <v>26</v>
      </c>
      <c r="F21" s="9" t="s">
        <v>26</v>
      </c>
      <c r="G21" s="9" t="s">
        <v>26</v>
      </c>
      <c r="H21" s="9" t="s">
        <v>26</v>
      </c>
      <c r="I21" s="9" t="s">
        <v>26</v>
      </c>
      <c r="J21" s="112" t="s">
        <v>26</v>
      </c>
      <c r="K21" s="112" t="s">
        <v>26</v>
      </c>
      <c r="L21" s="9" t="s">
        <v>26</v>
      </c>
      <c r="M21" s="9" t="s">
        <v>26</v>
      </c>
      <c r="N21" s="9" t="s">
        <v>26</v>
      </c>
    </row>
    <row r="22" spans="1:14" x14ac:dyDescent="0.25">
      <c r="A22" s="17" t="s">
        <v>80</v>
      </c>
      <c r="B22" s="127" t="s">
        <v>82</v>
      </c>
      <c r="C22" s="127"/>
      <c r="D22" s="127" t="s">
        <v>82</v>
      </c>
      <c r="E22" s="127"/>
      <c r="F22" s="127" t="s">
        <v>76</v>
      </c>
      <c r="G22" s="127"/>
      <c r="H22" s="127" t="s">
        <v>85</v>
      </c>
      <c r="I22" s="127"/>
      <c r="J22" s="127" t="s">
        <v>85</v>
      </c>
      <c r="K22" s="127"/>
      <c r="L22" s="127" t="s">
        <v>85</v>
      </c>
      <c r="M22" s="127"/>
      <c r="N22" s="127"/>
    </row>
    <row r="23" spans="1:14" x14ac:dyDescent="0.25">
      <c r="A23" s="17" t="s">
        <v>90</v>
      </c>
      <c r="B23" s="127" t="s">
        <v>83</v>
      </c>
      <c r="C23" s="127"/>
      <c r="D23" s="127" t="s">
        <v>83</v>
      </c>
      <c r="E23" s="127"/>
      <c r="F23" s="127" t="s">
        <v>78</v>
      </c>
      <c r="G23" s="127"/>
      <c r="H23" s="127" t="s">
        <v>86</v>
      </c>
      <c r="I23" s="127"/>
      <c r="J23" s="127" t="s">
        <v>86</v>
      </c>
      <c r="K23" s="127"/>
      <c r="L23" s="127" t="s">
        <v>88</v>
      </c>
      <c r="M23" s="127"/>
      <c r="N23" s="127"/>
    </row>
    <row r="24" spans="1:14" x14ac:dyDescent="0.25">
      <c r="A24" s="17" t="s">
        <v>96</v>
      </c>
      <c r="B24" s="128" t="s">
        <v>100</v>
      </c>
      <c r="C24" s="128"/>
      <c r="D24" s="128" t="s">
        <v>100</v>
      </c>
      <c r="E24" s="128"/>
      <c r="F24" s="128" t="s">
        <v>99</v>
      </c>
      <c r="G24" s="128"/>
      <c r="H24" s="127" t="s">
        <v>72</v>
      </c>
      <c r="I24" s="127"/>
      <c r="J24" s="127" t="s">
        <v>72</v>
      </c>
      <c r="K24" s="127"/>
      <c r="L24" s="127" t="s">
        <v>72</v>
      </c>
      <c r="M24" s="127"/>
      <c r="N24" s="127"/>
    </row>
    <row r="25" spans="1:14" x14ac:dyDescent="0.25">
      <c r="A25" s="17" t="s">
        <v>81</v>
      </c>
      <c r="B25" s="127" t="s">
        <v>82</v>
      </c>
      <c r="C25" s="127"/>
      <c r="D25" s="127" t="s">
        <v>82</v>
      </c>
      <c r="E25" s="127"/>
      <c r="F25" s="127" t="s">
        <v>76</v>
      </c>
      <c r="G25" s="127"/>
      <c r="H25" s="127" t="s">
        <v>85</v>
      </c>
      <c r="I25" s="127"/>
      <c r="J25" s="127" t="s">
        <v>85</v>
      </c>
      <c r="K25" s="127"/>
      <c r="L25" s="127" t="s">
        <v>85</v>
      </c>
      <c r="M25" s="127"/>
      <c r="N25" s="127"/>
    </row>
    <row r="26" spans="1:14" x14ac:dyDescent="0.25">
      <c r="A26" s="17" t="s">
        <v>91</v>
      </c>
      <c r="B26" s="127" t="s">
        <v>84</v>
      </c>
      <c r="C26" s="127"/>
      <c r="D26" s="127" t="s">
        <v>84</v>
      </c>
      <c r="E26" s="127"/>
      <c r="F26" s="127" t="s">
        <v>77</v>
      </c>
      <c r="G26" s="127"/>
      <c r="H26" s="127" t="s">
        <v>87</v>
      </c>
      <c r="I26" s="127"/>
      <c r="J26" s="127" t="s">
        <v>87</v>
      </c>
      <c r="K26" s="127"/>
      <c r="L26" s="127" t="s">
        <v>89</v>
      </c>
      <c r="M26" s="127"/>
      <c r="N26" s="127"/>
    </row>
    <row r="27" spans="1:14" x14ac:dyDescent="0.25">
      <c r="A27" s="17" t="s">
        <v>97</v>
      </c>
      <c r="B27" s="128" t="s">
        <v>100</v>
      </c>
      <c r="C27" s="128"/>
      <c r="D27" s="128" t="s">
        <v>100</v>
      </c>
      <c r="E27" s="128"/>
      <c r="F27" s="128" t="s">
        <v>99</v>
      </c>
      <c r="G27" s="128"/>
      <c r="H27" s="127" t="s">
        <v>72</v>
      </c>
      <c r="I27" s="127"/>
      <c r="J27" s="127" t="s">
        <v>72</v>
      </c>
      <c r="K27" s="127"/>
      <c r="L27" s="127" t="s">
        <v>72</v>
      </c>
      <c r="M27" s="127"/>
      <c r="N27" s="127"/>
    </row>
    <row r="28" spans="1:14" x14ac:dyDescent="0.25">
      <c r="A28" s="17" t="s">
        <v>92</v>
      </c>
      <c r="B28" s="127" t="s">
        <v>0</v>
      </c>
      <c r="C28" s="127"/>
      <c r="D28" s="127" t="s">
        <v>0</v>
      </c>
      <c r="E28" s="127"/>
      <c r="F28" s="127" t="s">
        <v>0</v>
      </c>
      <c r="G28" s="127"/>
      <c r="H28" s="127" t="s">
        <v>93</v>
      </c>
      <c r="I28" s="127"/>
      <c r="J28" s="127" t="s">
        <v>93</v>
      </c>
      <c r="K28" s="127"/>
      <c r="L28" s="127" t="s">
        <v>93</v>
      </c>
      <c r="M28" s="127"/>
      <c r="N28" s="127"/>
    </row>
    <row r="29" spans="1:14" x14ac:dyDescent="0.25">
      <c r="A29" s="17" t="s">
        <v>94</v>
      </c>
      <c r="B29" s="127" t="s">
        <v>0</v>
      </c>
      <c r="C29" s="127"/>
      <c r="D29" s="127" t="s">
        <v>0</v>
      </c>
      <c r="E29" s="127"/>
      <c r="F29" s="127" t="s">
        <v>0</v>
      </c>
      <c r="G29" s="127"/>
      <c r="H29" s="127" t="s">
        <v>95</v>
      </c>
      <c r="I29" s="127"/>
      <c r="J29" s="127" t="s">
        <v>95</v>
      </c>
      <c r="K29" s="127"/>
      <c r="L29" s="127" t="s">
        <v>95</v>
      </c>
      <c r="M29" s="127"/>
      <c r="N29" s="127"/>
    </row>
    <row r="30" spans="1:14" x14ac:dyDescent="0.25">
      <c r="A30" s="17" t="s">
        <v>98</v>
      </c>
      <c r="B30" s="127" t="s">
        <v>0</v>
      </c>
      <c r="C30" s="127"/>
      <c r="D30" s="127" t="s">
        <v>0</v>
      </c>
      <c r="E30" s="127"/>
      <c r="F30" s="127" t="s">
        <v>0</v>
      </c>
      <c r="G30" s="127"/>
      <c r="H30" s="127" t="s">
        <v>72</v>
      </c>
      <c r="I30" s="127"/>
      <c r="J30" s="127" t="s">
        <v>72</v>
      </c>
      <c r="K30" s="127"/>
      <c r="L30" s="127" t="s">
        <v>72</v>
      </c>
      <c r="M30" s="127"/>
      <c r="N30" s="127"/>
    </row>
    <row r="31" spans="1:14" x14ac:dyDescent="0.25">
      <c r="A31" s="8" t="s">
        <v>114</v>
      </c>
      <c r="B31" s="9" t="s">
        <v>101</v>
      </c>
      <c r="C31" s="9" t="s">
        <v>101</v>
      </c>
      <c r="D31" s="112" t="s">
        <v>101</v>
      </c>
      <c r="E31" s="112" t="s">
        <v>101</v>
      </c>
      <c r="F31" s="9" t="s">
        <v>101</v>
      </c>
      <c r="G31" s="9" t="s">
        <v>102</v>
      </c>
      <c r="H31" s="9" t="s">
        <v>101</v>
      </c>
      <c r="I31" s="9" t="s">
        <v>101</v>
      </c>
      <c r="J31" s="112" t="s">
        <v>101</v>
      </c>
      <c r="K31" s="112" t="s">
        <v>101</v>
      </c>
      <c r="L31" s="9" t="s">
        <v>101</v>
      </c>
      <c r="M31" s="9" t="s">
        <v>101</v>
      </c>
      <c r="N31" s="9" t="s">
        <v>101</v>
      </c>
    </row>
    <row r="32" spans="1:14" x14ac:dyDescent="0.25">
      <c r="A32" s="8" t="s">
        <v>115</v>
      </c>
      <c r="B32" s="9" t="s">
        <v>101</v>
      </c>
      <c r="C32" s="9" t="s">
        <v>101</v>
      </c>
      <c r="D32" s="112" t="s">
        <v>101</v>
      </c>
      <c r="E32" s="112" t="s">
        <v>101</v>
      </c>
      <c r="F32" s="9" t="s">
        <v>101</v>
      </c>
      <c r="G32" s="9" t="s">
        <v>101</v>
      </c>
      <c r="H32" s="9" t="s">
        <v>101</v>
      </c>
      <c r="I32" s="9" t="s">
        <v>101</v>
      </c>
      <c r="J32" s="112" t="s">
        <v>101</v>
      </c>
      <c r="K32" s="112" t="s">
        <v>101</v>
      </c>
      <c r="L32" s="9" t="s">
        <v>101</v>
      </c>
      <c r="M32" s="9" t="s">
        <v>101</v>
      </c>
      <c r="N32" s="9" t="s">
        <v>101</v>
      </c>
    </row>
    <row r="33" spans="1:14" x14ac:dyDescent="0.25">
      <c r="A33" s="8" t="s">
        <v>116</v>
      </c>
      <c r="B33" s="9" t="s">
        <v>102</v>
      </c>
      <c r="C33" s="9" t="s">
        <v>102</v>
      </c>
      <c r="D33" s="112" t="s">
        <v>102</v>
      </c>
      <c r="E33" s="112" t="s">
        <v>102</v>
      </c>
      <c r="F33" s="9" t="s">
        <v>102</v>
      </c>
      <c r="G33" s="9" t="s">
        <v>102</v>
      </c>
      <c r="H33" s="9" t="s">
        <v>102</v>
      </c>
      <c r="I33" s="9" t="s">
        <v>102</v>
      </c>
      <c r="J33" s="112" t="s">
        <v>102</v>
      </c>
      <c r="K33" s="112" t="s">
        <v>102</v>
      </c>
      <c r="L33" s="9" t="s">
        <v>102</v>
      </c>
      <c r="M33" s="9" t="s">
        <v>102</v>
      </c>
      <c r="N33" s="9" t="s">
        <v>102</v>
      </c>
    </row>
    <row r="34" spans="1:14" x14ac:dyDescent="0.25">
      <c r="A34" s="8" t="s">
        <v>117</v>
      </c>
      <c r="B34" s="9" t="s">
        <v>101</v>
      </c>
      <c r="C34" s="9" t="s">
        <v>101</v>
      </c>
      <c r="D34" s="112" t="s">
        <v>101</v>
      </c>
      <c r="E34" s="112" t="s">
        <v>101</v>
      </c>
      <c r="F34" s="9" t="s">
        <v>101</v>
      </c>
      <c r="G34" s="9" t="s">
        <v>101</v>
      </c>
      <c r="H34" s="9" t="s">
        <v>101</v>
      </c>
      <c r="I34" s="9" t="s">
        <v>101</v>
      </c>
      <c r="J34" s="112" t="s">
        <v>101</v>
      </c>
      <c r="K34" s="112" t="s">
        <v>101</v>
      </c>
      <c r="L34" s="9" t="s">
        <v>101</v>
      </c>
      <c r="M34" s="9" t="s">
        <v>101</v>
      </c>
      <c r="N34" s="9" t="s">
        <v>101</v>
      </c>
    </row>
    <row r="35" spans="1:14" ht="38.25" x14ac:dyDescent="0.25">
      <c r="A35" s="8" t="s">
        <v>118</v>
      </c>
      <c r="B35" s="9" t="s">
        <v>103</v>
      </c>
      <c r="C35" s="9" t="s">
        <v>103</v>
      </c>
      <c r="D35" s="112" t="s">
        <v>103</v>
      </c>
      <c r="E35" s="112" t="s">
        <v>103</v>
      </c>
      <c r="F35" s="9" t="s">
        <v>103</v>
      </c>
      <c r="G35" s="9" t="s">
        <v>109</v>
      </c>
      <c r="H35" s="9" t="s">
        <v>112</v>
      </c>
      <c r="I35" s="9" t="s">
        <v>112</v>
      </c>
      <c r="J35" s="110" t="s">
        <v>616</v>
      </c>
      <c r="K35" s="110" t="s">
        <v>616</v>
      </c>
      <c r="L35" s="9" t="s">
        <v>103</v>
      </c>
      <c r="M35" s="9" t="s">
        <v>103</v>
      </c>
      <c r="N35" s="9" t="s">
        <v>112</v>
      </c>
    </row>
    <row r="36" spans="1:14" x14ac:dyDescent="0.25">
      <c r="A36" s="8" t="s">
        <v>119</v>
      </c>
      <c r="B36" s="9" t="s">
        <v>104</v>
      </c>
      <c r="C36" s="9" t="s">
        <v>104</v>
      </c>
      <c r="D36" s="112" t="s">
        <v>104</v>
      </c>
      <c r="E36" s="112" t="s">
        <v>104</v>
      </c>
      <c r="F36" s="9" t="s">
        <v>104</v>
      </c>
      <c r="G36" s="9" t="s">
        <v>104</v>
      </c>
      <c r="H36" s="9" t="s">
        <v>104</v>
      </c>
      <c r="I36" s="9" t="s">
        <v>104</v>
      </c>
      <c r="J36" s="108" t="s">
        <v>104</v>
      </c>
      <c r="K36" s="108" t="s">
        <v>104</v>
      </c>
      <c r="L36" s="9" t="s">
        <v>104</v>
      </c>
      <c r="M36" s="9" t="s">
        <v>104</v>
      </c>
      <c r="N36" s="9" t="s">
        <v>104</v>
      </c>
    </row>
    <row r="37" spans="1:14" x14ac:dyDescent="0.25">
      <c r="A37" s="8" t="s">
        <v>120</v>
      </c>
      <c r="B37" s="9" t="s">
        <v>101</v>
      </c>
      <c r="C37" s="9" t="s">
        <v>101</v>
      </c>
      <c r="D37" s="112" t="s">
        <v>101</v>
      </c>
      <c r="E37" s="112" t="s">
        <v>101</v>
      </c>
      <c r="F37" s="9" t="s">
        <v>101</v>
      </c>
      <c r="G37" s="9" t="s">
        <v>101</v>
      </c>
      <c r="H37" s="9" t="s">
        <v>101</v>
      </c>
      <c r="I37" s="9" t="s">
        <v>101</v>
      </c>
      <c r="J37" s="108" t="s">
        <v>101</v>
      </c>
      <c r="K37" s="108" t="s">
        <v>101</v>
      </c>
      <c r="L37" s="9" t="s">
        <v>101</v>
      </c>
      <c r="M37" s="9" t="s">
        <v>101</v>
      </c>
      <c r="N37" s="9" t="s">
        <v>101</v>
      </c>
    </row>
    <row r="38" spans="1:14" ht="51" x14ac:dyDescent="0.25">
      <c r="A38" s="8" t="s">
        <v>121</v>
      </c>
      <c r="B38" s="9" t="s">
        <v>105</v>
      </c>
      <c r="C38" s="9" t="s">
        <v>105</v>
      </c>
      <c r="D38" s="112" t="s">
        <v>105</v>
      </c>
      <c r="E38" s="112" t="s">
        <v>105</v>
      </c>
      <c r="F38" s="9" t="s">
        <v>105</v>
      </c>
      <c r="G38" s="9" t="s">
        <v>110</v>
      </c>
      <c r="H38" s="9" t="s">
        <v>113</v>
      </c>
      <c r="I38" s="9" t="s">
        <v>113</v>
      </c>
      <c r="J38" s="110" t="s">
        <v>617</v>
      </c>
      <c r="K38" s="110" t="s">
        <v>617</v>
      </c>
      <c r="L38" s="9" t="s">
        <v>105</v>
      </c>
      <c r="M38" s="9" t="s">
        <v>113</v>
      </c>
      <c r="N38" s="9" t="s">
        <v>110</v>
      </c>
    </row>
    <row r="39" spans="1:14" x14ac:dyDescent="0.25">
      <c r="A39" s="8" t="s">
        <v>122</v>
      </c>
      <c r="B39" s="9" t="s">
        <v>21</v>
      </c>
      <c r="C39" s="9" t="s">
        <v>21</v>
      </c>
      <c r="D39" s="112" t="s">
        <v>21</v>
      </c>
      <c r="E39" s="112" t="s">
        <v>21</v>
      </c>
      <c r="F39" s="9" t="s">
        <v>21</v>
      </c>
      <c r="G39" s="9" t="s">
        <v>21</v>
      </c>
      <c r="H39" s="9" t="s">
        <v>21</v>
      </c>
      <c r="I39" s="9" t="s">
        <v>21</v>
      </c>
      <c r="J39" s="112" t="s">
        <v>21</v>
      </c>
      <c r="K39" s="112" t="s">
        <v>21</v>
      </c>
      <c r="L39" s="9" t="s">
        <v>21</v>
      </c>
      <c r="M39" s="9" t="s">
        <v>21</v>
      </c>
      <c r="N39" s="9" t="s">
        <v>21</v>
      </c>
    </row>
    <row r="40" spans="1:14" x14ac:dyDescent="0.25">
      <c r="A40" s="8" t="s">
        <v>123</v>
      </c>
      <c r="B40" s="9" t="s">
        <v>106</v>
      </c>
      <c r="C40" s="9" t="s">
        <v>106</v>
      </c>
      <c r="D40" s="112" t="s">
        <v>106</v>
      </c>
      <c r="E40" s="112" t="s">
        <v>106</v>
      </c>
      <c r="F40" s="9" t="s">
        <v>106</v>
      </c>
      <c r="G40" s="9" t="s">
        <v>106</v>
      </c>
      <c r="H40" s="9" t="s">
        <v>106</v>
      </c>
      <c r="I40" s="9" t="s">
        <v>106</v>
      </c>
      <c r="J40" s="112" t="s">
        <v>106</v>
      </c>
      <c r="K40" s="112" t="s">
        <v>106</v>
      </c>
      <c r="L40" s="9" t="s">
        <v>106</v>
      </c>
      <c r="M40" s="9" t="s">
        <v>106</v>
      </c>
      <c r="N40" s="9" t="s">
        <v>106</v>
      </c>
    </row>
    <row r="41" spans="1:14" x14ac:dyDescent="0.25">
      <c r="A41" s="8" t="s">
        <v>124</v>
      </c>
      <c r="B41" s="9" t="s">
        <v>102</v>
      </c>
      <c r="C41" s="9" t="s">
        <v>102</v>
      </c>
      <c r="D41" s="112" t="s">
        <v>102</v>
      </c>
      <c r="E41" s="112" t="s">
        <v>102</v>
      </c>
      <c r="F41" s="9" t="s">
        <v>102</v>
      </c>
      <c r="G41" s="9" t="s">
        <v>102</v>
      </c>
      <c r="H41" s="9" t="s">
        <v>102</v>
      </c>
      <c r="I41" s="9" t="s">
        <v>102</v>
      </c>
      <c r="J41" s="112" t="s">
        <v>102</v>
      </c>
      <c r="K41" s="112" t="s">
        <v>102</v>
      </c>
      <c r="L41" s="9" t="s">
        <v>102</v>
      </c>
      <c r="M41" s="9" t="s">
        <v>102</v>
      </c>
      <c r="N41" s="9" t="s">
        <v>102</v>
      </c>
    </row>
    <row r="42" spans="1:14" ht="38.25" x14ac:dyDescent="0.25">
      <c r="A42" s="8" t="s">
        <v>125</v>
      </c>
      <c r="B42" s="9" t="s">
        <v>107</v>
      </c>
      <c r="C42" s="9" t="s">
        <v>107</v>
      </c>
      <c r="D42" s="112" t="s">
        <v>107</v>
      </c>
      <c r="E42" s="112" t="s">
        <v>107</v>
      </c>
      <c r="F42" s="9" t="s">
        <v>108</v>
      </c>
      <c r="G42" s="9" t="s">
        <v>108</v>
      </c>
      <c r="H42" s="9" t="s">
        <v>107</v>
      </c>
      <c r="I42" s="9" t="s">
        <v>107</v>
      </c>
      <c r="J42" s="110" t="s">
        <v>618</v>
      </c>
      <c r="K42" s="110" t="s">
        <v>618</v>
      </c>
      <c r="L42" s="9" t="s">
        <v>107</v>
      </c>
      <c r="M42" s="9" t="s">
        <v>107</v>
      </c>
      <c r="N42" s="9" t="s">
        <v>107</v>
      </c>
    </row>
    <row r="43" spans="1:14" x14ac:dyDescent="0.25">
      <c r="A43" s="8" t="s">
        <v>126</v>
      </c>
      <c r="B43" s="9" t="s">
        <v>101</v>
      </c>
      <c r="C43" s="9" t="s">
        <v>101</v>
      </c>
      <c r="D43" s="112" t="s">
        <v>101</v>
      </c>
      <c r="E43" s="112" t="s">
        <v>101</v>
      </c>
      <c r="F43" s="9" t="s">
        <v>101</v>
      </c>
      <c r="G43" s="9" t="s">
        <v>101</v>
      </c>
      <c r="H43" s="9" t="s">
        <v>101</v>
      </c>
      <c r="I43" s="9" t="s">
        <v>101</v>
      </c>
      <c r="J43" s="112" t="s">
        <v>101</v>
      </c>
      <c r="K43" s="112" t="s">
        <v>101</v>
      </c>
      <c r="L43" s="9" t="s">
        <v>101</v>
      </c>
      <c r="M43" s="9" t="s">
        <v>101</v>
      </c>
      <c r="N43" s="9" t="s">
        <v>101</v>
      </c>
    </row>
    <row r="44" spans="1:14" ht="38.25" x14ac:dyDescent="0.25">
      <c r="A44" s="8" t="s">
        <v>127</v>
      </c>
      <c r="B44" s="9" t="s">
        <v>103</v>
      </c>
      <c r="C44" s="9" t="s">
        <v>103</v>
      </c>
      <c r="D44" s="112" t="s">
        <v>103</v>
      </c>
      <c r="E44" s="112" t="s">
        <v>103</v>
      </c>
      <c r="F44" s="9" t="s">
        <v>103</v>
      </c>
      <c r="G44" s="9" t="s">
        <v>111</v>
      </c>
      <c r="H44" s="9" t="s">
        <v>110</v>
      </c>
      <c r="I44" s="9" t="s">
        <v>110</v>
      </c>
      <c r="J44" s="110" t="s">
        <v>619</v>
      </c>
      <c r="K44" s="110" t="s">
        <v>619</v>
      </c>
      <c r="L44" s="9" t="s">
        <v>103</v>
      </c>
      <c r="M44" s="9" t="s">
        <v>103</v>
      </c>
      <c r="N44" s="9" t="s">
        <v>110</v>
      </c>
    </row>
    <row r="45" spans="1:14" x14ac:dyDescent="0.25">
      <c r="A45" s="8" t="s">
        <v>128</v>
      </c>
      <c r="B45" s="9" t="s">
        <v>101</v>
      </c>
      <c r="C45" s="9" t="s">
        <v>101</v>
      </c>
      <c r="D45" s="112" t="s">
        <v>101</v>
      </c>
      <c r="E45" s="112" t="s">
        <v>101</v>
      </c>
      <c r="F45" s="9" t="s">
        <v>101</v>
      </c>
      <c r="G45" s="9" t="s">
        <v>101</v>
      </c>
      <c r="H45" s="9" t="s">
        <v>101</v>
      </c>
      <c r="I45" s="9" t="s">
        <v>101</v>
      </c>
      <c r="J45" s="112" t="s">
        <v>101</v>
      </c>
      <c r="K45" s="112" t="s">
        <v>101</v>
      </c>
      <c r="L45" s="9" t="s">
        <v>101</v>
      </c>
      <c r="M45" s="9" t="s">
        <v>101</v>
      </c>
      <c r="N45" s="9" t="s">
        <v>101</v>
      </c>
    </row>
    <row r="46" spans="1:14" x14ac:dyDescent="0.25">
      <c r="A46" s="8" t="s">
        <v>129</v>
      </c>
      <c r="B46" s="9" t="s">
        <v>101</v>
      </c>
      <c r="C46" s="9" t="s">
        <v>101</v>
      </c>
      <c r="D46" s="112" t="s">
        <v>101</v>
      </c>
      <c r="E46" s="112" t="s">
        <v>101</v>
      </c>
      <c r="F46" s="9" t="s">
        <v>101</v>
      </c>
      <c r="G46" s="9" t="s">
        <v>101</v>
      </c>
      <c r="H46" s="9" t="s">
        <v>101</v>
      </c>
      <c r="I46" s="9" t="s">
        <v>101</v>
      </c>
      <c r="J46" s="112" t="s">
        <v>101</v>
      </c>
      <c r="K46" s="112" t="s">
        <v>101</v>
      </c>
      <c r="L46" s="9" t="s">
        <v>101</v>
      </c>
      <c r="M46" s="9" t="s">
        <v>101</v>
      </c>
      <c r="N46" s="9" t="s">
        <v>101</v>
      </c>
    </row>
    <row r="47" spans="1:14" x14ac:dyDescent="0.25">
      <c r="E47" s="109"/>
    </row>
  </sheetData>
  <mergeCells count="61">
    <mergeCell ref="D27:E27"/>
    <mergeCell ref="D28:E28"/>
    <mergeCell ref="D29:E29"/>
    <mergeCell ref="D30:E30"/>
    <mergeCell ref="J1:K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F23:G23"/>
    <mergeCell ref="F25:G25"/>
    <mergeCell ref="L30:N30"/>
    <mergeCell ref="H27:I27"/>
    <mergeCell ref="L1:N1"/>
    <mergeCell ref="L22:N22"/>
    <mergeCell ref="L23:N23"/>
    <mergeCell ref="L24:N24"/>
    <mergeCell ref="L25:N25"/>
    <mergeCell ref="L26:N26"/>
    <mergeCell ref="L27:N27"/>
    <mergeCell ref="L28:N28"/>
    <mergeCell ref="L29:N29"/>
    <mergeCell ref="H23:I23"/>
    <mergeCell ref="B30:C30"/>
    <mergeCell ref="F30:G30"/>
    <mergeCell ref="H30:I30"/>
    <mergeCell ref="B24:C24"/>
    <mergeCell ref="F24:G24"/>
    <mergeCell ref="H24:I24"/>
    <mergeCell ref="B27:C27"/>
    <mergeCell ref="F27:G27"/>
    <mergeCell ref="B28:C28"/>
    <mergeCell ref="F28:G28"/>
    <mergeCell ref="H28:I28"/>
    <mergeCell ref="H29:I29"/>
    <mergeCell ref="B29:C29"/>
    <mergeCell ref="F29:G29"/>
    <mergeCell ref="H25:I25"/>
    <mergeCell ref="H26:I26"/>
    <mergeCell ref="F26:G26"/>
    <mergeCell ref="B22:C22"/>
    <mergeCell ref="B23:C23"/>
    <mergeCell ref="B25:C25"/>
    <mergeCell ref="B26:C26"/>
    <mergeCell ref="D22:E22"/>
    <mergeCell ref="D23:E23"/>
    <mergeCell ref="D24:E24"/>
    <mergeCell ref="D25:E25"/>
    <mergeCell ref="D26:E26"/>
    <mergeCell ref="B1:C1"/>
    <mergeCell ref="F1:G1"/>
    <mergeCell ref="H1:I1"/>
    <mergeCell ref="A1:A2"/>
    <mergeCell ref="F22:G22"/>
    <mergeCell ref="H22:I22"/>
    <mergeCell ref="D1:E1"/>
  </mergeCells>
  <pageMargins left="1" right="1" top="1" bottom="1" header="0.5" footer="0.5"/>
  <pageSetup paperSize="5" orientation="landscape" r:id="rId1"/>
  <headerFooter>
    <oddHeader>&amp;C&amp;"Courier New,Bold"&amp;KC00000&amp;F&amp;"-,Regular"&amp;K01+000
&amp;"-,Bold"&amp;K0070C0&amp;A</oddHeader>
    <oddFooter>&amp;L&amp;BRent-A-Center Confidential&amp;B&amp;C&amp;D&amp;RPage &amp;P</oddFooter>
  </headerFooter>
  <ignoredErrors>
    <ignoredError sqref="L20:M20 B24 F24 L24 F27 H27 L27 H30 L30 L5:M5 L7:M7 H24 B27 B7:C7 B5:C5 B20:C20 F7:I7 F5:I5 F20:I20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topLeftCell="A13" workbookViewId="0">
      <selection activeCell="A44" sqref="A44"/>
    </sheetView>
  </sheetViews>
  <sheetFormatPr defaultRowHeight="11.25" x14ac:dyDescent="0.25"/>
  <cols>
    <col min="1" max="1" width="40" style="152" bestFit="1" customWidth="1"/>
    <col min="2" max="2" width="40.7109375" style="173" customWidth="1"/>
    <col min="3" max="3" width="40.7109375" style="174" customWidth="1"/>
    <col min="4" max="4" width="40.7109375" style="175" customWidth="1"/>
    <col min="5" max="5" width="40.7109375" style="176" customWidth="1"/>
    <col min="6" max="6" width="40.7109375" style="177" customWidth="1"/>
    <col min="7" max="7" width="40.7109375" style="178" customWidth="1"/>
    <col min="8" max="8" width="40.7109375" style="179" customWidth="1"/>
    <col min="9" max="9" width="40.7109375" style="180" customWidth="1"/>
    <col min="10" max="10" width="40.7109375" style="181" customWidth="1"/>
    <col min="11" max="16384" width="9.140625" style="152"/>
  </cols>
  <sheetData>
    <row r="1" spans="1:10" ht="51" x14ac:dyDescent="0.25">
      <c r="B1" s="153" t="s">
        <v>506</v>
      </c>
      <c r="C1" s="154" t="s">
        <v>507</v>
      </c>
      <c r="D1" s="155" t="s">
        <v>11</v>
      </c>
      <c r="E1" s="156" t="s">
        <v>12</v>
      </c>
      <c r="F1" s="157" t="s">
        <v>13</v>
      </c>
      <c r="G1" s="158" t="s">
        <v>14</v>
      </c>
      <c r="H1" s="159" t="s">
        <v>15</v>
      </c>
      <c r="I1" s="160" t="s">
        <v>16</v>
      </c>
      <c r="J1" s="161" t="s">
        <v>137</v>
      </c>
    </row>
    <row r="2" spans="1:10" x14ac:dyDescent="0.25">
      <c r="A2" s="162" t="s">
        <v>481</v>
      </c>
      <c r="B2" s="163" t="s">
        <v>229</v>
      </c>
      <c r="C2" s="164" t="s">
        <v>229</v>
      </c>
      <c r="D2" s="165" t="s">
        <v>246</v>
      </c>
      <c r="E2" s="166" t="s">
        <v>246</v>
      </c>
      <c r="F2" s="167" t="s">
        <v>229</v>
      </c>
      <c r="G2" s="168" t="s">
        <v>229</v>
      </c>
      <c r="H2" s="169" t="s">
        <v>229</v>
      </c>
      <c r="I2" s="170" t="s">
        <v>229</v>
      </c>
      <c r="J2" s="171" t="s">
        <v>229</v>
      </c>
    </row>
    <row r="3" spans="1:10" x14ac:dyDescent="0.25">
      <c r="A3" s="162" t="s">
        <v>482</v>
      </c>
      <c r="B3" s="163" t="s">
        <v>246</v>
      </c>
      <c r="C3" s="164"/>
      <c r="D3" s="165"/>
      <c r="E3" s="166"/>
      <c r="F3" s="167"/>
      <c r="G3" s="168"/>
      <c r="H3" s="169"/>
      <c r="I3" s="170"/>
      <c r="J3" s="171"/>
    </row>
    <row r="4" spans="1:10" x14ac:dyDescent="0.25">
      <c r="A4" s="162" t="s">
        <v>483</v>
      </c>
      <c r="B4" s="163"/>
      <c r="C4" s="164"/>
      <c r="D4" s="165"/>
      <c r="E4" s="166"/>
      <c r="F4" s="167"/>
      <c r="G4" s="168"/>
      <c r="H4" s="169"/>
      <c r="I4" s="170"/>
      <c r="J4" s="171"/>
    </row>
    <row r="5" spans="1:10" x14ac:dyDescent="0.25">
      <c r="A5" s="162" t="s">
        <v>484</v>
      </c>
      <c r="B5" s="163"/>
      <c r="C5" s="164"/>
      <c r="D5" s="165"/>
      <c r="E5" s="166"/>
      <c r="F5" s="167"/>
      <c r="G5" s="168"/>
      <c r="H5" s="169"/>
      <c r="I5" s="170"/>
      <c r="J5" s="171"/>
    </row>
    <row r="6" spans="1:10" x14ac:dyDescent="0.25">
      <c r="A6" s="162" t="s">
        <v>620</v>
      </c>
      <c r="B6" s="163" t="s">
        <v>260</v>
      </c>
      <c r="C6" s="164" t="s">
        <v>623</v>
      </c>
      <c r="D6" s="165" t="s">
        <v>260</v>
      </c>
      <c r="E6" s="166" t="s">
        <v>623</v>
      </c>
      <c r="F6" s="167" t="s">
        <v>260</v>
      </c>
      <c r="G6" s="168" t="s">
        <v>629</v>
      </c>
      <c r="H6" s="169" t="s">
        <v>260</v>
      </c>
      <c r="I6" s="170" t="s">
        <v>621</v>
      </c>
      <c r="J6" s="171"/>
    </row>
    <row r="7" spans="1:10" x14ac:dyDescent="0.25">
      <c r="A7" s="162" t="s">
        <v>622</v>
      </c>
      <c r="B7" s="163" t="s">
        <v>260</v>
      </c>
      <c r="C7" s="164" t="s">
        <v>260</v>
      </c>
      <c r="D7" s="165" t="s">
        <v>260</v>
      </c>
      <c r="E7" s="166" t="s">
        <v>260</v>
      </c>
      <c r="F7" s="167" t="s">
        <v>260</v>
      </c>
      <c r="G7" s="168"/>
      <c r="H7" s="169" t="s">
        <v>260</v>
      </c>
      <c r="I7" s="170" t="s">
        <v>623</v>
      </c>
      <c r="J7" s="171"/>
    </row>
    <row r="8" spans="1:10" x14ac:dyDescent="0.25">
      <c r="A8" s="162" t="s">
        <v>624</v>
      </c>
      <c r="B8" s="163" t="s">
        <v>260</v>
      </c>
      <c r="C8" s="164" t="s">
        <v>682</v>
      </c>
      <c r="D8" s="165" t="s">
        <v>260</v>
      </c>
      <c r="E8" s="166" t="s">
        <v>682</v>
      </c>
      <c r="F8" s="167" t="s">
        <v>260</v>
      </c>
      <c r="G8" s="168" t="s">
        <v>682</v>
      </c>
      <c r="H8" s="169" t="s">
        <v>260</v>
      </c>
      <c r="I8" s="170" t="s">
        <v>621</v>
      </c>
      <c r="J8" s="171"/>
    </row>
    <row r="9" spans="1:10" x14ac:dyDescent="0.25">
      <c r="A9" s="162" t="s">
        <v>625</v>
      </c>
      <c r="B9" s="163" t="s">
        <v>260</v>
      </c>
      <c r="C9" s="164" t="s">
        <v>621</v>
      </c>
      <c r="D9" s="165" t="s">
        <v>260</v>
      </c>
      <c r="E9" s="166" t="s">
        <v>621</v>
      </c>
      <c r="F9" s="167" t="s">
        <v>260</v>
      </c>
      <c r="G9" s="168" t="s">
        <v>689</v>
      </c>
      <c r="H9" s="169" t="s">
        <v>260</v>
      </c>
      <c r="I9" s="170" t="s">
        <v>621</v>
      </c>
      <c r="J9" s="171"/>
    </row>
    <row r="10" spans="1:10" x14ac:dyDescent="0.25">
      <c r="A10" s="162" t="s">
        <v>626</v>
      </c>
      <c r="B10" s="163" t="s">
        <v>260</v>
      </c>
      <c r="C10" s="164" t="s">
        <v>260</v>
      </c>
      <c r="D10" s="165" t="s">
        <v>260</v>
      </c>
      <c r="E10" s="166" t="s">
        <v>260</v>
      </c>
      <c r="F10" s="167" t="s">
        <v>260</v>
      </c>
      <c r="G10" s="168" t="s">
        <v>260</v>
      </c>
      <c r="H10" s="169" t="s">
        <v>260</v>
      </c>
      <c r="I10" s="170" t="s">
        <v>627</v>
      </c>
      <c r="J10" s="171"/>
    </row>
    <row r="11" spans="1:10" x14ac:dyDescent="0.25">
      <c r="A11" s="162" t="s">
        <v>628</v>
      </c>
      <c r="B11" s="163" t="s">
        <v>260</v>
      </c>
      <c r="C11" s="164" t="s">
        <v>629</v>
      </c>
      <c r="D11" s="165" t="s">
        <v>260</v>
      </c>
      <c r="E11" s="166" t="s">
        <v>629</v>
      </c>
      <c r="F11" s="167" t="s">
        <v>260</v>
      </c>
      <c r="G11" s="168"/>
      <c r="H11" s="169" t="s">
        <v>260</v>
      </c>
      <c r="I11" s="170" t="s">
        <v>629</v>
      </c>
      <c r="J11" s="171"/>
    </row>
    <row r="12" spans="1:10" ht="102" x14ac:dyDescent="0.25">
      <c r="A12" s="162" t="s">
        <v>630</v>
      </c>
      <c r="B12" s="163" t="s">
        <v>260</v>
      </c>
      <c r="C12" s="187" t="s">
        <v>678</v>
      </c>
      <c r="D12" s="165" t="s">
        <v>260</v>
      </c>
      <c r="E12" s="190" t="s">
        <v>683</v>
      </c>
      <c r="F12" s="167" t="s">
        <v>260</v>
      </c>
      <c r="G12" s="191" t="s">
        <v>686</v>
      </c>
      <c r="H12" s="169" t="s">
        <v>260</v>
      </c>
      <c r="I12" s="172" t="s">
        <v>631</v>
      </c>
      <c r="J12" s="171"/>
    </row>
    <row r="13" spans="1:10" ht="89.25" x14ac:dyDescent="0.25">
      <c r="A13" s="162" t="s">
        <v>632</v>
      </c>
      <c r="B13" s="163" t="s">
        <v>260</v>
      </c>
      <c r="C13" s="187" t="s">
        <v>260</v>
      </c>
      <c r="D13" s="165" t="s">
        <v>260</v>
      </c>
      <c r="E13" s="190" t="s">
        <v>260</v>
      </c>
      <c r="F13" s="167" t="s">
        <v>260</v>
      </c>
      <c r="G13" s="191" t="s">
        <v>260</v>
      </c>
      <c r="H13" s="169" t="s">
        <v>260</v>
      </c>
      <c r="I13" s="172" t="s">
        <v>633</v>
      </c>
      <c r="J13" s="171"/>
    </row>
    <row r="14" spans="1:10" ht="165.75" x14ac:dyDescent="0.25">
      <c r="A14" s="162" t="s">
        <v>634</v>
      </c>
      <c r="B14" s="163" t="s">
        <v>260</v>
      </c>
      <c r="C14" s="187" t="s">
        <v>679</v>
      </c>
      <c r="D14" s="165" t="s">
        <v>260</v>
      </c>
      <c r="E14" s="190" t="s">
        <v>679</v>
      </c>
      <c r="F14" s="167" t="s">
        <v>260</v>
      </c>
      <c r="G14" s="191" t="s">
        <v>687</v>
      </c>
      <c r="H14" s="169" t="s">
        <v>260</v>
      </c>
      <c r="I14" s="172" t="s">
        <v>635</v>
      </c>
      <c r="J14" s="171"/>
    </row>
    <row r="15" spans="1:10" ht="102" x14ac:dyDescent="0.25">
      <c r="A15" s="162" t="s">
        <v>636</v>
      </c>
      <c r="B15" s="163" t="s">
        <v>260</v>
      </c>
      <c r="C15" s="187" t="s">
        <v>680</v>
      </c>
      <c r="D15" s="165" t="s">
        <v>260</v>
      </c>
      <c r="E15" s="190" t="s">
        <v>684</v>
      </c>
      <c r="F15" s="167" t="s">
        <v>260</v>
      </c>
      <c r="G15" s="191" t="s">
        <v>688</v>
      </c>
      <c r="H15" s="169" t="s">
        <v>260</v>
      </c>
      <c r="I15" s="172" t="s">
        <v>637</v>
      </c>
      <c r="J15" s="171"/>
    </row>
    <row r="16" spans="1:10" ht="25.5" x14ac:dyDescent="0.25">
      <c r="A16" s="162" t="s">
        <v>638</v>
      </c>
      <c r="B16" s="163" t="s">
        <v>260</v>
      </c>
      <c r="C16" s="187" t="s">
        <v>260</v>
      </c>
      <c r="D16" s="165" t="s">
        <v>260</v>
      </c>
      <c r="E16" s="190" t="s">
        <v>260</v>
      </c>
      <c r="F16" s="167" t="s">
        <v>260</v>
      </c>
      <c r="G16" s="191" t="s">
        <v>260</v>
      </c>
      <c r="H16" s="169" t="s">
        <v>260</v>
      </c>
      <c r="I16" s="172" t="s">
        <v>639</v>
      </c>
      <c r="J16" s="171"/>
    </row>
    <row r="17" spans="1:10" ht="63.75" x14ac:dyDescent="0.25">
      <c r="A17" s="162" t="s">
        <v>640</v>
      </c>
      <c r="B17" s="163" t="s">
        <v>260</v>
      </c>
      <c r="C17" s="187" t="s">
        <v>681</v>
      </c>
      <c r="D17" s="165" t="s">
        <v>260</v>
      </c>
      <c r="E17" s="190" t="s">
        <v>685</v>
      </c>
      <c r="F17" s="167" t="s">
        <v>260</v>
      </c>
      <c r="G17" s="191" t="s">
        <v>690</v>
      </c>
      <c r="H17" s="169" t="s">
        <v>260</v>
      </c>
      <c r="I17" s="172" t="s">
        <v>641</v>
      </c>
      <c r="J17" s="171"/>
    </row>
    <row r="18" spans="1:10" x14ac:dyDescent="0.25">
      <c r="A18" s="162" t="s">
        <v>642</v>
      </c>
      <c r="B18" s="188" t="s">
        <v>677</v>
      </c>
      <c r="C18" s="189"/>
      <c r="D18" s="165"/>
      <c r="E18" s="166"/>
      <c r="F18" s="167"/>
      <c r="G18" s="168"/>
      <c r="H18" s="183" t="s">
        <v>644</v>
      </c>
      <c r="I18" s="184"/>
      <c r="J18" s="171"/>
    </row>
    <row r="19" spans="1:10" x14ac:dyDescent="0.25">
      <c r="A19" s="162" t="s">
        <v>643</v>
      </c>
      <c r="B19" s="188" t="s">
        <v>677</v>
      </c>
      <c r="C19" s="189"/>
      <c r="D19" s="165"/>
      <c r="E19" s="166"/>
      <c r="F19" s="167"/>
      <c r="G19" s="168"/>
      <c r="H19" s="183" t="s">
        <v>644</v>
      </c>
      <c r="I19" s="184"/>
      <c r="J19" s="171"/>
    </row>
    <row r="20" spans="1:10" x14ac:dyDescent="0.25">
      <c r="A20" s="162" t="s">
        <v>645</v>
      </c>
      <c r="B20" s="188">
        <v>30</v>
      </c>
      <c r="C20" s="189"/>
      <c r="D20" s="165"/>
      <c r="E20" s="166"/>
      <c r="F20" s="167"/>
      <c r="G20" s="168"/>
      <c r="H20" s="183">
        <v>60</v>
      </c>
      <c r="I20" s="184"/>
      <c r="J20" s="171"/>
    </row>
    <row r="21" spans="1:10" x14ac:dyDescent="0.25">
      <c r="A21" s="162" t="s">
        <v>646</v>
      </c>
      <c r="B21" s="188">
        <v>5</v>
      </c>
      <c r="C21" s="189"/>
      <c r="D21" s="165"/>
      <c r="E21" s="166"/>
      <c r="F21" s="167"/>
      <c r="G21" s="168"/>
      <c r="H21" s="183">
        <v>5</v>
      </c>
      <c r="I21" s="184"/>
      <c r="J21" s="171"/>
    </row>
    <row r="22" spans="1:10" x14ac:dyDescent="0.25">
      <c r="A22" s="162" t="s">
        <v>647</v>
      </c>
      <c r="B22" s="188">
        <v>1800</v>
      </c>
      <c r="C22" s="189"/>
      <c r="D22" s="165"/>
      <c r="E22" s="166"/>
      <c r="F22" s="167"/>
      <c r="G22" s="168"/>
      <c r="H22" s="183">
        <v>1800</v>
      </c>
      <c r="I22" s="184"/>
      <c r="J22" s="171"/>
    </row>
    <row r="23" spans="1:10" x14ac:dyDescent="0.25">
      <c r="A23" s="162" t="s">
        <v>648</v>
      </c>
      <c r="B23" s="188" t="s">
        <v>495</v>
      </c>
      <c r="C23" s="189"/>
      <c r="D23" s="165"/>
      <c r="E23" s="166"/>
      <c r="F23" s="167"/>
      <c r="G23" s="168"/>
      <c r="H23" s="183" t="s">
        <v>649</v>
      </c>
      <c r="I23" s="184"/>
      <c r="J23" s="171"/>
    </row>
    <row r="24" spans="1:10" x14ac:dyDescent="0.25">
      <c r="A24" s="162" t="s">
        <v>650</v>
      </c>
      <c r="B24" s="188">
        <v>30</v>
      </c>
      <c r="C24" s="189"/>
      <c r="D24" s="165"/>
      <c r="E24" s="166"/>
      <c r="F24" s="167"/>
      <c r="G24" s="168"/>
      <c r="H24" s="183">
        <v>30</v>
      </c>
      <c r="I24" s="184"/>
      <c r="J24" s="171"/>
    </row>
    <row r="25" spans="1:10" x14ac:dyDescent="0.25">
      <c r="A25" s="162" t="s">
        <v>651</v>
      </c>
      <c r="B25" s="188">
        <v>180</v>
      </c>
      <c r="C25" s="189"/>
      <c r="D25" s="165"/>
      <c r="E25" s="166"/>
      <c r="F25" s="167"/>
      <c r="G25" s="168"/>
      <c r="H25" s="183">
        <v>180</v>
      </c>
      <c r="I25" s="184"/>
      <c r="J25" s="171"/>
    </row>
    <row r="26" spans="1:10" x14ac:dyDescent="0.25">
      <c r="A26" s="162" t="s">
        <v>652</v>
      </c>
      <c r="B26" s="188">
        <v>900</v>
      </c>
      <c r="C26" s="189"/>
      <c r="D26" s="165"/>
      <c r="E26" s="166"/>
      <c r="F26" s="167"/>
      <c r="G26" s="168"/>
      <c r="H26" s="183">
        <v>900</v>
      </c>
      <c r="I26" s="184"/>
      <c r="J26" s="171"/>
    </row>
    <row r="27" spans="1:10" x14ac:dyDescent="0.25">
      <c r="A27" s="162" t="s">
        <v>653</v>
      </c>
      <c r="B27" s="188">
        <v>3</v>
      </c>
      <c r="C27" s="189"/>
      <c r="D27" s="165"/>
      <c r="E27" s="166"/>
      <c r="F27" s="167"/>
      <c r="G27" s="168"/>
      <c r="H27" s="183">
        <v>3</v>
      </c>
      <c r="I27" s="184"/>
      <c r="J27" s="171"/>
    </row>
    <row r="28" spans="1:10" x14ac:dyDescent="0.25">
      <c r="A28" s="162" t="s">
        <v>654</v>
      </c>
      <c r="B28" s="188" t="s">
        <v>655</v>
      </c>
      <c r="C28" s="189"/>
      <c r="D28" s="165"/>
      <c r="E28" s="166"/>
      <c r="F28" s="167"/>
      <c r="G28" s="168"/>
      <c r="H28" s="183" t="s">
        <v>655</v>
      </c>
      <c r="I28" s="184"/>
      <c r="J28" s="171"/>
    </row>
    <row r="29" spans="1:10" x14ac:dyDescent="0.25">
      <c r="A29" s="162" t="s">
        <v>656</v>
      </c>
      <c r="B29" s="188" t="b">
        <v>1</v>
      </c>
      <c r="C29" s="189"/>
      <c r="D29" s="165"/>
      <c r="E29" s="166"/>
      <c r="F29" s="167"/>
      <c r="G29" s="168"/>
      <c r="H29" s="183" t="b">
        <v>1</v>
      </c>
      <c r="I29" s="184"/>
      <c r="J29" s="171"/>
    </row>
    <row r="30" spans="1:10" x14ac:dyDescent="0.25">
      <c r="A30" s="162" t="s">
        <v>657</v>
      </c>
      <c r="B30" s="188">
        <v>180</v>
      </c>
      <c r="C30" s="189"/>
      <c r="D30" s="165"/>
      <c r="E30" s="166"/>
      <c r="F30" s="167"/>
      <c r="G30" s="168"/>
      <c r="H30" s="183">
        <v>180</v>
      </c>
      <c r="I30" s="184"/>
      <c r="J30" s="171"/>
    </row>
    <row r="31" spans="1:10" x14ac:dyDescent="0.25">
      <c r="A31" s="162" t="s">
        <v>658</v>
      </c>
      <c r="B31" s="188" t="s">
        <v>426</v>
      </c>
      <c r="C31" s="189"/>
      <c r="D31" s="165"/>
      <c r="E31" s="166"/>
      <c r="F31" s="167"/>
      <c r="G31" s="168"/>
      <c r="H31" s="183" t="s">
        <v>426</v>
      </c>
      <c r="I31" s="184"/>
      <c r="J31" s="171"/>
    </row>
    <row r="32" spans="1:10" x14ac:dyDescent="0.25">
      <c r="A32" s="162" t="s">
        <v>659</v>
      </c>
      <c r="B32" s="188" t="s">
        <v>493</v>
      </c>
      <c r="C32" s="189"/>
      <c r="D32" s="165"/>
      <c r="E32" s="166"/>
      <c r="F32" s="167"/>
      <c r="G32" s="168"/>
      <c r="H32" s="183" t="s">
        <v>612</v>
      </c>
      <c r="I32" s="184"/>
      <c r="J32" s="171"/>
    </row>
    <row r="33" spans="1:10" ht="12.75" x14ac:dyDescent="0.25">
      <c r="A33" s="162" t="s">
        <v>660</v>
      </c>
      <c r="B33" s="188"/>
      <c r="C33" s="189"/>
      <c r="D33" s="165"/>
      <c r="E33" s="166"/>
      <c r="F33" s="167"/>
      <c r="G33" s="168"/>
      <c r="H33" s="185" t="s">
        <v>661</v>
      </c>
      <c r="I33" s="186"/>
      <c r="J33" s="171"/>
    </row>
    <row r="34" spans="1:10" x14ac:dyDescent="0.25">
      <c r="A34" s="162" t="s">
        <v>662</v>
      </c>
      <c r="B34" s="188" t="b">
        <v>0</v>
      </c>
      <c r="C34" s="189"/>
      <c r="D34" s="165"/>
      <c r="E34" s="166"/>
      <c r="F34" s="167"/>
      <c r="G34" s="168"/>
      <c r="H34" s="183" t="b">
        <v>0</v>
      </c>
      <c r="I34" s="184"/>
      <c r="J34" s="171"/>
    </row>
    <row r="35" spans="1:10" x14ac:dyDescent="0.25">
      <c r="A35" s="162" t="s">
        <v>663</v>
      </c>
      <c r="B35" s="163"/>
      <c r="C35" s="164"/>
      <c r="D35" s="165"/>
      <c r="E35" s="166"/>
      <c r="F35" s="167"/>
      <c r="G35" s="168"/>
      <c r="H35" s="182" t="s">
        <v>664</v>
      </c>
      <c r="I35" s="182"/>
      <c r="J35" s="171"/>
    </row>
    <row r="36" spans="1:10" x14ac:dyDescent="0.25">
      <c r="A36" s="162" t="s">
        <v>665</v>
      </c>
      <c r="B36" s="163"/>
      <c r="C36" s="164"/>
      <c r="D36" s="165"/>
      <c r="E36" s="166"/>
      <c r="F36" s="167"/>
      <c r="G36" s="168"/>
      <c r="H36" s="182" t="s">
        <v>666</v>
      </c>
      <c r="I36" s="182"/>
      <c r="J36" s="171"/>
    </row>
    <row r="37" spans="1:10" x14ac:dyDescent="0.25">
      <c r="A37" s="162" t="s">
        <v>667</v>
      </c>
      <c r="B37" s="163"/>
      <c r="C37" s="164"/>
      <c r="D37" s="165"/>
      <c r="E37" s="166"/>
      <c r="F37" s="167"/>
      <c r="G37" s="168"/>
      <c r="H37" s="182" t="s">
        <v>668</v>
      </c>
      <c r="I37" s="182"/>
      <c r="J37" s="171"/>
    </row>
    <row r="38" spans="1:10" x14ac:dyDescent="0.25">
      <c r="A38" s="162" t="s">
        <v>669</v>
      </c>
      <c r="B38" s="163"/>
      <c r="C38" s="164"/>
      <c r="D38" s="165"/>
      <c r="E38" s="166"/>
      <c r="F38" s="167"/>
      <c r="G38" s="168"/>
      <c r="H38" s="182" t="s">
        <v>670</v>
      </c>
      <c r="I38" s="182"/>
      <c r="J38" s="171"/>
    </row>
    <row r="39" spans="1:10" x14ac:dyDescent="0.25">
      <c r="A39" s="162" t="s">
        <v>671</v>
      </c>
      <c r="B39" s="163"/>
      <c r="C39" s="164"/>
      <c r="D39" s="165"/>
      <c r="E39" s="166"/>
      <c r="F39" s="167"/>
      <c r="G39" s="168"/>
      <c r="H39" s="182" t="s">
        <v>672</v>
      </c>
      <c r="I39" s="182"/>
      <c r="J39" s="171"/>
    </row>
    <row r="40" spans="1:10" x14ac:dyDescent="0.25">
      <c r="A40" s="162" t="s">
        <v>673</v>
      </c>
      <c r="B40" s="163"/>
      <c r="C40" s="164"/>
      <c r="D40" s="165"/>
      <c r="E40" s="166"/>
      <c r="F40" s="167"/>
      <c r="G40" s="168"/>
      <c r="H40" s="182">
        <v>3000</v>
      </c>
      <c r="I40" s="182"/>
      <c r="J40" s="171"/>
    </row>
    <row r="41" spans="1:10" x14ac:dyDescent="0.25">
      <c r="A41" s="162" t="s">
        <v>674</v>
      </c>
      <c r="B41" s="163"/>
      <c r="C41" s="164"/>
      <c r="D41" s="165"/>
      <c r="E41" s="166"/>
      <c r="F41" s="167"/>
      <c r="G41" s="168"/>
      <c r="H41" s="182" t="s">
        <v>675</v>
      </c>
      <c r="I41" s="182"/>
      <c r="J41" s="171"/>
    </row>
    <row r="42" spans="1:10" x14ac:dyDescent="0.25">
      <c r="A42" s="162" t="s">
        <v>676</v>
      </c>
      <c r="B42" s="163"/>
      <c r="C42" s="164"/>
      <c r="D42" s="165"/>
      <c r="E42" s="166"/>
      <c r="F42" s="167"/>
      <c r="G42" s="168"/>
      <c r="H42" s="182" t="b">
        <v>0</v>
      </c>
      <c r="I42" s="182"/>
      <c r="J42" s="171"/>
    </row>
  </sheetData>
  <mergeCells count="42">
    <mergeCell ref="B33:C33"/>
    <mergeCell ref="B34:C34"/>
    <mergeCell ref="B27:C27"/>
    <mergeCell ref="B28:C28"/>
    <mergeCell ref="B29:C29"/>
    <mergeCell ref="B30:C30"/>
    <mergeCell ref="B31:C31"/>
    <mergeCell ref="B32:C32"/>
    <mergeCell ref="H42:I42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H36:I36"/>
    <mergeCell ref="H37:I37"/>
    <mergeCell ref="H38:I38"/>
    <mergeCell ref="H39:I39"/>
    <mergeCell ref="H40:I40"/>
    <mergeCell ref="H41:I41"/>
    <mergeCell ref="H30:I30"/>
    <mergeCell ref="H31:I31"/>
    <mergeCell ref="H32:I32"/>
    <mergeCell ref="H33:I33"/>
    <mergeCell ref="H34:I34"/>
    <mergeCell ref="H35:I35"/>
    <mergeCell ref="H24:I24"/>
    <mergeCell ref="H25:I25"/>
    <mergeCell ref="H26:I26"/>
    <mergeCell ref="H27:I27"/>
    <mergeCell ref="H28:I28"/>
    <mergeCell ref="H29:I29"/>
    <mergeCell ref="H18:I18"/>
    <mergeCell ref="H19:I19"/>
    <mergeCell ref="H20:I20"/>
    <mergeCell ref="H21:I21"/>
    <mergeCell ref="H22:I22"/>
    <mergeCell ref="H23:I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pane xSplit="5" ySplit="7" topLeftCell="F8" activePane="bottomRight" state="frozenSplit"/>
      <selection pane="topRight" activeCell="XFD1" sqref="XFD1"/>
      <selection pane="bottomLeft" activeCell="A2" sqref="A2"/>
      <selection pane="bottomRight" activeCell="C6" sqref="C6:C7"/>
    </sheetView>
  </sheetViews>
  <sheetFormatPr defaultColWidth="0" defaultRowHeight="15" zeroHeight="1" x14ac:dyDescent="0.25"/>
  <cols>
    <col min="1" max="1" width="15.7109375" customWidth="1"/>
    <col min="2" max="5" width="15.7109375" style="10" customWidth="1"/>
    <col min="6" max="6" width="0.7109375" customWidth="1"/>
    <col min="7" max="16384" width="9.140625" hidden="1"/>
  </cols>
  <sheetData>
    <row r="1" spans="1:5" x14ac:dyDescent="0.25">
      <c r="A1" s="20" t="s">
        <v>163</v>
      </c>
      <c r="B1" s="21" t="s">
        <v>2</v>
      </c>
      <c r="C1" s="21" t="s">
        <v>3</v>
      </c>
      <c r="D1" s="21" t="s">
        <v>4</v>
      </c>
      <c r="E1" s="21" t="s">
        <v>5</v>
      </c>
    </row>
    <row r="2" spans="1:5" x14ac:dyDescent="0.25">
      <c r="A2" s="18" t="s">
        <v>164</v>
      </c>
      <c r="B2" s="22" t="s">
        <v>168</v>
      </c>
      <c r="C2" s="22" t="s">
        <v>168</v>
      </c>
      <c r="D2" s="22" t="s">
        <v>171</v>
      </c>
      <c r="E2" s="22" t="s">
        <v>174</v>
      </c>
    </row>
    <row r="3" spans="1:5" x14ac:dyDescent="0.25">
      <c r="A3" s="18" t="s">
        <v>167</v>
      </c>
      <c r="B3" s="22" t="s">
        <v>169</v>
      </c>
      <c r="C3" s="22" t="s">
        <v>169</v>
      </c>
      <c r="D3" s="22" t="s">
        <v>173</v>
      </c>
      <c r="E3" s="22" t="s">
        <v>176</v>
      </c>
    </row>
    <row r="4" spans="1:5" x14ac:dyDescent="0.25">
      <c r="A4" s="18" t="s">
        <v>63</v>
      </c>
      <c r="B4" s="22">
        <v>940</v>
      </c>
      <c r="C4" s="22">
        <v>940</v>
      </c>
      <c r="D4" s="22">
        <v>650</v>
      </c>
      <c r="E4" s="22">
        <v>600</v>
      </c>
    </row>
    <row r="5" spans="1:5" x14ac:dyDescent="0.25">
      <c r="A5" s="18" t="s">
        <v>165</v>
      </c>
      <c r="B5" s="22">
        <v>1521</v>
      </c>
      <c r="C5" s="22">
        <v>1521</v>
      </c>
      <c r="D5" s="22">
        <v>1521</v>
      </c>
      <c r="E5" s="22">
        <v>1521</v>
      </c>
    </row>
    <row r="6" spans="1:5" x14ac:dyDescent="0.25">
      <c r="A6" s="18" t="s">
        <v>166</v>
      </c>
      <c r="B6" s="22" t="s">
        <v>170</v>
      </c>
      <c r="C6" s="22" t="s">
        <v>170</v>
      </c>
      <c r="D6" s="22" t="s">
        <v>172</v>
      </c>
      <c r="E6" s="22" t="s">
        <v>175</v>
      </c>
    </row>
    <row r="7" spans="1:5" x14ac:dyDescent="0.25">
      <c r="A7" s="18" t="s">
        <v>74</v>
      </c>
      <c r="B7" s="9" t="s">
        <v>46</v>
      </c>
      <c r="C7" s="9" t="s">
        <v>46</v>
      </c>
      <c r="D7" s="22" t="s">
        <v>178</v>
      </c>
      <c r="E7" s="22" t="s">
        <v>177</v>
      </c>
    </row>
    <row r="8" spans="1:5" ht="3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zoomScaleNormal="100" workbookViewId="0">
      <pane xSplit="3" ySplit="48" topLeftCell="D49" activePane="bottomRight" state="frozenSplit"/>
      <selection pane="topRight" activeCell="E6" sqref="E6:XFD6"/>
      <selection pane="bottomLeft" activeCell="A28" sqref="A28"/>
      <selection pane="bottomRight" activeCell="A20" sqref="A20"/>
    </sheetView>
  </sheetViews>
  <sheetFormatPr defaultColWidth="0" defaultRowHeight="15" zeroHeight="1" x14ac:dyDescent="0.25"/>
  <cols>
    <col min="1" max="1" width="45.7109375" style="2" customWidth="1"/>
    <col min="2" max="2" width="21.140625" style="13" customWidth="1"/>
    <col min="3" max="3" width="2.5703125" style="2" customWidth="1"/>
    <col min="4" max="4" width="2.7109375" style="2" customWidth="1"/>
    <col min="5" max="16384" width="9.140625" style="2" hidden="1"/>
  </cols>
  <sheetData>
    <row r="1" spans="1:3" x14ac:dyDescent="0.25">
      <c r="A1" s="131" t="s">
        <v>132</v>
      </c>
      <c r="B1" s="131"/>
    </row>
    <row r="2" spans="1:3" x14ac:dyDescent="0.25">
      <c r="A2" s="11" t="s">
        <v>130</v>
      </c>
      <c r="B2" s="12" t="s">
        <v>131</v>
      </c>
    </row>
    <row r="3" spans="1:3" x14ac:dyDescent="0.25">
      <c r="A3" s="14" t="s">
        <v>134</v>
      </c>
      <c r="B3" s="15">
        <v>6014</v>
      </c>
      <c r="C3" s="2" t="s">
        <v>179</v>
      </c>
    </row>
    <row r="4" spans="1:3" x14ac:dyDescent="0.25">
      <c r="A4" s="14" t="s">
        <v>133</v>
      </c>
      <c r="B4" s="15">
        <v>6114</v>
      </c>
      <c r="C4" s="2" t="s">
        <v>179</v>
      </c>
    </row>
    <row r="5" spans="1:3" x14ac:dyDescent="0.25">
      <c r="A5" s="14" t="s">
        <v>203</v>
      </c>
      <c r="B5" s="15">
        <v>6005</v>
      </c>
      <c r="C5" s="2" t="s">
        <v>179</v>
      </c>
    </row>
    <row r="6" spans="1:3" x14ac:dyDescent="0.25">
      <c r="A6" s="14" t="s">
        <v>202</v>
      </c>
      <c r="B6" s="15">
        <v>6006</v>
      </c>
    </row>
    <row r="7" spans="1:3" x14ac:dyDescent="0.25">
      <c r="A7" s="14" t="s">
        <v>201</v>
      </c>
      <c r="B7" s="15">
        <v>6007</v>
      </c>
    </row>
    <row r="8" spans="1:3" x14ac:dyDescent="0.25">
      <c r="A8" s="14" t="s">
        <v>194</v>
      </c>
      <c r="B8" s="15" t="s">
        <v>195</v>
      </c>
    </row>
    <row r="9" spans="1:3" x14ac:dyDescent="0.25">
      <c r="A9" s="14" t="s">
        <v>196</v>
      </c>
      <c r="B9" s="15">
        <v>6009</v>
      </c>
    </row>
    <row r="10" spans="1:3" x14ac:dyDescent="0.25">
      <c r="A10" s="14" t="s">
        <v>197</v>
      </c>
      <c r="B10" s="15" t="s">
        <v>180</v>
      </c>
      <c r="C10" s="2" t="s">
        <v>179</v>
      </c>
    </row>
    <row r="11" spans="1:3" x14ac:dyDescent="0.25">
      <c r="A11" s="14" t="s">
        <v>198</v>
      </c>
      <c r="B11" s="15" t="s">
        <v>181</v>
      </c>
    </row>
    <row r="12" spans="1:3" x14ac:dyDescent="0.25">
      <c r="A12" s="14" t="s">
        <v>199</v>
      </c>
      <c r="B12" s="15" t="s">
        <v>182</v>
      </c>
    </row>
    <row r="13" spans="1:3" x14ac:dyDescent="0.25">
      <c r="A13" s="14" t="s">
        <v>184</v>
      </c>
      <c r="B13" s="15" t="s">
        <v>183</v>
      </c>
      <c r="C13" s="2" t="s">
        <v>179</v>
      </c>
    </row>
    <row r="14" spans="1:3" x14ac:dyDescent="0.25">
      <c r="A14" s="14" t="s">
        <v>185</v>
      </c>
      <c r="B14" s="15" t="s">
        <v>135</v>
      </c>
    </row>
    <row r="15" spans="1:3" x14ac:dyDescent="0.25">
      <c r="A15" s="14" t="s">
        <v>186</v>
      </c>
      <c r="B15" s="15" t="s">
        <v>135</v>
      </c>
    </row>
    <row r="16" spans="1:3" x14ac:dyDescent="0.25">
      <c r="A16" s="14" t="s">
        <v>187</v>
      </c>
      <c r="B16" s="15" t="s">
        <v>135</v>
      </c>
    </row>
    <row r="17" spans="1:3" x14ac:dyDescent="0.25">
      <c r="A17" s="14" t="s">
        <v>188</v>
      </c>
      <c r="B17" s="15" t="s">
        <v>189</v>
      </c>
    </row>
    <row r="18" spans="1:3" x14ac:dyDescent="0.25">
      <c r="A18" s="14" t="s">
        <v>190</v>
      </c>
      <c r="B18" s="15" t="s">
        <v>191</v>
      </c>
    </row>
    <row r="19" spans="1:3" x14ac:dyDescent="0.25">
      <c r="A19" s="14" t="s">
        <v>193</v>
      </c>
      <c r="B19" s="15" t="s">
        <v>192</v>
      </c>
      <c r="C19" s="2" t="s">
        <v>179</v>
      </c>
    </row>
    <row r="20" spans="1:3" x14ac:dyDescent="0.25">
      <c r="A20" s="14" t="s">
        <v>200</v>
      </c>
      <c r="B20" s="15">
        <v>15555</v>
      </c>
    </row>
    <row r="21" spans="1:3" x14ac:dyDescent="0.25"/>
    <row r="22" spans="1:3" x14ac:dyDescent="0.25"/>
    <row r="23" spans="1:3" hidden="1" x14ac:dyDescent="0.25"/>
    <row r="24" spans="1:3" hidden="1" x14ac:dyDescent="0.25"/>
    <row r="25" spans="1:3" hidden="1" x14ac:dyDescent="0.25"/>
    <row r="26" spans="1:3" hidden="1" x14ac:dyDescent="0.25"/>
    <row r="27" spans="1:3" hidden="1" x14ac:dyDescent="0.25"/>
    <row r="28" spans="1:3" hidden="1" x14ac:dyDescent="0.25"/>
    <row r="29" spans="1:3" hidden="1" x14ac:dyDescent="0.25"/>
    <row r="30" spans="1:3" hidden="1" x14ac:dyDescent="0.25"/>
    <row r="31" spans="1:3" hidden="1" x14ac:dyDescent="0.25"/>
    <row r="32" spans="1:3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x14ac:dyDescent="0.25"/>
    <row r="45" x14ac:dyDescent="0.25"/>
    <row r="46" x14ac:dyDescent="0.25"/>
    <row r="47" x14ac:dyDescent="0.25"/>
    <row r="48" x14ac:dyDescent="0.25"/>
    <row r="49" x14ac:dyDescent="0.25"/>
  </sheetData>
  <mergeCells count="1">
    <mergeCell ref="A1:B1"/>
  </mergeCells>
  <pageMargins left="1" right="1" top="1" bottom="1" header="0.5" footer="0.5"/>
  <pageSetup paperSize="5" orientation="landscape" r:id="rId1"/>
  <headerFooter>
    <oddHeader>&amp;C&amp;"Courier New,Bold"&amp;KC00000&amp;F&amp;"-,Regular"&amp;K01+000
&amp;"-,Bold"&amp;K0070C0&amp;A</oddHeader>
    <oddFooter>&amp;L&amp;BRent-A-Center Confidential&amp;B&amp;C&amp;D&amp;RPage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28"/>
  <sheetViews>
    <sheetView showGridLines="0" workbookViewId="0">
      <selection activeCell="H28" sqref="H28"/>
    </sheetView>
  </sheetViews>
  <sheetFormatPr defaultRowHeight="12.75" x14ac:dyDescent="0.2"/>
  <cols>
    <col min="1" max="16384" width="9.140625" style="23"/>
  </cols>
  <sheetData>
    <row r="4" spans="2:11" ht="13.5" thickBot="1" x14ac:dyDescent="0.25"/>
    <row r="5" spans="2:11" x14ac:dyDescent="0.2">
      <c r="B5" s="134" t="s">
        <v>204</v>
      </c>
      <c r="C5" s="134"/>
      <c r="F5" s="138" t="s">
        <v>25</v>
      </c>
      <c r="G5" s="139"/>
      <c r="J5" s="134" t="s">
        <v>206</v>
      </c>
      <c r="K5" s="134"/>
    </row>
    <row r="6" spans="2:11" x14ac:dyDescent="0.2">
      <c r="B6" s="132" t="s">
        <v>205</v>
      </c>
      <c r="C6" s="132"/>
      <c r="F6" s="25" t="s">
        <v>6</v>
      </c>
      <c r="G6" s="26" t="s">
        <v>7</v>
      </c>
      <c r="J6" s="132" t="s">
        <v>207</v>
      </c>
      <c r="K6" s="132"/>
    </row>
    <row r="7" spans="2:11" ht="13.5" thickBot="1" x14ac:dyDescent="0.25">
      <c r="F7" s="27" t="s">
        <v>210</v>
      </c>
      <c r="G7" s="28" t="s">
        <v>211</v>
      </c>
      <c r="J7" s="132" t="s">
        <v>208</v>
      </c>
      <c r="K7" s="132"/>
    </row>
    <row r="8" spans="2:11" x14ac:dyDescent="0.2">
      <c r="J8" s="132" t="s">
        <v>209</v>
      </c>
      <c r="K8" s="132"/>
    </row>
    <row r="9" spans="2:11" x14ac:dyDescent="0.2">
      <c r="J9" s="135" t="s">
        <v>213</v>
      </c>
      <c r="K9" s="135"/>
    </row>
    <row r="10" spans="2:11" x14ac:dyDescent="0.2">
      <c r="B10" s="134" t="s">
        <v>220</v>
      </c>
      <c r="C10" s="134"/>
      <c r="J10" s="135" t="s">
        <v>212</v>
      </c>
      <c r="K10" s="135"/>
    </row>
    <row r="11" spans="2:11" x14ac:dyDescent="0.2">
      <c r="B11" s="132" t="s">
        <v>219</v>
      </c>
      <c r="C11" s="132"/>
      <c r="J11" s="135" t="s">
        <v>218</v>
      </c>
      <c r="K11" s="135"/>
    </row>
    <row r="12" spans="2:11" x14ac:dyDescent="0.2">
      <c r="F12" s="134" t="s">
        <v>214</v>
      </c>
      <c r="G12" s="134"/>
    </row>
    <row r="13" spans="2:11" x14ac:dyDescent="0.2">
      <c r="F13" s="132" t="s">
        <v>215</v>
      </c>
      <c r="G13" s="132"/>
    </row>
    <row r="14" spans="2:11" x14ac:dyDescent="0.2">
      <c r="F14" s="132" t="s">
        <v>216</v>
      </c>
      <c r="G14" s="132"/>
    </row>
    <row r="15" spans="2:11" x14ac:dyDescent="0.2">
      <c r="B15" s="133" t="s">
        <v>221</v>
      </c>
      <c r="C15" s="133"/>
      <c r="F15" s="132" t="s">
        <v>217</v>
      </c>
      <c r="G15" s="132"/>
      <c r="J15" s="136" t="s">
        <v>228</v>
      </c>
      <c r="K15" s="137"/>
    </row>
    <row r="19" spans="2:3" x14ac:dyDescent="0.2">
      <c r="B19" s="133" t="s">
        <v>222</v>
      </c>
      <c r="C19" s="133"/>
    </row>
    <row r="22" spans="2:3" x14ac:dyDescent="0.2">
      <c r="B22" s="24"/>
    </row>
    <row r="23" spans="2:3" x14ac:dyDescent="0.2">
      <c r="B23" s="134" t="s">
        <v>223</v>
      </c>
      <c r="C23" s="134"/>
    </row>
    <row r="24" spans="2:3" x14ac:dyDescent="0.2">
      <c r="B24" s="132" t="s">
        <v>209</v>
      </c>
      <c r="C24" s="132"/>
    </row>
    <row r="25" spans="2:3" x14ac:dyDescent="0.2">
      <c r="B25" s="132" t="s">
        <v>224</v>
      </c>
      <c r="C25" s="132"/>
    </row>
    <row r="26" spans="2:3" x14ac:dyDescent="0.2">
      <c r="B26" s="132" t="s">
        <v>225</v>
      </c>
      <c r="C26" s="132"/>
    </row>
    <row r="27" spans="2:3" x14ac:dyDescent="0.2">
      <c r="B27" s="132" t="s">
        <v>226</v>
      </c>
      <c r="C27" s="132"/>
    </row>
    <row r="28" spans="2:3" x14ac:dyDescent="0.2">
      <c r="B28" s="132" t="s">
        <v>227</v>
      </c>
      <c r="C28" s="132"/>
    </row>
  </sheetData>
  <mergeCells count="25">
    <mergeCell ref="J8:K8"/>
    <mergeCell ref="F5:G5"/>
    <mergeCell ref="B5:C5"/>
    <mergeCell ref="B6:C6"/>
    <mergeCell ref="J5:K5"/>
    <mergeCell ref="J6:K6"/>
    <mergeCell ref="J7:K7"/>
    <mergeCell ref="B15:C15"/>
    <mergeCell ref="J9:K9"/>
    <mergeCell ref="J11:K11"/>
    <mergeCell ref="B10:C10"/>
    <mergeCell ref="B11:C11"/>
    <mergeCell ref="J15:K15"/>
    <mergeCell ref="J10:K10"/>
    <mergeCell ref="F12:G12"/>
    <mergeCell ref="F13:G13"/>
    <mergeCell ref="F14:G14"/>
    <mergeCell ref="F15:G15"/>
    <mergeCell ref="B25:C25"/>
    <mergeCell ref="B26:C26"/>
    <mergeCell ref="B27:C27"/>
    <mergeCell ref="B28:C28"/>
    <mergeCell ref="B19:C19"/>
    <mergeCell ref="B23:C23"/>
    <mergeCell ref="B24:C2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pane ySplit="1" topLeftCell="A2" activePane="bottomLeft" state="frozen"/>
      <selection pane="bottomLeft" activeCell="C11" sqref="C11"/>
    </sheetView>
  </sheetViews>
  <sheetFormatPr defaultRowHeight="12.75" x14ac:dyDescent="0.25"/>
  <cols>
    <col min="1" max="1" width="9.140625" style="97"/>
    <col min="2" max="2" width="23.7109375" style="97" customWidth="1"/>
    <col min="3" max="3" width="149.5703125" style="97" customWidth="1"/>
    <col min="4" max="16384" width="9.140625" style="97"/>
  </cols>
  <sheetData>
    <row r="1" spans="1:3" x14ac:dyDescent="0.25">
      <c r="A1" s="100" t="s">
        <v>446</v>
      </c>
      <c r="B1" s="100" t="s">
        <v>447</v>
      </c>
      <c r="C1" s="100" t="s">
        <v>448</v>
      </c>
    </row>
    <row r="2" spans="1:3" x14ac:dyDescent="0.25">
      <c r="A2" s="98" t="s">
        <v>462</v>
      </c>
      <c r="B2" s="97" t="s">
        <v>456</v>
      </c>
      <c r="C2" s="97" t="s">
        <v>150</v>
      </c>
    </row>
    <row r="3" spans="1:3" x14ac:dyDescent="0.25">
      <c r="A3" s="98" t="s">
        <v>463</v>
      </c>
      <c r="B3" s="97" t="s">
        <v>456</v>
      </c>
      <c r="C3" s="97" t="s">
        <v>151</v>
      </c>
    </row>
    <row r="4" spans="1:3" x14ac:dyDescent="0.25">
      <c r="A4" s="98" t="s">
        <v>464</v>
      </c>
      <c r="B4" s="97" t="s">
        <v>456</v>
      </c>
      <c r="C4" s="97" t="s">
        <v>152</v>
      </c>
    </row>
    <row r="5" spans="1:3" x14ac:dyDescent="0.25">
      <c r="A5" s="98" t="s">
        <v>475</v>
      </c>
      <c r="B5" s="98" t="s">
        <v>473</v>
      </c>
      <c r="C5" s="98" t="s">
        <v>474</v>
      </c>
    </row>
    <row r="6" spans="1:3" x14ac:dyDescent="0.25">
      <c r="A6" s="98" t="s">
        <v>450</v>
      </c>
      <c r="B6" s="97" t="s">
        <v>153</v>
      </c>
      <c r="C6" s="97" t="s">
        <v>154</v>
      </c>
    </row>
    <row r="7" spans="1:3" x14ac:dyDescent="0.25">
      <c r="A7" s="97" t="s">
        <v>454</v>
      </c>
      <c r="B7" s="97" t="s">
        <v>153</v>
      </c>
      <c r="C7" s="97" t="s">
        <v>155</v>
      </c>
    </row>
    <row r="8" spans="1:3" x14ac:dyDescent="0.25">
      <c r="A8" s="97" t="s">
        <v>465</v>
      </c>
      <c r="B8" s="97" t="s">
        <v>153</v>
      </c>
      <c r="C8" s="97" t="s">
        <v>156</v>
      </c>
    </row>
    <row r="9" spans="1:3" x14ac:dyDescent="0.25">
      <c r="A9" s="98" t="s">
        <v>472</v>
      </c>
      <c r="B9" s="98" t="s">
        <v>457</v>
      </c>
      <c r="C9" s="98" t="s">
        <v>445</v>
      </c>
    </row>
    <row r="10" spans="1:3" x14ac:dyDescent="0.25">
      <c r="A10" s="97" t="s">
        <v>453</v>
      </c>
      <c r="B10" s="98" t="s">
        <v>457</v>
      </c>
      <c r="C10" s="98" t="s">
        <v>458</v>
      </c>
    </row>
    <row r="11" spans="1:3" ht="25.5" x14ac:dyDescent="0.25">
      <c r="A11" s="97" t="s">
        <v>471</v>
      </c>
      <c r="B11" s="98" t="s">
        <v>457</v>
      </c>
      <c r="C11" s="99" t="s">
        <v>459</v>
      </c>
    </row>
    <row r="12" spans="1:3" x14ac:dyDescent="0.25">
      <c r="A12" s="98" t="s">
        <v>452</v>
      </c>
      <c r="B12" s="97" t="s">
        <v>145</v>
      </c>
      <c r="C12" s="98" t="s">
        <v>444</v>
      </c>
    </row>
    <row r="13" spans="1:3" x14ac:dyDescent="0.25">
      <c r="A13" s="97" t="s">
        <v>455</v>
      </c>
      <c r="B13" s="97" t="s">
        <v>145</v>
      </c>
      <c r="C13" s="97" t="s">
        <v>148</v>
      </c>
    </row>
    <row r="14" spans="1:3" x14ac:dyDescent="0.25">
      <c r="A14" s="97" t="s">
        <v>460</v>
      </c>
      <c r="B14" s="97" t="s">
        <v>145</v>
      </c>
      <c r="C14" s="97" t="s">
        <v>149</v>
      </c>
    </row>
    <row r="15" spans="1:3" x14ac:dyDescent="0.25">
      <c r="A15" s="97" t="s">
        <v>461</v>
      </c>
      <c r="B15" s="97" t="s">
        <v>145</v>
      </c>
      <c r="C15" s="98" t="s">
        <v>443</v>
      </c>
    </row>
    <row r="16" spans="1:3" x14ac:dyDescent="0.25">
      <c r="A16" s="98" t="s">
        <v>449</v>
      </c>
      <c r="B16" s="97" t="s">
        <v>144</v>
      </c>
      <c r="C16" s="97" t="s">
        <v>147</v>
      </c>
    </row>
    <row r="17" spans="1:3" x14ac:dyDescent="0.25">
      <c r="A17" s="98" t="s">
        <v>451</v>
      </c>
      <c r="B17" s="97" t="s">
        <v>144</v>
      </c>
      <c r="C17" s="97" t="s">
        <v>146</v>
      </c>
    </row>
    <row r="18" spans="1:3" x14ac:dyDescent="0.25">
      <c r="A18" s="97" t="s">
        <v>466</v>
      </c>
      <c r="B18" s="97" t="s">
        <v>157</v>
      </c>
      <c r="C18" s="97" t="s">
        <v>158</v>
      </c>
    </row>
    <row r="19" spans="1:3" x14ac:dyDescent="0.25">
      <c r="A19" s="97" t="s">
        <v>467</v>
      </c>
      <c r="B19" s="97" t="s">
        <v>157</v>
      </c>
      <c r="C19" s="97" t="s">
        <v>159</v>
      </c>
    </row>
    <row r="20" spans="1:3" x14ac:dyDescent="0.25">
      <c r="A20" s="97" t="s">
        <v>468</v>
      </c>
      <c r="B20" s="97" t="s">
        <v>157</v>
      </c>
      <c r="C20" s="97" t="s">
        <v>160</v>
      </c>
    </row>
    <row r="21" spans="1:3" x14ac:dyDescent="0.25">
      <c r="A21" s="97" t="s">
        <v>469</v>
      </c>
      <c r="B21" s="97" t="s">
        <v>157</v>
      </c>
      <c r="C21" s="97" t="s">
        <v>161</v>
      </c>
    </row>
    <row r="22" spans="1:3" x14ac:dyDescent="0.25">
      <c r="A22" s="97" t="s">
        <v>470</v>
      </c>
      <c r="B22" s="97" t="s">
        <v>157</v>
      </c>
      <c r="C22" s="97" t="s">
        <v>162</v>
      </c>
    </row>
    <row r="23" spans="1:3" x14ac:dyDescent="0.25">
      <c r="A23" s="98" t="s">
        <v>479</v>
      </c>
      <c r="B23" s="98" t="s">
        <v>476</v>
      </c>
      <c r="C23" s="98" t="s">
        <v>477</v>
      </c>
    </row>
    <row r="24" spans="1:3" x14ac:dyDescent="0.25">
      <c r="A24" s="98" t="s">
        <v>480</v>
      </c>
      <c r="B24" s="98" t="s">
        <v>476</v>
      </c>
      <c r="C24" s="98" t="s">
        <v>478</v>
      </c>
    </row>
  </sheetData>
  <sortState ref="A1:C21">
    <sortCondition ref="B1:B21"/>
    <sortCondition ref="A1:A21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81"/>
  <sheetViews>
    <sheetView workbookViewId="0">
      <pane xSplit="6" ySplit="1" topLeftCell="G38" activePane="bottomRight" state="frozenSplit"/>
      <selection pane="topRight" activeCell="C1" sqref="C1"/>
      <selection pane="bottomLeft" activeCell="A2" sqref="A2"/>
      <selection pane="bottomRight" activeCell="C81" sqref="C81"/>
    </sheetView>
  </sheetViews>
  <sheetFormatPr defaultRowHeight="15" x14ac:dyDescent="0.25"/>
  <cols>
    <col min="1" max="3" width="40.7109375" customWidth="1"/>
    <col min="4" max="4" width="7.85546875" style="10" bestFit="1" customWidth="1"/>
    <col min="5" max="6" width="13.28515625" bestFit="1" customWidth="1"/>
    <col min="10" max="10" width="12.42578125" bestFit="1" customWidth="1"/>
    <col min="11" max="11" width="11.28515625" bestFit="1" customWidth="1"/>
    <col min="12" max="12" width="10" bestFit="1" customWidth="1"/>
    <col min="14" max="14" width="26.5703125" bestFit="1" customWidth="1"/>
  </cols>
  <sheetData>
    <row r="1" spans="1:5" x14ac:dyDescent="0.25">
      <c r="A1" s="57" t="s">
        <v>310</v>
      </c>
      <c r="B1" s="57" t="s">
        <v>311</v>
      </c>
      <c r="C1" s="57" t="s">
        <v>305</v>
      </c>
      <c r="D1" s="58" t="s">
        <v>304</v>
      </c>
      <c r="E1" s="57" t="s">
        <v>312</v>
      </c>
    </row>
    <row r="2" spans="1:5" x14ac:dyDescent="0.25">
      <c r="A2" s="56" t="s">
        <v>331</v>
      </c>
      <c r="B2" s="56" t="s">
        <v>321</v>
      </c>
      <c r="C2" s="56" t="s">
        <v>332</v>
      </c>
      <c r="D2" s="63">
        <v>10.1</v>
      </c>
      <c r="E2" s="56" t="s">
        <v>316</v>
      </c>
    </row>
    <row r="3" spans="1:5" x14ac:dyDescent="0.25">
      <c r="A3" s="56" t="s">
        <v>317</v>
      </c>
      <c r="B3" s="56" t="s">
        <v>318</v>
      </c>
      <c r="C3" s="56" t="s">
        <v>319</v>
      </c>
      <c r="D3" s="63">
        <v>10.1</v>
      </c>
      <c r="E3" s="56" t="s">
        <v>316</v>
      </c>
    </row>
    <row r="4" spans="1:5" x14ac:dyDescent="0.25">
      <c r="A4" s="56" t="s">
        <v>345</v>
      </c>
      <c r="B4" s="56" t="s">
        <v>321</v>
      </c>
      <c r="C4" s="56" t="s">
        <v>321</v>
      </c>
      <c r="D4" s="63">
        <v>10.1</v>
      </c>
      <c r="E4" s="56" t="s">
        <v>316</v>
      </c>
    </row>
    <row r="5" spans="1:5" x14ac:dyDescent="0.25">
      <c r="A5" s="56" t="s">
        <v>313</v>
      </c>
      <c r="B5" s="56" t="s">
        <v>314</v>
      </c>
      <c r="C5" s="56" t="s">
        <v>315</v>
      </c>
      <c r="D5" s="63">
        <v>10.1</v>
      </c>
      <c r="E5" s="56" t="s">
        <v>316</v>
      </c>
    </row>
    <row r="6" spans="1:5" x14ac:dyDescent="0.25">
      <c r="A6" s="56" t="s">
        <v>322</v>
      </c>
      <c r="B6" s="56" t="s">
        <v>321</v>
      </c>
      <c r="C6" s="56" t="s">
        <v>321</v>
      </c>
      <c r="D6" s="63">
        <v>10.1</v>
      </c>
      <c r="E6" s="56" t="s">
        <v>316</v>
      </c>
    </row>
    <row r="7" spans="1:5" x14ac:dyDescent="0.25">
      <c r="A7" s="56" t="s">
        <v>323</v>
      </c>
      <c r="B7" s="56" t="s">
        <v>324</v>
      </c>
      <c r="C7" s="56" t="s">
        <v>324</v>
      </c>
      <c r="D7" s="63">
        <v>10.1</v>
      </c>
      <c r="E7" s="56" t="s">
        <v>316</v>
      </c>
    </row>
    <row r="8" spans="1:5" x14ac:dyDescent="0.25">
      <c r="A8" s="56" t="s">
        <v>341</v>
      </c>
      <c r="B8" s="56" t="s">
        <v>314</v>
      </c>
      <c r="C8" s="56" t="s">
        <v>342</v>
      </c>
      <c r="D8" s="63">
        <v>10.1</v>
      </c>
      <c r="E8" s="56" t="s">
        <v>316</v>
      </c>
    </row>
    <row r="9" spans="1:5" x14ac:dyDescent="0.25">
      <c r="A9" s="56" t="s">
        <v>337</v>
      </c>
      <c r="B9" s="56" t="s">
        <v>338</v>
      </c>
      <c r="C9" s="56" t="s">
        <v>339</v>
      </c>
      <c r="D9" s="63">
        <v>10.1</v>
      </c>
      <c r="E9" s="56" t="s">
        <v>316</v>
      </c>
    </row>
    <row r="10" spans="1:5" x14ac:dyDescent="0.25">
      <c r="A10" s="59" t="s">
        <v>352</v>
      </c>
      <c r="B10" s="59" t="s">
        <v>321</v>
      </c>
      <c r="C10" s="59" t="s">
        <v>332</v>
      </c>
      <c r="D10" s="60">
        <v>10.1</v>
      </c>
      <c r="E10" s="59" t="s">
        <v>326</v>
      </c>
    </row>
    <row r="11" spans="1:5" x14ac:dyDescent="0.25">
      <c r="A11" s="59" t="s">
        <v>346</v>
      </c>
      <c r="B11" s="59" t="s">
        <v>318</v>
      </c>
      <c r="C11" s="59" t="s">
        <v>319</v>
      </c>
      <c r="D11" s="60">
        <v>10.1</v>
      </c>
      <c r="E11" s="59" t="s">
        <v>326</v>
      </c>
    </row>
    <row r="12" spans="1:5" x14ac:dyDescent="0.25">
      <c r="A12" s="59" t="s">
        <v>350</v>
      </c>
      <c r="B12" s="59" t="s">
        <v>184</v>
      </c>
      <c r="C12" s="59" t="s">
        <v>184</v>
      </c>
      <c r="D12" s="60">
        <v>10</v>
      </c>
      <c r="E12" s="59" t="s">
        <v>326</v>
      </c>
    </row>
    <row r="13" spans="1:5" x14ac:dyDescent="0.25">
      <c r="A13" s="59" t="s">
        <v>325</v>
      </c>
      <c r="B13" s="59" t="s">
        <v>314</v>
      </c>
      <c r="C13" s="59" t="s">
        <v>315</v>
      </c>
      <c r="D13" s="60">
        <v>10.1</v>
      </c>
      <c r="E13" s="59" t="s">
        <v>326</v>
      </c>
    </row>
    <row r="14" spans="1:5" x14ac:dyDescent="0.25">
      <c r="A14" s="59" t="s">
        <v>348</v>
      </c>
      <c r="B14" s="59" t="s">
        <v>314</v>
      </c>
      <c r="C14" s="59" t="s">
        <v>315</v>
      </c>
      <c r="D14" s="60">
        <v>10.1</v>
      </c>
      <c r="E14" s="59" t="s">
        <v>326</v>
      </c>
    </row>
    <row r="15" spans="1:5" x14ac:dyDescent="0.25">
      <c r="A15" s="61" t="s">
        <v>351</v>
      </c>
      <c r="B15" s="61" t="s">
        <v>314</v>
      </c>
      <c r="C15" s="61" t="s">
        <v>315</v>
      </c>
      <c r="D15" s="62">
        <v>10.1</v>
      </c>
      <c r="E15" s="61" t="s">
        <v>336</v>
      </c>
    </row>
    <row r="16" spans="1:5" x14ac:dyDescent="0.25">
      <c r="A16" s="61" t="s">
        <v>344</v>
      </c>
      <c r="B16" s="61" t="s">
        <v>184</v>
      </c>
      <c r="C16" s="61" t="s">
        <v>184</v>
      </c>
      <c r="D16" s="62">
        <v>10.1</v>
      </c>
      <c r="E16" s="61" t="s">
        <v>336</v>
      </c>
    </row>
    <row r="17" spans="1:14" x14ac:dyDescent="0.25">
      <c r="A17" s="61" t="s">
        <v>340</v>
      </c>
      <c r="B17" s="61" t="s">
        <v>338</v>
      </c>
      <c r="C17" s="61" t="s">
        <v>339</v>
      </c>
      <c r="D17" s="62">
        <v>10.1</v>
      </c>
      <c r="E17" s="61" t="s">
        <v>336</v>
      </c>
    </row>
    <row r="18" spans="1:14" x14ac:dyDescent="0.25">
      <c r="A18" t="s">
        <v>320</v>
      </c>
      <c r="B18" t="s">
        <v>321</v>
      </c>
      <c r="C18" t="s">
        <v>321</v>
      </c>
      <c r="D18" s="10">
        <v>10.1</v>
      </c>
    </row>
    <row r="19" spans="1:14" x14ac:dyDescent="0.25">
      <c r="A19" s="56" t="s">
        <v>327</v>
      </c>
      <c r="B19" s="56" t="s">
        <v>328</v>
      </c>
      <c r="C19" s="56" t="s">
        <v>329</v>
      </c>
      <c r="D19" s="63" t="s">
        <v>330</v>
      </c>
      <c r="E19" s="56" t="s">
        <v>316</v>
      </c>
    </row>
    <row r="20" spans="1:14" x14ac:dyDescent="0.25">
      <c r="A20" s="56" t="s">
        <v>343</v>
      </c>
      <c r="B20" s="56" t="s">
        <v>324</v>
      </c>
      <c r="C20" s="56" t="s">
        <v>324</v>
      </c>
      <c r="D20" s="63" t="s">
        <v>330</v>
      </c>
      <c r="E20" s="56" t="s">
        <v>316</v>
      </c>
    </row>
    <row r="21" spans="1:14" x14ac:dyDescent="0.25">
      <c r="A21" s="61" t="s">
        <v>333</v>
      </c>
      <c r="B21" s="61" t="s">
        <v>281</v>
      </c>
      <c r="C21" s="61" t="s">
        <v>334</v>
      </c>
      <c r="D21" s="62" t="s">
        <v>335</v>
      </c>
      <c r="E21" s="61" t="s">
        <v>336</v>
      </c>
    </row>
    <row r="22" spans="1:14" x14ac:dyDescent="0.25">
      <c r="A22" s="56" t="s">
        <v>345</v>
      </c>
      <c r="B22" s="56" t="s">
        <v>321</v>
      </c>
      <c r="C22" s="56"/>
      <c r="D22" s="63"/>
      <c r="E22" s="56" t="s">
        <v>316</v>
      </c>
    </row>
    <row r="23" spans="1:14" x14ac:dyDescent="0.25">
      <c r="A23" s="59" t="s">
        <v>349</v>
      </c>
      <c r="B23" s="59" t="s">
        <v>324</v>
      </c>
      <c r="C23" s="59"/>
      <c r="D23" s="60"/>
      <c r="E23" s="59" t="s">
        <v>326</v>
      </c>
    </row>
    <row r="24" spans="1:14" x14ac:dyDescent="0.25">
      <c r="A24" s="61" t="s">
        <v>347</v>
      </c>
      <c r="B24" s="61" t="s">
        <v>324</v>
      </c>
      <c r="C24" s="61"/>
      <c r="D24" s="62"/>
      <c r="E24" s="61" t="s">
        <v>336</v>
      </c>
    </row>
    <row r="26" spans="1:14" x14ac:dyDescent="0.25">
      <c r="A26" t="s">
        <v>310</v>
      </c>
      <c r="B26" t="s">
        <v>311</v>
      </c>
      <c r="C26" t="s">
        <v>305</v>
      </c>
      <c r="D26" s="10" t="s">
        <v>520</v>
      </c>
      <c r="E26" t="s">
        <v>521</v>
      </c>
      <c r="F26" t="s">
        <v>312</v>
      </c>
      <c r="J26" t="s">
        <v>312</v>
      </c>
      <c r="K26" t="s">
        <v>573</v>
      </c>
      <c r="L26" t="s">
        <v>572</v>
      </c>
      <c r="M26" t="s">
        <v>574</v>
      </c>
    </row>
    <row r="27" spans="1:14" x14ac:dyDescent="0.25">
      <c r="A27" t="s">
        <v>554</v>
      </c>
      <c r="B27" t="s">
        <v>281</v>
      </c>
      <c r="C27" t="s">
        <v>555</v>
      </c>
      <c r="D27" s="10">
        <v>5</v>
      </c>
      <c r="E27" t="s">
        <v>526</v>
      </c>
      <c r="F27" t="s">
        <v>326</v>
      </c>
      <c r="J27" t="s">
        <v>582</v>
      </c>
      <c r="K27" t="s">
        <v>579</v>
      </c>
      <c r="L27" t="s">
        <v>575</v>
      </c>
      <c r="M27" s="1" t="s">
        <v>588</v>
      </c>
      <c r="N27" s="120" t="str">
        <f>CONCATENATE(J27,"_",K27,"_",L27,"_",M27)</f>
        <v>qa_DQ_AD_0050</v>
      </c>
    </row>
    <row r="28" spans="1:14" x14ac:dyDescent="0.25">
      <c r="A28" t="s">
        <v>532</v>
      </c>
      <c r="B28" t="s">
        <v>533</v>
      </c>
      <c r="C28" t="s">
        <v>534</v>
      </c>
      <c r="D28" s="10">
        <v>9.6</v>
      </c>
      <c r="E28" t="s">
        <v>526</v>
      </c>
      <c r="F28" t="s">
        <v>316</v>
      </c>
      <c r="J28" t="s">
        <v>576</v>
      </c>
      <c r="K28" t="s">
        <v>601</v>
      </c>
      <c r="L28" t="s">
        <v>276</v>
      </c>
      <c r="M28" s="1" t="s">
        <v>587</v>
      </c>
      <c r="N28" s="120" t="str">
        <f>CONCATENATE(J28,"_",K28,"_",L28,"_",M28)</f>
        <v>dev_ILMoracle_TDM_0960</v>
      </c>
    </row>
    <row r="29" spans="1:14" x14ac:dyDescent="0.25">
      <c r="A29" t="s">
        <v>569</v>
      </c>
      <c r="B29" t="s">
        <v>314</v>
      </c>
      <c r="C29" t="s">
        <v>570</v>
      </c>
      <c r="D29" s="10">
        <v>9.6</v>
      </c>
      <c r="E29" t="s">
        <v>526</v>
      </c>
      <c r="F29" t="s">
        <v>326</v>
      </c>
      <c r="J29" t="s">
        <v>571</v>
      </c>
      <c r="K29" t="s">
        <v>577</v>
      </c>
      <c r="L29" t="s">
        <v>284</v>
      </c>
      <c r="M29" s="1" t="s">
        <v>587</v>
      </c>
      <c r="N29" s="120" t="str">
        <f t="shared" ref="N29:N37" si="0">CONCATENATE(J29,"_",K29,"_",L29,"_",M29)</f>
        <v>prod_PCAE_DVO_0960</v>
      </c>
    </row>
    <row r="30" spans="1:14" x14ac:dyDescent="0.25">
      <c r="A30" t="s">
        <v>350</v>
      </c>
      <c r="B30" t="s">
        <v>184</v>
      </c>
      <c r="C30" t="s">
        <v>184</v>
      </c>
      <c r="D30" s="10">
        <v>10</v>
      </c>
      <c r="E30" t="s">
        <v>522</v>
      </c>
      <c r="F30" t="s">
        <v>326</v>
      </c>
      <c r="J30" t="s">
        <v>571</v>
      </c>
      <c r="K30" t="s">
        <v>578</v>
      </c>
      <c r="L30" t="s">
        <v>578</v>
      </c>
      <c r="M30" s="1">
        <v>1010</v>
      </c>
      <c r="N30" s="120" t="str">
        <f t="shared" si="0"/>
        <v>prod_MM_MM_1010</v>
      </c>
    </row>
    <row r="31" spans="1:14" x14ac:dyDescent="0.25">
      <c r="A31" t="s">
        <v>331</v>
      </c>
      <c r="B31" t="s">
        <v>321</v>
      </c>
      <c r="C31" t="s">
        <v>332</v>
      </c>
      <c r="D31" s="10">
        <v>10.1</v>
      </c>
      <c r="E31" t="s">
        <v>522</v>
      </c>
      <c r="F31" t="s">
        <v>316</v>
      </c>
      <c r="J31" t="s">
        <v>576</v>
      </c>
      <c r="K31" t="s">
        <v>579</v>
      </c>
      <c r="L31" t="s">
        <v>580</v>
      </c>
      <c r="M31" s="1">
        <v>1010</v>
      </c>
      <c r="N31" s="120" t="str">
        <f t="shared" si="0"/>
        <v>dev_DQ_AnalystBG_1010</v>
      </c>
    </row>
    <row r="32" spans="1:14" x14ac:dyDescent="0.25">
      <c r="A32" s="56" t="s">
        <v>352</v>
      </c>
      <c r="B32" t="s">
        <v>321</v>
      </c>
      <c r="C32" t="s">
        <v>332</v>
      </c>
      <c r="D32" s="10">
        <v>10.1</v>
      </c>
      <c r="E32" t="s">
        <v>522</v>
      </c>
      <c r="F32" t="s">
        <v>326</v>
      </c>
      <c r="J32" t="s">
        <v>571</v>
      </c>
      <c r="K32" t="s">
        <v>579</v>
      </c>
      <c r="L32" t="s">
        <v>580</v>
      </c>
      <c r="M32" s="1">
        <v>1010</v>
      </c>
      <c r="N32" s="120" t="str">
        <f t="shared" si="0"/>
        <v>prod_DQ_AnalystBG_1010</v>
      </c>
    </row>
    <row r="33" spans="1:14" x14ac:dyDescent="0.25">
      <c r="A33" s="56" t="s">
        <v>346</v>
      </c>
      <c r="B33" t="s">
        <v>318</v>
      </c>
      <c r="C33" t="s">
        <v>319</v>
      </c>
      <c r="D33" s="10">
        <v>10.1</v>
      </c>
      <c r="E33" t="s">
        <v>522</v>
      </c>
      <c r="F33" t="s">
        <v>326</v>
      </c>
      <c r="J33" t="s">
        <v>571</v>
      </c>
      <c r="K33" t="s">
        <v>318</v>
      </c>
      <c r="L33" t="s">
        <v>594</v>
      </c>
      <c r="M33" s="1">
        <v>1010</v>
      </c>
      <c r="N33" s="120" t="str">
        <f t="shared" si="0"/>
        <v>prod_B2B_DT_1010</v>
      </c>
    </row>
    <row r="34" spans="1:14" x14ac:dyDescent="0.25">
      <c r="A34" t="s">
        <v>320</v>
      </c>
      <c r="B34" t="s">
        <v>321</v>
      </c>
      <c r="C34" t="s">
        <v>321</v>
      </c>
      <c r="D34" s="10">
        <v>10.1</v>
      </c>
      <c r="E34" t="s">
        <v>522</v>
      </c>
      <c r="F34" t="s">
        <v>523</v>
      </c>
      <c r="J34" t="s">
        <v>581</v>
      </c>
      <c r="K34" t="s">
        <v>579</v>
      </c>
      <c r="L34" t="s">
        <v>579</v>
      </c>
      <c r="M34" s="1">
        <v>1010</v>
      </c>
      <c r="N34" s="120" t="str">
        <f t="shared" si="0"/>
        <v>all_DQ_DQ_1010</v>
      </c>
    </row>
    <row r="35" spans="1:14" x14ac:dyDescent="0.25">
      <c r="A35" t="s">
        <v>317</v>
      </c>
      <c r="B35" t="s">
        <v>318</v>
      </c>
      <c r="C35" t="s">
        <v>319</v>
      </c>
      <c r="D35" s="10">
        <v>10.1</v>
      </c>
      <c r="E35" t="s">
        <v>522</v>
      </c>
      <c r="F35" t="s">
        <v>316</v>
      </c>
      <c r="J35" t="s">
        <v>576</v>
      </c>
      <c r="K35" t="s">
        <v>318</v>
      </c>
      <c r="L35" t="s">
        <v>594</v>
      </c>
      <c r="M35" s="1">
        <v>1010</v>
      </c>
      <c r="N35" s="120" t="str">
        <f t="shared" si="0"/>
        <v>dev_B2B_DT_1010</v>
      </c>
    </row>
    <row r="36" spans="1:14" x14ac:dyDescent="0.25">
      <c r="A36" s="56" t="s">
        <v>345</v>
      </c>
      <c r="B36" t="s">
        <v>321</v>
      </c>
      <c r="C36" t="s">
        <v>321</v>
      </c>
      <c r="D36" s="10">
        <v>10.1</v>
      </c>
      <c r="E36" t="s">
        <v>522</v>
      </c>
      <c r="F36" t="s">
        <v>316</v>
      </c>
      <c r="J36" t="s">
        <v>576</v>
      </c>
      <c r="K36" t="s">
        <v>579</v>
      </c>
      <c r="L36" t="s">
        <v>579</v>
      </c>
      <c r="M36" s="1">
        <v>1010</v>
      </c>
      <c r="N36" s="120" t="str">
        <f t="shared" si="0"/>
        <v>dev_DQ_DQ_1010</v>
      </c>
    </row>
    <row r="37" spans="1:14" x14ac:dyDescent="0.25">
      <c r="A37" t="s">
        <v>325</v>
      </c>
      <c r="B37" t="s">
        <v>314</v>
      </c>
      <c r="C37" t="s">
        <v>315</v>
      </c>
      <c r="D37" s="10">
        <v>10.1</v>
      </c>
      <c r="E37" t="s">
        <v>522</v>
      </c>
      <c r="F37" t="s">
        <v>326</v>
      </c>
      <c r="J37" t="s">
        <v>571</v>
      </c>
      <c r="K37" t="s">
        <v>577</v>
      </c>
      <c r="L37" t="s">
        <v>210</v>
      </c>
      <c r="M37" s="1">
        <v>1010</v>
      </c>
      <c r="N37" s="120" t="str">
        <f t="shared" si="0"/>
        <v>prod_PCAE_PC_1010</v>
      </c>
    </row>
    <row r="38" spans="1:14" x14ac:dyDescent="0.25">
      <c r="A38" s="56" t="s">
        <v>313</v>
      </c>
      <c r="B38" t="s">
        <v>314</v>
      </c>
      <c r="C38" t="s">
        <v>315</v>
      </c>
      <c r="D38" s="10">
        <v>10.1</v>
      </c>
      <c r="E38" t="s">
        <v>522</v>
      </c>
      <c r="F38" t="s">
        <v>316</v>
      </c>
      <c r="J38" t="s">
        <v>576</v>
      </c>
      <c r="K38" t="s">
        <v>577</v>
      </c>
      <c r="L38" t="s">
        <v>210</v>
      </c>
      <c r="M38" s="1">
        <v>1010</v>
      </c>
      <c r="N38" s="120" t="str">
        <f t="shared" ref="N38:N44" si="1">CONCATENATE(J38,"_",K38,"_",L38,"_",M38)</f>
        <v>dev_PCAE_PC_1010</v>
      </c>
    </row>
    <row r="39" spans="1:14" x14ac:dyDescent="0.25">
      <c r="A39" t="s">
        <v>322</v>
      </c>
      <c r="B39" t="s">
        <v>321</v>
      </c>
      <c r="C39" t="s">
        <v>321</v>
      </c>
      <c r="D39" s="10">
        <v>10.1</v>
      </c>
      <c r="E39" t="s">
        <v>522</v>
      </c>
      <c r="F39" t="s">
        <v>316</v>
      </c>
      <c r="J39" t="s">
        <v>576</v>
      </c>
      <c r="K39" t="s">
        <v>579</v>
      </c>
      <c r="L39" t="s">
        <v>579</v>
      </c>
      <c r="M39" s="1">
        <v>1010</v>
      </c>
      <c r="N39" s="120" t="str">
        <f t="shared" si="1"/>
        <v>dev_DQ_DQ_1010</v>
      </c>
    </row>
    <row r="40" spans="1:14" x14ac:dyDescent="0.25">
      <c r="A40" t="s">
        <v>351</v>
      </c>
      <c r="B40" t="s">
        <v>314</v>
      </c>
      <c r="C40" t="s">
        <v>315</v>
      </c>
      <c r="D40" s="10">
        <v>10.1</v>
      </c>
      <c r="E40" t="s">
        <v>522</v>
      </c>
      <c r="F40" t="s">
        <v>336</v>
      </c>
      <c r="J40" t="s">
        <v>582</v>
      </c>
      <c r="K40" t="s">
        <v>577</v>
      </c>
      <c r="L40" t="s">
        <v>210</v>
      </c>
      <c r="M40" s="1">
        <v>1010</v>
      </c>
      <c r="N40" s="120" t="str">
        <f t="shared" si="1"/>
        <v>qa_PCAE_PC_1010</v>
      </c>
    </row>
    <row r="41" spans="1:14" x14ac:dyDescent="0.25">
      <c r="A41" s="56" t="s">
        <v>323</v>
      </c>
      <c r="B41" t="s">
        <v>324</v>
      </c>
      <c r="C41" t="s">
        <v>324</v>
      </c>
      <c r="D41" s="10">
        <v>10.1</v>
      </c>
      <c r="E41" t="s">
        <v>522</v>
      </c>
      <c r="F41" t="s">
        <v>316</v>
      </c>
      <c r="J41" t="s">
        <v>576</v>
      </c>
      <c r="K41" t="s">
        <v>583</v>
      </c>
      <c r="L41" t="s">
        <v>583</v>
      </c>
      <c r="M41" s="1">
        <v>1010</v>
      </c>
      <c r="N41" s="120" t="str">
        <f t="shared" si="1"/>
        <v>dev_ISP_ISP_1010</v>
      </c>
    </row>
    <row r="42" spans="1:14" x14ac:dyDescent="0.25">
      <c r="A42" t="s">
        <v>344</v>
      </c>
      <c r="B42" t="s">
        <v>184</v>
      </c>
      <c r="C42" t="s">
        <v>184</v>
      </c>
      <c r="D42" s="10">
        <v>10.1</v>
      </c>
      <c r="E42" t="s">
        <v>522</v>
      </c>
      <c r="F42" t="s">
        <v>336</v>
      </c>
      <c r="J42" t="s">
        <v>582</v>
      </c>
      <c r="K42" t="s">
        <v>578</v>
      </c>
      <c r="L42" t="s">
        <v>578</v>
      </c>
      <c r="M42" s="1">
        <v>1010</v>
      </c>
      <c r="N42" s="120" t="str">
        <f t="shared" si="1"/>
        <v>qa_MM_MM_1010</v>
      </c>
    </row>
    <row r="43" spans="1:14" x14ac:dyDescent="0.25">
      <c r="A43" t="s">
        <v>348</v>
      </c>
      <c r="B43" t="s">
        <v>314</v>
      </c>
      <c r="C43" t="s">
        <v>315</v>
      </c>
      <c r="D43" s="10">
        <v>10.1</v>
      </c>
      <c r="E43" t="s">
        <v>522</v>
      </c>
      <c r="F43" t="s">
        <v>326</v>
      </c>
      <c r="J43" t="s">
        <v>571</v>
      </c>
      <c r="K43" t="s">
        <v>577</v>
      </c>
      <c r="L43" t="s">
        <v>210</v>
      </c>
      <c r="M43" s="1">
        <v>1010</v>
      </c>
      <c r="N43" s="120" t="str">
        <f t="shared" si="1"/>
        <v>prod_PCAE_PC_1010</v>
      </c>
    </row>
    <row r="44" spans="1:14" x14ac:dyDescent="0.25">
      <c r="A44" t="s">
        <v>341</v>
      </c>
      <c r="B44" t="s">
        <v>314</v>
      </c>
      <c r="C44" t="s">
        <v>342</v>
      </c>
      <c r="D44" s="10">
        <v>10.1</v>
      </c>
      <c r="E44" t="s">
        <v>522</v>
      </c>
      <c r="F44" t="s">
        <v>316</v>
      </c>
      <c r="J44" t="s">
        <v>576</v>
      </c>
      <c r="K44" t="s">
        <v>577</v>
      </c>
      <c r="L44" t="s">
        <v>584</v>
      </c>
      <c r="M44" s="1">
        <v>1010</v>
      </c>
      <c r="N44" s="120" t="str">
        <f t="shared" si="1"/>
        <v>dev_PCAE_WSH_1010</v>
      </c>
    </row>
    <row r="45" spans="1:14" x14ac:dyDescent="0.25">
      <c r="A45" t="s">
        <v>337</v>
      </c>
      <c r="B45" t="s">
        <v>338</v>
      </c>
      <c r="C45" t="s">
        <v>339</v>
      </c>
      <c r="D45" s="10">
        <v>10.1</v>
      </c>
      <c r="E45" t="s">
        <v>522</v>
      </c>
      <c r="F45" t="s">
        <v>316</v>
      </c>
      <c r="J45" t="s">
        <v>576</v>
      </c>
      <c r="K45" t="s">
        <v>585</v>
      </c>
      <c r="L45" t="s">
        <v>584</v>
      </c>
      <c r="M45" s="1">
        <v>1010</v>
      </c>
      <c r="N45" s="120" t="str">
        <f t="shared" ref="N45" si="2">CONCATENATE(J45,"_",K45,"_",L45,"_",M45)</f>
        <v>dev_DS_WSH_1010</v>
      </c>
    </row>
    <row r="46" spans="1:14" x14ac:dyDescent="0.25">
      <c r="A46" t="s">
        <v>340</v>
      </c>
      <c r="B46" t="s">
        <v>338</v>
      </c>
      <c r="C46" t="s">
        <v>339</v>
      </c>
      <c r="D46" s="10">
        <v>10.1</v>
      </c>
      <c r="E46" t="s">
        <v>522</v>
      </c>
      <c r="F46" t="s">
        <v>336</v>
      </c>
      <c r="J46" t="s">
        <v>582</v>
      </c>
      <c r="K46" t="s">
        <v>585</v>
      </c>
      <c r="L46" t="s">
        <v>584</v>
      </c>
      <c r="M46" s="1">
        <v>1010</v>
      </c>
      <c r="N46" s="120" t="str">
        <f t="shared" ref="N46:N80" si="3">CONCATENATE(J46,"_",K46,"_",L46,"_",M46)</f>
        <v>qa_DS_WSH_1010</v>
      </c>
    </row>
    <row r="47" spans="1:14" x14ac:dyDescent="0.25">
      <c r="A47" s="56" t="s">
        <v>345</v>
      </c>
      <c r="B47" t="s">
        <v>321</v>
      </c>
      <c r="C47" t="s">
        <v>523</v>
      </c>
      <c r="D47" s="10" t="s">
        <v>523</v>
      </c>
      <c r="E47" t="s">
        <v>522</v>
      </c>
      <c r="F47" t="s">
        <v>316</v>
      </c>
      <c r="J47" t="s">
        <v>576</v>
      </c>
      <c r="K47" t="s">
        <v>579</v>
      </c>
      <c r="M47" s="1"/>
      <c r="N47" s="121" t="s">
        <v>602</v>
      </c>
    </row>
    <row r="48" spans="1:14" x14ac:dyDescent="0.25">
      <c r="A48" t="s">
        <v>349</v>
      </c>
      <c r="B48" t="s">
        <v>324</v>
      </c>
      <c r="C48" t="s">
        <v>523</v>
      </c>
      <c r="D48" s="10" t="s">
        <v>523</v>
      </c>
      <c r="E48" t="s">
        <v>522</v>
      </c>
      <c r="F48" t="s">
        <v>326</v>
      </c>
      <c r="J48" t="s">
        <v>571</v>
      </c>
      <c r="K48" t="s">
        <v>583</v>
      </c>
      <c r="M48" s="1"/>
      <c r="N48" s="120" t="str">
        <f t="shared" si="3"/>
        <v>prod_ISP__</v>
      </c>
    </row>
    <row r="49" spans="1:14" x14ac:dyDescent="0.25">
      <c r="A49" t="s">
        <v>347</v>
      </c>
      <c r="B49" t="s">
        <v>324</v>
      </c>
      <c r="C49" t="s">
        <v>523</v>
      </c>
      <c r="D49" s="10" t="s">
        <v>523</v>
      </c>
      <c r="E49" t="s">
        <v>522</v>
      </c>
      <c r="F49" t="s">
        <v>336</v>
      </c>
      <c r="J49" t="s">
        <v>582</v>
      </c>
      <c r="K49" t="s">
        <v>583</v>
      </c>
      <c r="M49" s="1"/>
      <c r="N49" s="120" t="str">
        <f t="shared" si="3"/>
        <v>qa_ISP__</v>
      </c>
    </row>
    <row r="50" spans="1:14" x14ac:dyDescent="0.25">
      <c r="A50" t="s">
        <v>327</v>
      </c>
      <c r="B50" t="s">
        <v>328</v>
      </c>
      <c r="C50" t="s">
        <v>329</v>
      </c>
      <c r="D50" s="10" t="s">
        <v>330</v>
      </c>
      <c r="E50" t="s">
        <v>522</v>
      </c>
      <c r="F50" t="s">
        <v>316</v>
      </c>
      <c r="J50" t="s">
        <v>576</v>
      </c>
      <c r="K50" t="s">
        <v>586</v>
      </c>
      <c r="L50" t="s">
        <v>593</v>
      </c>
      <c r="M50" s="1">
        <v>1011</v>
      </c>
      <c r="N50" s="120" t="str">
        <f t="shared" si="3"/>
        <v>dev_PWX_HTTP_1011</v>
      </c>
    </row>
    <row r="51" spans="1:14" x14ac:dyDescent="0.25">
      <c r="A51" t="s">
        <v>343</v>
      </c>
      <c r="B51" t="s">
        <v>324</v>
      </c>
      <c r="C51" t="s">
        <v>324</v>
      </c>
      <c r="D51" s="10" t="s">
        <v>330</v>
      </c>
      <c r="E51" t="s">
        <v>522</v>
      </c>
      <c r="F51" t="s">
        <v>316</v>
      </c>
      <c r="J51" t="s">
        <v>576</v>
      </c>
      <c r="K51" t="s">
        <v>583</v>
      </c>
      <c r="L51" t="s">
        <v>583</v>
      </c>
      <c r="M51" s="1">
        <v>1011</v>
      </c>
      <c r="N51" s="120" t="str">
        <f t="shared" si="3"/>
        <v>dev_ISP_ISP_1011</v>
      </c>
    </row>
    <row r="52" spans="1:14" x14ac:dyDescent="0.25">
      <c r="A52" t="s">
        <v>529</v>
      </c>
      <c r="B52" t="s">
        <v>321</v>
      </c>
      <c r="C52" t="s">
        <v>530</v>
      </c>
      <c r="D52" s="10" t="s">
        <v>531</v>
      </c>
      <c r="E52" t="s">
        <v>526</v>
      </c>
      <c r="F52" t="s">
        <v>336</v>
      </c>
      <c r="J52" t="s">
        <v>582</v>
      </c>
      <c r="K52" t="s">
        <v>579</v>
      </c>
      <c r="L52" t="s">
        <v>575</v>
      </c>
      <c r="M52" s="1" t="s">
        <v>589</v>
      </c>
      <c r="N52" s="120" t="str">
        <f t="shared" si="3"/>
        <v>qa_DQ_AD_0531</v>
      </c>
    </row>
    <row r="53" spans="1:14" x14ac:dyDescent="0.25">
      <c r="A53" t="s">
        <v>333</v>
      </c>
      <c r="B53" t="s">
        <v>281</v>
      </c>
      <c r="C53" t="s">
        <v>334</v>
      </c>
      <c r="D53" s="10" t="s">
        <v>335</v>
      </c>
      <c r="E53" t="s">
        <v>522</v>
      </c>
      <c r="F53" t="s">
        <v>336</v>
      </c>
      <c r="J53" t="s">
        <v>582</v>
      </c>
      <c r="K53" t="s">
        <v>579</v>
      </c>
      <c r="L53" t="s">
        <v>575</v>
      </c>
      <c r="M53" s="1" t="s">
        <v>590</v>
      </c>
      <c r="N53" s="120" t="str">
        <f t="shared" si="3"/>
        <v>qa_DQ_AD_0580</v>
      </c>
    </row>
    <row r="54" spans="1:14" x14ac:dyDescent="0.25">
      <c r="A54" t="s">
        <v>535</v>
      </c>
      <c r="B54" t="s">
        <v>321</v>
      </c>
      <c r="C54" t="s">
        <v>321</v>
      </c>
      <c r="D54" s="10" t="s">
        <v>525</v>
      </c>
      <c r="E54" t="s">
        <v>526</v>
      </c>
      <c r="F54" t="s">
        <v>316</v>
      </c>
      <c r="J54" t="s">
        <v>576</v>
      </c>
      <c r="K54" t="s">
        <v>579</v>
      </c>
      <c r="L54" t="s">
        <v>579</v>
      </c>
      <c r="M54" s="1" t="s">
        <v>591</v>
      </c>
      <c r="N54" s="120" t="str">
        <f t="shared" si="3"/>
        <v>dev_DQ_DQ_0951</v>
      </c>
    </row>
    <row r="55" spans="1:14" x14ac:dyDescent="0.25">
      <c r="A55" t="s">
        <v>539</v>
      </c>
      <c r="B55" t="s">
        <v>328</v>
      </c>
      <c r="C55" t="s">
        <v>540</v>
      </c>
      <c r="D55" s="10" t="s">
        <v>525</v>
      </c>
      <c r="E55" t="s">
        <v>526</v>
      </c>
      <c r="F55" t="s">
        <v>326</v>
      </c>
      <c r="J55" t="s">
        <v>571</v>
      </c>
      <c r="K55" t="s">
        <v>586</v>
      </c>
      <c r="L55" t="s">
        <v>584</v>
      </c>
      <c r="M55" s="1" t="s">
        <v>591</v>
      </c>
      <c r="N55" s="120" t="str">
        <f t="shared" si="3"/>
        <v>prod_PWX_WSH_0951</v>
      </c>
    </row>
    <row r="56" spans="1:14" x14ac:dyDescent="0.25">
      <c r="A56" t="s">
        <v>537</v>
      </c>
      <c r="B56" t="s">
        <v>314</v>
      </c>
      <c r="C56" t="s">
        <v>315</v>
      </c>
      <c r="D56" s="10" t="s">
        <v>525</v>
      </c>
      <c r="E56" t="s">
        <v>526</v>
      </c>
      <c r="F56" t="s">
        <v>326</v>
      </c>
      <c r="J56" t="s">
        <v>571</v>
      </c>
      <c r="K56" t="s">
        <v>577</v>
      </c>
      <c r="L56" t="s">
        <v>210</v>
      </c>
      <c r="M56" s="1" t="s">
        <v>591</v>
      </c>
      <c r="N56" s="120" t="str">
        <f t="shared" si="3"/>
        <v>prod_PCAE_PC_0951</v>
      </c>
    </row>
    <row r="57" spans="1:14" x14ac:dyDescent="0.25">
      <c r="A57" t="s">
        <v>557</v>
      </c>
      <c r="B57" t="s">
        <v>318</v>
      </c>
      <c r="C57" t="s">
        <v>319</v>
      </c>
      <c r="D57" s="10" t="s">
        <v>525</v>
      </c>
      <c r="E57" t="s">
        <v>526</v>
      </c>
      <c r="F57" t="s">
        <v>316</v>
      </c>
      <c r="J57" t="s">
        <v>576</v>
      </c>
      <c r="K57" t="s">
        <v>318</v>
      </c>
      <c r="L57" t="s">
        <v>594</v>
      </c>
      <c r="M57" s="1" t="s">
        <v>591</v>
      </c>
      <c r="N57" s="120" t="str">
        <f t="shared" si="3"/>
        <v>dev_B2B_DT_0951</v>
      </c>
    </row>
    <row r="58" spans="1:14" x14ac:dyDescent="0.25">
      <c r="A58" t="s">
        <v>558</v>
      </c>
      <c r="B58" t="s">
        <v>318</v>
      </c>
      <c r="C58" t="s">
        <v>559</v>
      </c>
      <c r="D58" s="10" t="s">
        <v>525</v>
      </c>
      <c r="E58" t="s">
        <v>526</v>
      </c>
      <c r="F58" t="s">
        <v>316</v>
      </c>
      <c r="J58" t="s">
        <v>576</v>
      </c>
      <c r="K58" t="s">
        <v>318</v>
      </c>
      <c r="L58" t="s">
        <v>595</v>
      </c>
      <c r="M58" s="1" t="s">
        <v>591</v>
      </c>
      <c r="N58" s="120" t="str">
        <f t="shared" si="3"/>
        <v>dev_B2B_DTLIB_0951</v>
      </c>
    </row>
    <row r="59" spans="1:14" x14ac:dyDescent="0.25">
      <c r="A59" t="s">
        <v>552</v>
      </c>
      <c r="B59" t="s">
        <v>528</v>
      </c>
      <c r="C59" t="s">
        <v>528</v>
      </c>
      <c r="D59" s="10" t="s">
        <v>525</v>
      </c>
      <c r="E59" t="s">
        <v>526</v>
      </c>
      <c r="F59" t="s">
        <v>316</v>
      </c>
      <c r="J59" t="s">
        <v>576</v>
      </c>
      <c r="K59" t="s">
        <v>596</v>
      </c>
      <c r="L59" t="s">
        <v>597</v>
      </c>
      <c r="M59" s="1" t="s">
        <v>591</v>
      </c>
      <c r="N59" s="120" t="str">
        <f t="shared" si="3"/>
        <v>dev_DATA_ANALYZER_0951</v>
      </c>
    </row>
    <row r="60" spans="1:14" x14ac:dyDescent="0.25">
      <c r="A60" t="s">
        <v>548</v>
      </c>
      <c r="B60" t="s">
        <v>321</v>
      </c>
      <c r="C60" t="s">
        <v>321</v>
      </c>
      <c r="D60" s="10" t="s">
        <v>525</v>
      </c>
      <c r="E60" t="s">
        <v>526</v>
      </c>
      <c r="F60" t="s">
        <v>316</v>
      </c>
      <c r="J60" t="s">
        <v>576</v>
      </c>
      <c r="K60" t="s">
        <v>579</v>
      </c>
      <c r="L60" t="s">
        <v>598</v>
      </c>
      <c r="M60" s="1" t="s">
        <v>591</v>
      </c>
      <c r="N60" s="120" t="str">
        <f t="shared" si="3"/>
        <v>dev_DQ_Director_0951</v>
      </c>
    </row>
    <row r="61" spans="1:14" x14ac:dyDescent="0.25">
      <c r="A61" t="s">
        <v>551</v>
      </c>
      <c r="B61" t="s">
        <v>321</v>
      </c>
      <c r="C61" t="s">
        <v>321</v>
      </c>
      <c r="D61" s="10" t="s">
        <v>525</v>
      </c>
      <c r="E61" t="s">
        <v>526</v>
      </c>
      <c r="F61" t="s">
        <v>316</v>
      </c>
      <c r="J61" t="s">
        <v>576</v>
      </c>
      <c r="K61" t="s">
        <v>579</v>
      </c>
      <c r="L61" t="s">
        <v>579</v>
      </c>
      <c r="M61" s="1" t="s">
        <v>591</v>
      </c>
      <c r="N61" s="120" t="str">
        <f t="shared" si="3"/>
        <v>dev_DQ_DQ_0951</v>
      </c>
    </row>
    <row r="62" spans="1:14" x14ac:dyDescent="0.25">
      <c r="A62" t="s">
        <v>566</v>
      </c>
      <c r="B62" t="s">
        <v>314</v>
      </c>
      <c r="C62" t="s">
        <v>315</v>
      </c>
      <c r="D62" s="10" t="s">
        <v>525</v>
      </c>
      <c r="E62" t="s">
        <v>526</v>
      </c>
      <c r="F62" t="s">
        <v>316</v>
      </c>
      <c r="J62" t="s">
        <v>576</v>
      </c>
      <c r="K62" t="s">
        <v>577</v>
      </c>
      <c r="L62" t="s">
        <v>210</v>
      </c>
      <c r="M62" s="1" t="s">
        <v>591</v>
      </c>
      <c r="N62" s="120" t="str">
        <f t="shared" si="3"/>
        <v>dev_PCAE_PC_0951</v>
      </c>
    </row>
    <row r="63" spans="1:14" x14ac:dyDescent="0.25">
      <c r="A63" t="s">
        <v>560</v>
      </c>
      <c r="B63" t="s">
        <v>314</v>
      </c>
      <c r="C63" t="s">
        <v>342</v>
      </c>
      <c r="D63" s="10" t="s">
        <v>525</v>
      </c>
      <c r="E63" t="s">
        <v>526</v>
      </c>
      <c r="F63" t="s">
        <v>316</v>
      </c>
      <c r="J63" t="s">
        <v>576</v>
      </c>
      <c r="K63" t="s">
        <v>577</v>
      </c>
      <c r="L63" t="s">
        <v>584</v>
      </c>
      <c r="M63" s="1" t="s">
        <v>591</v>
      </c>
      <c r="N63" s="120" t="str">
        <f t="shared" si="3"/>
        <v>dev_PCAE_WSH_0951</v>
      </c>
    </row>
    <row r="64" spans="1:14" x14ac:dyDescent="0.25">
      <c r="A64" t="s">
        <v>549</v>
      </c>
      <c r="B64" t="s">
        <v>328</v>
      </c>
      <c r="C64" t="s">
        <v>550</v>
      </c>
      <c r="D64" s="10" t="s">
        <v>525</v>
      </c>
      <c r="E64" t="s">
        <v>526</v>
      </c>
      <c r="F64" t="s">
        <v>316</v>
      </c>
      <c r="J64" t="s">
        <v>576</v>
      </c>
      <c r="K64" t="s">
        <v>586</v>
      </c>
      <c r="L64" t="s">
        <v>426</v>
      </c>
      <c r="M64" s="1" t="s">
        <v>591</v>
      </c>
      <c r="N64" s="120" t="str">
        <f t="shared" si="3"/>
        <v>dev_PWX_Oracle_0951</v>
      </c>
    </row>
    <row r="65" spans="1:14" x14ac:dyDescent="0.25">
      <c r="A65" t="s">
        <v>543</v>
      </c>
      <c r="B65" t="s">
        <v>328</v>
      </c>
      <c r="C65" t="s">
        <v>544</v>
      </c>
      <c r="D65" s="10" t="s">
        <v>525</v>
      </c>
      <c r="E65" t="s">
        <v>526</v>
      </c>
      <c r="F65" t="s">
        <v>316</v>
      </c>
      <c r="J65" t="s">
        <v>576</v>
      </c>
      <c r="K65" t="s">
        <v>586</v>
      </c>
      <c r="L65" t="s">
        <v>599</v>
      </c>
      <c r="M65" s="1" t="s">
        <v>591</v>
      </c>
      <c r="N65" s="120" t="str">
        <f t="shared" si="3"/>
        <v>dev_PWX_Tibco_0951</v>
      </c>
    </row>
    <row r="66" spans="1:14" x14ac:dyDescent="0.25">
      <c r="A66" t="s">
        <v>524</v>
      </c>
      <c r="B66" t="s">
        <v>321</v>
      </c>
      <c r="C66" t="s">
        <v>321</v>
      </c>
      <c r="D66" s="10" t="s">
        <v>525</v>
      </c>
      <c r="E66" t="s">
        <v>526</v>
      </c>
      <c r="F66" t="s">
        <v>326</v>
      </c>
      <c r="J66" t="s">
        <v>571</v>
      </c>
      <c r="K66" t="s">
        <v>579</v>
      </c>
      <c r="L66" t="s">
        <v>579</v>
      </c>
      <c r="M66" s="1" t="s">
        <v>591</v>
      </c>
      <c r="N66" s="120" t="str">
        <f t="shared" si="3"/>
        <v>prod_DQ_DQ_0951</v>
      </c>
    </row>
    <row r="67" spans="1:14" x14ac:dyDescent="0.25">
      <c r="A67" t="s">
        <v>527</v>
      </c>
      <c r="B67" t="s">
        <v>528</v>
      </c>
      <c r="C67" t="s">
        <v>528</v>
      </c>
      <c r="D67" s="10" t="s">
        <v>525</v>
      </c>
      <c r="E67" t="s">
        <v>526</v>
      </c>
      <c r="F67" t="s">
        <v>326</v>
      </c>
      <c r="J67" t="s">
        <v>571</v>
      </c>
      <c r="K67" t="s">
        <v>596</v>
      </c>
      <c r="L67" t="s">
        <v>597</v>
      </c>
      <c r="M67" s="1" t="s">
        <v>591</v>
      </c>
      <c r="N67" s="120" t="str">
        <f t="shared" si="3"/>
        <v>prod_DATA_ANALYZER_0951</v>
      </c>
    </row>
    <row r="68" spans="1:14" x14ac:dyDescent="0.25">
      <c r="A68" t="s">
        <v>542</v>
      </c>
      <c r="B68" t="s">
        <v>314</v>
      </c>
      <c r="C68" t="s">
        <v>342</v>
      </c>
      <c r="D68" s="10" t="s">
        <v>525</v>
      </c>
      <c r="E68" t="s">
        <v>526</v>
      </c>
      <c r="F68" t="s">
        <v>326</v>
      </c>
      <c r="J68" t="s">
        <v>571</v>
      </c>
      <c r="K68" t="s">
        <v>577</v>
      </c>
      <c r="L68" t="s">
        <v>584</v>
      </c>
      <c r="M68" s="1" t="s">
        <v>591</v>
      </c>
      <c r="N68" s="120" t="str">
        <f t="shared" si="3"/>
        <v>prod_PCAE_WSH_0951</v>
      </c>
    </row>
    <row r="69" spans="1:14" x14ac:dyDescent="0.25">
      <c r="A69" t="s">
        <v>538</v>
      </c>
      <c r="B69" t="s">
        <v>321</v>
      </c>
      <c r="C69" t="s">
        <v>321</v>
      </c>
      <c r="D69" s="10" t="s">
        <v>525</v>
      </c>
      <c r="E69" t="s">
        <v>526</v>
      </c>
      <c r="F69" t="s">
        <v>326</v>
      </c>
      <c r="J69" t="s">
        <v>571</v>
      </c>
      <c r="K69" t="s">
        <v>579</v>
      </c>
      <c r="L69" t="s">
        <v>579</v>
      </c>
      <c r="M69" s="1" t="s">
        <v>591</v>
      </c>
      <c r="N69" s="120" t="str">
        <f t="shared" si="3"/>
        <v>prod_DQ_DQ_0951</v>
      </c>
    </row>
    <row r="70" spans="1:14" x14ac:dyDescent="0.25">
      <c r="A70" t="s">
        <v>536</v>
      </c>
      <c r="B70" t="s">
        <v>528</v>
      </c>
      <c r="C70" t="s">
        <v>528</v>
      </c>
      <c r="D70" s="10" t="s">
        <v>525</v>
      </c>
      <c r="E70" t="s">
        <v>526</v>
      </c>
      <c r="F70" t="s">
        <v>326</v>
      </c>
      <c r="J70" t="s">
        <v>571</v>
      </c>
      <c r="K70" t="s">
        <v>596</v>
      </c>
      <c r="L70" t="s">
        <v>597</v>
      </c>
      <c r="M70" s="1" t="s">
        <v>591</v>
      </c>
      <c r="N70" s="120" t="str">
        <f t="shared" si="3"/>
        <v>prod_DATA_ANALYZER_0951</v>
      </c>
    </row>
    <row r="71" spans="1:14" x14ac:dyDescent="0.25">
      <c r="A71" t="s">
        <v>541</v>
      </c>
      <c r="B71" t="s">
        <v>184</v>
      </c>
      <c r="C71" t="s">
        <v>184</v>
      </c>
      <c r="D71" s="10" t="s">
        <v>525</v>
      </c>
      <c r="E71" t="s">
        <v>526</v>
      </c>
      <c r="F71" t="s">
        <v>326</v>
      </c>
      <c r="J71" t="s">
        <v>571</v>
      </c>
      <c r="K71" t="s">
        <v>578</v>
      </c>
      <c r="L71" t="s">
        <v>578</v>
      </c>
      <c r="M71" s="1" t="s">
        <v>591</v>
      </c>
      <c r="N71" s="120" t="str">
        <f t="shared" si="3"/>
        <v>prod_MM_MM_0951</v>
      </c>
    </row>
    <row r="72" spans="1:14" x14ac:dyDescent="0.25">
      <c r="A72" t="s">
        <v>567</v>
      </c>
      <c r="B72" t="s">
        <v>568</v>
      </c>
      <c r="C72" t="s">
        <v>315</v>
      </c>
      <c r="D72" s="10" t="s">
        <v>525</v>
      </c>
      <c r="E72" t="s">
        <v>526</v>
      </c>
      <c r="F72" t="s">
        <v>326</v>
      </c>
      <c r="J72" t="s">
        <v>571</v>
      </c>
      <c r="K72" t="s">
        <v>600</v>
      </c>
      <c r="L72" t="s">
        <v>210</v>
      </c>
      <c r="M72" s="1" t="s">
        <v>591</v>
      </c>
      <c r="N72" s="120" t="str">
        <f t="shared" si="3"/>
        <v>prod_PCRT_PC_0951</v>
      </c>
    </row>
    <row r="73" spans="1:14" x14ac:dyDescent="0.25">
      <c r="A73" t="s">
        <v>562</v>
      </c>
      <c r="B73" t="s">
        <v>328</v>
      </c>
      <c r="C73" t="s">
        <v>550</v>
      </c>
      <c r="D73" s="10" t="s">
        <v>525</v>
      </c>
      <c r="E73" t="s">
        <v>526</v>
      </c>
      <c r="F73" t="s">
        <v>326</v>
      </c>
      <c r="J73" t="s">
        <v>571</v>
      </c>
      <c r="K73" t="s">
        <v>586</v>
      </c>
      <c r="L73" t="s">
        <v>426</v>
      </c>
      <c r="M73" s="1" t="s">
        <v>591</v>
      </c>
      <c r="N73" s="120" t="str">
        <f t="shared" si="3"/>
        <v>prod_PWX_Oracle_0951</v>
      </c>
    </row>
    <row r="74" spans="1:14" x14ac:dyDescent="0.25">
      <c r="A74" t="s">
        <v>547</v>
      </c>
      <c r="B74" t="s">
        <v>321</v>
      </c>
      <c r="C74" t="s">
        <v>321</v>
      </c>
      <c r="D74" s="10" t="s">
        <v>525</v>
      </c>
      <c r="E74" t="s">
        <v>526</v>
      </c>
      <c r="F74" t="s">
        <v>336</v>
      </c>
      <c r="J74" t="s">
        <v>582</v>
      </c>
      <c r="K74" t="s">
        <v>579</v>
      </c>
      <c r="L74" t="s">
        <v>579</v>
      </c>
      <c r="M74" s="1" t="s">
        <v>591</v>
      </c>
      <c r="N74" s="120" t="str">
        <f t="shared" si="3"/>
        <v>qa_DQ_DQ_0951</v>
      </c>
    </row>
    <row r="75" spans="1:14" x14ac:dyDescent="0.25">
      <c r="A75" t="s">
        <v>561</v>
      </c>
      <c r="B75" t="s">
        <v>314</v>
      </c>
      <c r="C75" t="s">
        <v>315</v>
      </c>
      <c r="D75" s="10" t="s">
        <v>525</v>
      </c>
      <c r="E75" t="s">
        <v>526</v>
      </c>
      <c r="F75" t="s">
        <v>336</v>
      </c>
      <c r="J75" t="s">
        <v>582</v>
      </c>
      <c r="K75" t="s">
        <v>577</v>
      </c>
      <c r="L75" t="s">
        <v>210</v>
      </c>
      <c r="M75" s="1" t="s">
        <v>591</v>
      </c>
      <c r="N75" s="120" t="str">
        <f t="shared" si="3"/>
        <v>qa_PCAE_PC_0951</v>
      </c>
    </row>
    <row r="76" spans="1:14" x14ac:dyDescent="0.25">
      <c r="A76" t="s">
        <v>563</v>
      </c>
      <c r="B76" t="s">
        <v>328</v>
      </c>
      <c r="C76" t="s">
        <v>550</v>
      </c>
      <c r="D76" s="10" t="s">
        <v>525</v>
      </c>
      <c r="E76" t="s">
        <v>526</v>
      </c>
      <c r="F76" t="s">
        <v>336</v>
      </c>
      <c r="J76" t="s">
        <v>582</v>
      </c>
      <c r="K76" t="s">
        <v>586</v>
      </c>
      <c r="L76" t="s">
        <v>426</v>
      </c>
      <c r="M76" s="1" t="s">
        <v>591</v>
      </c>
      <c r="N76" s="120" t="str">
        <f t="shared" si="3"/>
        <v>qa_PWX_Oracle_0951</v>
      </c>
    </row>
    <row r="77" spans="1:14" x14ac:dyDescent="0.25">
      <c r="A77" t="s">
        <v>553</v>
      </c>
      <c r="B77" t="s">
        <v>321</v>
      </c>
      <c r="C77" t="s">
        <v>321</v>
      </c>
      <c r="D77" s="10" t="s">
        <v>546</v>
      </c>
      <c r="E77" t="s">
        <v>526</v>
      </c>
      <c r="F77" t="s">
        <v>316</v>
      </c>
      <c r="J77" t="s">
        <v>576</v>
      </c>
      <c r="K77" t="s">
        <v>579</v>
      </c>
      <c r="L77" t="s">
        <v>579</v>
      </c>
      <c r="M77" s="1" t="s">
        <v>592</v>
      </c>
      <c r="N77" s="120" t="str">
        <f t="shared" si="3"/>
        <v>dev_DQ_DQ_0961</v>
      </c>
    </row>
    <row r="78" spans="1:14" x14ac:dyDescent="0.25">
      <c r="A78" t="s">
        <v>545</v>
      </c>
      <c r="B78" t="s">
        <v>533</v>
      </c>
      <c r="C78" t="s">
        <v>534</v>
      </c>
      <c r="D78" s="10" t="s">
        <v>546</v>
      </c>
      <c r="E78" t="s">
        <v>526</v>
      </c>
      <c r="F78" t="s">
        <v>326</v>
      </c>
      <c r="J78" t="s">
        <v>571</v>
      </c>
      <c r="K78" t="s">
        <v>601</v>
      </c>
      <c r="L78" t="s">
        <v>276</v>
      </c>
      <c r="M78" s="1" t="s">
        <v>592</v>
      </c>
      <c r="N78" s="120" t="str">
        <f t="shared" si="3"/>
        <v>prod_ILMoracle_TDM_0961</v>
      </c>
    </row>
    <row r="79" spans="1:14" x14ac:dyDescent="0.25">
      <c r="A79" t="s">
        <v>556</v>
      </c>
      <c r="B79" t="s">
        <v>184</v>
      </c>
      <c r="C79" t="s">
        <v>184</v>
      </c>
      <c r="D79" s="10" t="s">
        <v>546</v>
      </c>
      <c r="E79" t="s">
        <v>526</v>
      </c>
      <c r="F79" t="s">
        <v>326</v>
      </c>
      <c r="J79" t="s">
        <v>571</v>
      </c>
      <c r="K79" t="s">
        <v>578</v>
      </c>
      <c r="L79" t="s">
        <v>578</v>
      </c>
      <c r="M79" s="1" t="s">
        <v>592</v>
      </c>
      <c r="N79" s="120" t="str">
        <f t="shared" si="3"/>
        <v>prod_MM_MM_0961</v>
      </c>
    </row>
    <row r="80" spans="1:14" x14ac:dyDescent="0.25">
      <c r="A80" t="s">
        <v>564</v>
      </c>
      <c r="B80" t="s">
        <v>565</v>
      </c>
      <c r="C80" t="s">
        <v>321</v>
      </c>
      <c r="D80" s="10" t="s">
        <v>530</v>
      </c>
      <c r="E80" t="s">
        <v>531</v>
      </c>
      <c r="F80" t="s">
        <v>526</v>
      </c>
      <c r="J80" t="s">
        <v>576</v>
      </c>
      <c r="K80" t="s">
        <v>579</v>
      </c>
      <c r="L80" t="s">
        <v>575</v>
      </c>
      <c r="M80" s="1" t="s">
        <v>589</v>
      </c>
      <c r="N80" s="120" t="str">
        <f t="shared" si="3"/>
        <v>dev_DQ_AD_0531</v>
      </c>
    </row>
    <row r="81" spans="2:3" x14ac:dyDescent="0.25">
      <c r="B81" t="s">
        <v>321</v>
      </c>
      <c r="C81" t="s">
        <v>321</v>
      </c>
    </row>
  </sheetData>
  <sortState ref="A27:F80">
    <sortCondition ref="D27:D80"/>
    <sortCondition ref="A27:A80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zoomScale="80" zoomScaleNormal="80" workbookViewId="0">
      <pane ySplit="2" topLeftCell="A3" activePane="bottomLeft" state="frozen"/>
      <selection pane="bottomLeft" activeCell="J36" sqref="J36"/>
    </sheetView>
  </sheetViews>
  <sheetFormatPr defaultRowHeight="13.5" x14ac:dyDescent="0.25"/>
  <cols>
    <col min="1" max="1" width="14.28515625" style="29" bestFit="1" customWidth="1"/>
    <col min="2" max="3" width="15.7109375" style="29" customWidth="1"/>
    <col min="4" max="4" width="13.5703125" style="96" customWidth="1"/>
    <col min="5" max="5" width="13" style="96" customWidth="1"/>
    <col min="6" max="6" width="15.7109375" style="31" customWidth="1"/>
    <col min="7" max="7" width="12" style="32" bestFit="1" customWidth="1"/>
    <col min="8" max="8" width="15.7109375" style="31" customWidth="1"/>
    <col min="9" max="9" width="24.5703125" style="29" bestFit="1" customWidth="1"/>
    <col min="10" max="10" width="49.28515625" style="30" bestFit="1" customWidth="1"/>
    <col min="11" max="16384" width="9.140625" style="29"/>
  </cols>
  <sheetData>
    <row r="1" spans="1:11" x14ac:dyDescent="0.25">
      <c r="A1" s="39"/>
      <c r="B1" s="38"/>
      <c r="C1" s="38"/>
      <c r="D1" s="95"/>
      <c r="E1" s="95"/>
      <c r="F1" s="37"/>
      <c r="G1" s="37"/>
    </row>
    <row r="2" spans="1:11" ht="12.75" x14ac:dyDescent="0.2">
      <c r="A2" s="34" t="s">
        <v>270</v>
      </c>
      <c r="B2" s="34" t="s">
        <v>269</v>
      </c>
      <c r="C2" s="34" t="s">
        <v>268</v>
      </c>
      <c r="D2" s="34" t="s">
        <v>519</v>
      </c>
      <c r="E2" s="34" t="s">
        <v>505</v>
      </c>
      <c r="F2" s="35" t="s">
        <v>267</v>
      </c>
      <c r="G2" s="36" t="s">
        <v>266</v>
      </c>
      <c r="H2" s="35" t="s">
        <v>265</v>
      </c>
      <c r="I2" s="34" t="s">
        <v>264</v>
      </c>
      <c r="J2" s="34" t="s">
        <v>263</v>
      </c>
      <c r="K2" s="34" t="s">
        <v>262</v>
      </c>
    </row>
    <row r="3" spans="1:11" x14ac:dyDescent="0.25">
      <c r="A3" s="29" t="s">
        <v>2</v>
      </c>
      <c r="B3" s="29" t="s">
        <v>261</v>
      </c>
      <c r="C3" s="29" t="s">
        <v>260</v>
      </c>
      <c r="F3" s="33">
        <v>41275</v>
      </c>
      <c r="H3" s="33">
        <v>2958465</v>
      </c>
      <c r="I3" s="29" t="s">
        <v>260</v>
      </c>
      <c r="J3" s="30" t="s">
        <v>259</v>
      </c>
      <c r="K3" s="94" t="s">
        <v>229</v>
      </c>
    </row>
    <row r="4" spans="1:11" x14ac:dyDescent="0.25">
      <c r="A4" s="29" t="s">
        <v>235</v>
      </c>
      <c r="B4" s="29" t="s">
        <v>261</v>
      </c>
      <c r="C4" s="29" t="s">
        <v>260</v>
      </c>
      <c r="F4" s="33">
        <v>41275</v>
      </c>
      <c r="H4" s="33">
        <v>2958465</v>
      </c>
      <c r="I4" s="29" t="s">
        <v>260</v>
      </c>
      <c r="J4" s="30" t="s">
        <v>259</v>
      </c>
      <c r="K4" s="94" t="s">
        <v>229</v>
      </c>
    </row>
    <row r="5" spans="1:11" x14ac:dyDescent="0.25">
      <c r="A5" s="29" t="s">
        <v>2</v>
      </c>
      <c r="B5" s="29" t="s">
        <v>241</v>
      </c>
      <c r="C5" s="29" t="s">
        <v>249</v>
      </c>
      <c r="F5" s="33">
        <v>41911</v>
      </c>
      <c r="H5" s="33">
        <v>42276</v>
      </c>
      <c r="I5" s="29" t="s">
        <v>258</v>
      </c>
      <c r="J5" s="30" t="s">
        <v>257</v>
      </c>
      <c r="K5" s="29" t="s">
        <v>246</v>
      </c>
    </row>
    <row r="6" spans="1:11" x14ac:dyDescent="0.25">
      <c r="A6" s="29" t="s">
        <v>2</v>
      </c>
      <c r="B6" s="29" t="s">
        <v>234</v>
      </c>
      <c r="C6" s="29" t="s">
        <v>233</v>
      </c>
      <c r="F6" s="33">
        <v>41983</v>
      </c>
      <c r="H6" s="33">
        <v>42338</v>
      </c>
      <c r="I6" s="29" t="s">
        <v>255</v>
      </c>
      <c r="J6" s="30" t="s">
        <v>256</v>
      </c>
      <c r="K6" s="29" t="s">
        <v>246</v>
      </c>
    </row>
    <row r="7" spans="1:11" x14ac:dyDescent="0.25">
      <c r="A7" s="29" t="s">
        <v>235</v>
      </c>
      <c r="B7" s="29" t="s">
        <v>234</v>
      </c>
      <c r="C7" s="29" t="s">
        <v>233</v>
      </c>
      <c r="F7" s="33">
        <v>41983</v>
      </c>
      <c r="H7" s="33">
        <v>42339</v>
      </c>
      <c r="I7" s="29" t="s">
        <v>255</v>
      </c>
      <c r="J7" s="30" t="s">
        <v>254</v>
      </c>
      <c r="K7" s="29" t="s">
        <v>246</v>
      </c>
    </row>
    <row r="8" spans="1:11" x14ac:dyDescent="0.25">
      <c r="A8" s="29" t="s">
        <v>2</v>
      </c>
      <c r="B8" s="29" t="s">
        <v>241</v>
      </c>
      <c r="C8" s="29" t="s">
        <v>249</v>
      </c>
      <c r="F8" s="33">
        <v>42276</v>
      </c>
      <c r="H8" s="33">
        <v>42276</v>
      </c>
      <c r="I8" s="29" t="s">
        <v>244</v>
      </c>
      <c r="J8" s="30" t="s">
        <v>253</v>
      </c>
      <c r="K8" s="29" t="s">
        <v>246</v>
      </c>
    </row>
    <row r="9" spans="1:11" x14ac:dyDescent="0.25">
      <c r="A9" s="29" t="s">
        <v>2</v>
      </c>
      <c r="B9" s="29" t="s">
        <v>234</v>
      </c>
      <c r="C9" s="29" t="s">
        <v>233</v>
      </c>
      <c r="F9" s="33">
        <v>42346</v>
      </c>
      <c r="H9" s="33">
        <v>42705</v>
      </c>
      <c r="I9" s="29" t="s">
        <v>244</v>
      </c>
      <c r="J9" s="30" t="s">
        <v>252</v>
      </c>
      <c r="K9" s="29" t="s">
        <v>246</v>
      </c>
    </row>
    <row r="10" spans="1:11" x14ac:dyDescent="0.25">
      <c r="A10" s="29" t="s">
        <v>235</v>
      </c>
      <c r="B10" s="29" t="s">
        <v>234</v>
      </c>
      <c r="C10" s="29" t="s">
        <v>233</v>
      </c>
      <c r="F10" s="33">
        <v>42346</v>
      </c>
      <c r="H10" s="33">
        <v>42705</v>
      </c>
      <c r="I10" s="29" t="s">
        <v>244</v>
      </c>
      <c r="J10" s="30" t="s">
        <v>251</v>
      </c>
      <c r="K10" s="29" t="s">
        <v>246</v>
      </c>
    </row>
    <row r="11" spans="1:11" x14ac:dyDescent="0.25">
      <c r="A11" s="29" t="s">
        <v>2</v>
      </c>
      <c r="B11" s="29" t="s">
        <v>241</v>
      </c>
      <c r="C11" s="29" t="s">
        <v>249</v>
      </c>
      <c r="F11" s="33">
        <v>42642</v>
      </c>
      <c r="G11" s="32" t="s">
        <v>248</v>
      </c>
      <c r="H11" s="33">
        <v>43008</v>
      </c>
      <c r="I11" s="29" t="s">
        <v>238</v>
      </c>
      <c r="J11" s="30" t="s">
        <v>250</v>
      </c>
      <c r="K11" s="29" t="s">
        <v>246</v>
      </c>
    </row>
    <row r="12" spans="1:11" x14ac:dyDescent="0.25">
      <c r="A12" s="29" t="s">
        <v>235</v>
      </c>
      <c r="B12" s="29" t="s">
        <v>241</v>
      </c>
      <c r="C12" s="29" t="s">
        <v>249</v>
      </c>
      <c r="F12" s="33">
        <v>42642</v>
      </c>
      <c r="G12" s="32" t="s">
        <v>248</v>
      </c>
      <c r="H12" s="33">
        <v>43008</v>
      </c>
      <c r="I12" s="29" t="s">
        <v>238</v>
      </c>
      <c r="J12" s="30" t="s">
        <v>247</v>
      </c>
      <c r="K12" s="29" t="s">
        <v>246</v>
      </c>
    </row>
    <row r="13" spans="1:11" x14ac:dyDescent="0.25">
      <c r="A13" s="29" t="s">
        <v>2</v>
      </c>
      <c r="B13" s="29" t="s">
        <v>234</v>
      </c>
      <c r="C13" s="29" t="s">
        <v>233</v>
      </c>
      <c r="F13" s="33">
        <v>42723</v>
      </c>
      <c r="G13" s="32" t="s">
        <v>232</v>
      </c>
      <c r="H13" s="33">
        <v>43079</v>
      </c>
      <c r="I13" s="29" t="s">
        <v>244</v>
      </c>
      <c r="J13" s="30" t="s">
        <v>245</v>
      </c>
      <c r="K13" s="92" t="s">
        <v>246</v>
      </c>
    </row>
    <row r="14" spans="1:11" x14ac:dyDescent="0.25">
      <c r="A14" s="29" t="s">
        <v>235</v>
      </c>
      <c r="B14" s="29" t="s">
        <v>234</v>
      </c>
      <c r="C14" s="29" t="s">
        <v>233</v>
      </c>
      <c r="F14" s="33">
        <v>42723</v>
      </c>
      <c r="G14" s="32" t="s">
        <v>232</v>
      </c>
      <c r="H14" s="33">
        <v>43079</v>
      </c>
      <c r="I14" s="29" t="s">
        <v>244</v>
      </c>
      <c r="J14" s="30" t="s">
        <v>243</v>
      </c>
      <c r="K14" s="92" t="s">
        <v>246</v>
      </c>
    </row>
    <row r="15" spans="1:11" x14ac:dyDescent="0.25">
      <c r="A15" s="29" t="s">
        <v>2</v>
      </c>
      <c r="B15" s="29" t="s">
        <v>241</v>
      </c>
      <c r="C15" s="29" t="s">
        <v>240</v>
      </c>
      <c r="F15" s="33">
        <v>42992</v>
      </c>
      <c r="G15" s="32" t="s">
        <v>239</v>
      </c>
      <c r="H15" s="33">
        <v>43373</v>
      </c>
      <c r="I15" s="29" t="s">
        <v>238</v>
      </c>
      <c r="J15" s="30" t="s">
        <v>242</v>
      </c>
      <c r="K15" s="96" t="s">
        <v>246</v>
      </c>
    </row>
    <row r="16" spans="1:11" x14ac:dyDescent="0.25">
      <c r="A16" s="29" t="s">
        <v>235</v>
      </c>
      <c r="B16" s="29" t="s">
        <v>241</v>
      </c>
      <c r="C16" s="29" t="s">
        <v>240</v>
      </c>
      <c r="F16" s="33">
        <v>42992</v>
      </c>
      <c r="G16" s="32" t="s">
        <v>239</v>
      </c>
      <c r="H16" s="33">
        <v>43373</v>
      </c>
      <c r="I16" s="29" t="s">
        <v>238</v>
      </c>
      <c r="J16" s="30" t="s">
        <v>237</v>
      </c>
      <c r="K16" s="96" t="s">
        <v>246</v>
      </c>
    </row>
    <row r="17" spans="1:11" x14ac:dyDescent="0.25">
      <c r="A17" s="116" t="s">
        <v>2</v>
      </c>
      <c r="B17" s="116" t="s">
        <v>234</v>
      </c>
      <c r="C17" s="116" t="s">
        <v>233</v>
      </c>
      <c r="D17" s="116"/>
      <c r="E17" s="116"/>
      <c r="F17" s="117">
        <v>43076</v>
      </c>
      <c r="G17" s="118" t="s">
        <v>232</v>
      </c>
      <c r="H17" s="117">
        <v>43444</v>
      </c>
      <c r="I17" s="116" t="s">
        <v>231</v>
      </c>
      <c r="J17" s="119" t="s">
        <v>236</v>
      </c>
      <c r="K17" s="116" t="s">
        <v>229</v>
      </c>
    </row>
    <row r="18" spans="1:11" x14ac:dyDescent="0.25">
      <c r="A18" s="116" t="s">
        <v>235</v>
      </c>
      <c r="B18" s="116" t="s">
        <v>234</v>
      </c>
      <c r="C18" s="116" t="s">
        <v>233</v>
      </c>
      <c r="D18" s="116"/>
      <c r="E18" s="116"/>
      <c r="F18" s="117">
        <v>43076</v>
      </c>
      <c r="G18" s="118" t="s">
        <v>232</v>
      </c>
      <c r="H18" s="117">
        <v>43444</v>
      </c>
      <c r="I18" s="116" t="s">
        <v>231</v>
      </c>
      <c r="J18" s="119" t="s">
        <v>230</v>
      </c>
      <c r="K18" s="116" t="s">
        <v>229</v>
      </c>
    </row>
    <row r="19" spans="1:11" s="96" customFormat="1" x14ac:dyDescent="0.25">
      <c r="A19" s="106" t="s">
        <v>2</v>
      </c>
      <c r="B19" s="106" t="s">
        <v>241</v>
      </c>
      <c r="C19" s="96" t="s">
        <v>240</v>
      </c>
      <c r="D19" s="96">
        <v>104788</v>
      </c>
      <c r="E19" s="96">
        <v>3160476</v>
      </c>
      <c r="F19" s="33">
        <v>43371</v>
      </c>
      <c r="G19" s="32" t="s">
        <v>232</v>
      </c>
      <c r="H19" s="33">
        <v>43738</v>
      </c>
      <c r="I19" s="106" t="s">
        <v>503</v>
      </c>
      <c r="J19" s="30" t="s">
        <v>504</v>
      </c>
      <c r="K19" s="107" t="s">
        <v>229</v>
      </c>
    </row>
    <row r="20" spans="1:11" x14ac:dyDescent="0.25">
      <c r="A20" s="106" t="s">
        <v>235</v>
      </c>
      <c r="B20" s="106" t="s">
        <v>241</v>
      </c>
      <c r="C20" s="96" t="s">
        <v>240</v>
      </c>
      <c r="D20" s="96">
        <v>104788</v>
      </c>
      <c r="E20" s="96">
        <v>3160476</v>
      </c>
      <c r="F20" s="33">
        <v>43371</v>
      </c>
      <c r="G20" s="32" t="s">
        <v>232</v>
      </c>
      <c r="H20" s="33">
        <v>43738</v>
      </c>
      <c r="I20" s="106" t="s">
        <v>503</v>
      </c>
      <c r="J20" s="30" t="s">
        <v>504</v>
      </c>
      <c r="K20" s="107" t="s">
        <v>229</v>
      </c>
    </row>
    <row r="21" spans="1:11" x14ac:dyDescent="0.25">
      <c r="A21" s="115" t="s">
        <v>2</v>
      </c>
      <c r="B21" s="114" t="s">
        <v>234</v>
      </c>
      <c r="C21" s="114" t="s">
        <v>233</v>
      </c>
      <c r="D21" s="96">
        <v>106692</v>
      </c>
      <c r="E21" s="96">
        <v>3193696</v>
      </c>
      <c r="F21" s="33">
        <v>43434</v>
      </c>
      <c r="G21" s="32" t="s">
        <v>232</v>
      </c>
      <c r="H21" s="33">
        <v>43809</v>
      </c>
      <c r="I21" s="115" t="s">
        <v>518</v>
      </c>
      <c r="J21" s="30" t="s">
        <v>517</v>
      </c>
      <c r="K21" s="107" t="s">
        <v>229</v>
      </c>
    </row>
    <row r="22" spans="1:11" x14ac:dyDescent="0.25">
      <c r="A22" s="115" t="s">
        <v>235</v>
      </c>
      <c r="B22" s="114" t="s">
        <v>234</v>
      </c>
      <c r="C22" s="114" t="s">
        <v>233</v>
      </c>
      <c r="D22" s="114">
        <v>106692</v>
      </c>
      <c r="E22" s="114">
        <v>3193696</v>
      </c>
      <c r="F22" s="33">
        <v>43434</v>
      </c>
      <c r="G22" s="32" t="s">
        <v>232</v>
      </c>
      <c r="H22" s="33">
        <v>43809</v>
      </c>
      <c r="I22" s="115" t="s">
        <v>518</v>
      </c>
      <c r="J22" s="30" t="s">
        <v>517</v>
      </c>
      <c r="K22" s="107" t="s">
        <v>229</v>
      </c>
    </row>
  </sheetData>
  <autoFilter ref="A2:K20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="80" zoomScaleNormal="80" workbookViewId="0">
      <pane xSplit="9" ySplit="6" topLeftCell="J7" activePane="bottomRight" state="frozenSplit"/>
      <selection pane="topRight" activeCell="G1" sqref="G1"/>
      <selection pane="bottomLeft" activeCell="A23" sqref="A23"/>
      <selection pane="bottomRight" activeCell="G23" sqref="G23"/>
    </sheetView>
  </sheetViews>
  <sheetFormatPr defaultRowHeight="13.5" x14ac:dyDescent="0.25"/>
  <cols>
    <col min="1" max="1" width="14.28515625" style="55" bestFit="1" customWidth="1"/>
    <col min="2" max="3" width="15.7109375" style="55" customWidth="1"/>
    <col min="4" max="4" width="15.7109375" style="54" customWidth="1"/>
    <col min="5" max="5" width="15.7109375" style="32" customWidth="1"/>
    <col min="6" max="6" width="15.7109375" style="54" customWidth="1"/>
    <col min="7" max="7" width="22.42578125" style="55" customWidth="1"/>
    <col min="8" max="8" width="49.28515625" style="30" bestFit="1" customWidth="1"/>
    <col min="9" max="16384" width="9.140625" style="55"/>
  </cols>
  <sheetData>
    <row r="1" spans="1:8" x14ac:dyDescent="0.25">
      <c r="A1" s="142"/>
      <c r="B1" s="142"/>
      <c r="C1" s="143"/>
      <c r="D1" s="143"/>
      <c r="E1" s="54"/>
      <c r="F1" s="55"/>
      <c r="G1" s="30"/>
      <c r="H1" s="55"/>
    </row>
    <row r="2" spans="1:8" x14ac:dyDescent="0.25">
      <c r="A2" s="140" t="s">
        <v>309</v>
      </c>
      <c r="B2" s="140"/>
      <c r="C2" s="141" t="s">
        <v>308</v>
      </c>
      <c r="D2" s="141"/>
      <c r="E2" s="141"/>
      <c r="F2" s="55"/>
      <c r="G2" s="30"/>
      <c r="H2" s="55"/>
    </row>
    <row r="3" spans="1:8" x14ac:dyDescent="0.25">
      <c r="A3" s="140" t="s">
        <v>307</v>
      </c>
      <c r="B3" s="140"/>
      <c r="C3" s="141" t="s">
        <v>306</v>
      </c>
      <c r="D3" s="141"/>
      <c r="E3" s="141"/>
      <c r="F3" s="55"/>
      <c r="G3" s="30"/>
      <c r="H3" s="55"/>
    </row>
    <row r="4" spans="1:8" x14ac:dyDescent="0.25">
      <c r="A4" s="140"/>
      <c r="B4" s="140"/>
      <c r="C4" s="141"/>
      <c r="D4" s="141"/>
      <c r="E4" s="141"/>
      <c r="F4" s="55"/>
      <c r="G4" s="30"/>
      <c r="H4" s="55"/>
    </row>
    <row r="5" spans="1:8" x14ac:dyDescent="0.25">
      <c r="A5" s="53"/>
      <c r="B5" s="53"/>
      <c r="C5" s="52"/>
      <c r="D5" s="52"/>
      <c r="E5" s="54"/>
      <c r="F5" s="55"/>
      <c r="G5" s="30"/>
      <c r="H5" s="55"/>
    </row>
    <row r="6" spans="1:8" ht="12.75" x14ac:dyDescent="0.2">
      <c r="A6" s="51" t="s">
        <v>305</v>
      </c>
      <c r="B6" s="51" t="s">
        <v>304</v>
      </c>
      <c r="C6" s="51" t="s">
        <v>303</v>
      </c>
      <c r="D6" s="51" t="s">
        <v>302</v>
      </c>
      <c r="E6" s="51" t="s">
        <v>301</v>
      </c>
      <c r="F6" s="50" t="s">
        <v>300</v>
      </c>
      <c r="G6" s="50" t="s">
        <v>299</v>
      </c>
      <c r="H6" s="50" t="s">
        <v>298</v>
      </c>
    </row>
    <row r="7" spans="1:8" ht="12.75" x14ac:dyDescent="0.2">
      <c r="A7" s="48" t="s">
        <v>288</v>
      </c>
      <c r="B7" s="48" t="s">
        <v>297</v>
      </c>
      <c r="C7" s="48" t="s">
        <v>296</v>
      </c>
      <c r="D7" s="48" t="s">
        <v>295</v>
      </c>
      <c r="E7" s="48" t="s">
        <v>294</v>
      </c>
      <c r="F7" s="49">
        <v>43039</v>
      </c>
      <c r="G7" s="49" t="s">
        <v>289</v>
      </c>
      <c r="H7" s="48"/>
    </row>
    <row r="8" spans="1:8" ht="12.75" x14ac:dyDescent="0.2">
      <c r="A8" s="47" t="s">
        <v>288</v>
      </c>
      <c r="B8" s="47" t="s">
        <v>293</v>
      </c>
      <c r="C8" s="47" t="s">
        <v>292</v>
      </c>
      <c r="D8" s="47" t="s">
        <v>291</v>
      </c>
      <c r="E8" s="47" t="s">
        <v>290</v>
      </c>
      <c r="F8" s="46" t="s">
        <v>260</v>
      </c>
      <c r="G8" s="46" t="s">
        <v>289</v>
      </c>
      <c r="H8" s="47"/>
    </row>
    <row r="9" spans="1:8" ht="12.75" x14ac:dyDescent="0.2">
      <c r="A9" s="47" t="s">
        <v>288</v>
      </c>
      <c r="B9" s="47" t="s">
        <v>287</v>
      </c>
      <c r="C9" s="47" t="s">
        <v>286</v>
      </c>
      <c r="D9" s="47" t="s">
        <v>285</v>
      </c>
      <c r="E9" s="47" t="s">
        <v>272</v>
      </c>
      <c r="F9" s="46" t="s">
        <v>272</v>
      </c>
      <c r="G9" s="45">
        <v>43214</v>
      </c>
      <c r="H9" s="44" t="s">
        <v>271</v>
      </c>
    </row>
    <row r="10" spans="1:8" ht="12.75" x14ac:dyDescent="0.2">
      <c r="A10" s="47" t="s">
        <v>284</v>
      </c>
      <c r="B10" s="47" t="s">
        <v>283</v>
      </c>
      <c r="C10" s="47" t="s">
        <v>282</v>
      </c>
      <c r="D10" s="47" t="s">
        <v>272</v>
      </c>
      <c r="E10" s="47" t="s">
        <v>272</v>
      </c>
      <c r="F10" s="46" t="s">
        <v>272</v>
      </c>
      <c r="G10" s="45">
        <v>43214</v>
      </c>
      <c r="H10" s="44" t="s">
        <v>271</v>
      </c>
    </row>
    <row r="11" spans="1:8" ht="12.75" x14ac:dyDescent="0.2">
      <c r="A11" s="47" t="s">
        <v>281</v>
      </c>
      <c r="B11" s="47" t="s">
        <v>280</v>
      </c>
      <c r="C11" s="47" t="s">
        <v>279</v>
      </c>
      <c r="D11" s="47" t="s">
        <v>278</v>
      </c>
      <c r="E11" s="47" t="s">
        <v>277</v>
      </c>
      <c r="F11" s="46" t="s">
        <v>272</v>
      </c>
      <c r="G11" s="45">
        <v>43214</v>
      </c>
      <c r="H11" s="44" t="s">
        <v>271</v>
      </c>
    </row>
    <row r="12" spans="1:8" ht="12.75" x14ac:dyDescent="0.2">
      <c r="A12" s="47" t="s">
        <v>276</v>
      </c>
      <c r="B12" s="47" t="s">
        <v>275</v>
      </c>
      <c r="C12" s="47" t="s">
        <v>274</v>
      </c>
      <c r="D12" s="47" t="s">
        <v>273</v>
      </c>
      <c r="E12" s="47" t="s">
        <v>272</v>
      </c>
      <c r="F12" s="46" t="s">
        <v>272</v>
      </c>
      <c r="G12" s="45">
        <v>43214</v>
      </c>
      <c r="H12" s="44" t="s">
        <v>271</v>
      </c>
    </row>
    <row r="13" spans="1:8" ht="12.75" x14ac:dyDescent="0.2">
      <c r="A13" s="43"/>
      <c r="B13" s="43"/>
      <c r="C13" s="43"/>
      <c r="D13" s="43"/>
      <c r="E13" s="43"/>
      <c r="F13" s="42"/>
      <c r="G13" s="41"/>
      <c r="H13" s="40"/>
    </row>
  </sheetData>
  <mergeCells count="8">
    <mergeCell ref="A4:B4"/>
    <mergeCell ref="C4:E4"/>
    <mergeCell ref="A1:B1"/>
    <mergeCell ref="C1:D1"/>
    <mergeCell ref="A2:B2"/>
    <mergeCell ref="C2:E2"/>
    <mergeCell ref="A3:B3"/>
    <mergeCell ref="C3:E3"/>
  </mergeCells>
  <hyperlinks>
    <hyperlink ref="H9" r:id="rId1"/>
    <hyperlink ref="H10" r:id="rId2"/>
    <hyperlink ref="H11" r:id="rId3"/>
    <hyperlink ref="H12" r:id="rId4"/>
  </hyperlinks>
  <pageMargins left="0.7" right="0.7" top="0.75" bottom="0.75" header="0.3" footer="0.3"/>
  <pageSetup orientation="portrait"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"/>
  <sheetViews>
    <sheetView workbookViewId="0">
      <pane xSplit="4" ySplit="11" topLeftCell="M12" activePane="bottomRight" state="frozenSplit"/>
      <selection pane="topRight" activeCell="M1" sqref="M1"/>
      <selection pane="bottomLeft" activeCell="A18" sqref="A18"/>
      <selection pane="bottomRight" activeCell="O17" sqref="O17"/>
    </sheetView>
  </sheetViews>
  <sheetFormatPr defaultRowHeight="11.25" x14ac:dyDescent="0.2"/>
  <cols>
    <col min="1" max="1" width="18.5703125" style="66" bestFit="1" customWidth="1"/>
    <col min="2" max="2" width="9.5703125" style="66" customWidth="1"/>
    <col min="3" max="3" width="9.28515625" style="66" customWidth="1"/>
    <col min="4" max="4" width="14.85546875" style="66" customWidth="1"/>
    <col min="5" max="5" width="6.7109375" style="66" bestFit="1" customWidth="1"/>
    <col min="6" max="6" width="13.28515625" style="66" bestFit="1" customWidth="1"/>
    <col min="7" max="8" width="13.28515625" style="66" customWidth="1"/>
    <col min="9" max="9" width="26" style="66" bestFit="1" customWidth="1"/>
    <col min="10" max="10" width="22" style="66" bestFit="1" customWidth="1"/>
    <col min="11" max="11" width="22.7109375" style="66" bestFit="1" customWidth="1"/>
    <col min="12" max="12" width="25.140625" style="66" bestFit="1" customWidth="1"/>
    <col min="13" max="13" width="14.85546875" style="66" bestFit="1" customWidth="1"/>
    <col min="14" max="14" width="18" style="66" bestFit="1" customWidth="1"/>
    <col min="15" max="15" width="32.5703125" style="66" bestFit="1" customWidth="1"/>
    <col min="16" max="16" width="22" style="66" customWidth="1"/>
    <col min="17" max="17" width="33" style="66" bestFit="1" customWidth="1"/>
    <col min="18" max="18" width="18" style="66" bestFit="1" customWidth="1"/>
    <col min="19" max="28" width="20.7109375" style="66" customWidth="1"/>
    <col min="29" max="29" width="15" style="66" customWidth="1"/>
    <col min="30" max="30" width="11.5703125" style="66" bestFit="1" customWidth="1"/>
    <col min="31" max="31" width="12.140625" style="66" bestFit="1" customWidth="1"/>
    <col min="32" max="32" width="6.140625" style="66" bestFit="1" customWidth="1"/>
    <col min="33" max="33" width="11.42578125" style="66" customWidth="1"/>
    <col min="34" max="35" width="9.140625" style="66"/>
    <col min="36" max="36" width="26" style="66" bestFit="1" customWidth="1"/>
    <col min="37" max="37" width="14.85546875" style="66" bestFit="1" customWidth="1"/>
    <col min="38" max="16384" width="9.140625" style="66"/>
  </cols>
  <sheetData>
    <row r="1" spans="1:37" x14ac:dyDescent="0.2">
      <c r="A1" s="64" t="s">
        <v>353</v>
      </c>
      <c r="B1" s="144" t="s">
        <v>354</v>
      </c>
      <c r="C1" s="145"/>
      <c r="D1" s="145"/>
      <c r="E1" s="65"/>
      <c r="F1" s="65"/>
      <c r="G1" s="65"/>
      <c r="H1" s="65"/>
      <c r="I1" s="65"/>
    </row>
    <row r="2" spans="1:37" x14ac:dyDescent="0.2">
      <c r="A2" s="64" t="s">
        <v>497</v>
      </c>
      <c r="B2" s="144" t="s">
        <v>498</v>
      </c>
      <c r="C2" s="145"/>
      <c r="D2" s="145"/>
      <c r="E2" s="93"/>
      <c r="F2" s="93"/>
      <c r="G2" s="93"/>
      <c r="H2" s="93"/>
      <c r="I2" s="93"/>
    </row>
    <row r="3" spans="1:37" x14ac:dyDescent="0.2">
      <c r="A3" s="64" t="s">
        <v>355</v>
      </c>
      <c r="B3" s="144" t="s">
        <v>356</v>
      </c>
      <c r="C3" s="145"/>
      <c r="D3" s="145"/>
      <c r="E3" s="65"/>
      <c r="F3" s="65"/>
      <c r="G3" s="65"/>
      <c r="H3" s="65"/>
      <c r="I3" s="65"/>
    </row>
    <row r="4" spans="1:37" x14ac:dyDescent="0.2">
      <c r="A4" s="64" t="s">
        <v>357</v>
      </c>
      <c r="B4" s="144" t="s">
        <v>338</v>
      </c>
      <c r="C4" s="145"/>
      <c r="D4" s="145"/>
      <c r="E4" s="65"/>
      <c r="F4" s="65"/>
      <c r="G4" s="65"/>
      <c r="H4" s="65"/>
      <c r="I4" s="65"/>
    </row>
    <row r="5" spans="1:37" x14ac:dyDescent="0.2">
      <c r="A5" s="64" t="s">
        <v>358</v>
      </c>
      <c r="B5" s="144" t="s">
        <v>359</v>
      </c>
      <c r="C5" s="145"/>
      <c r="D5" s="145"/>
      <c r="E5" s="65"/>
      <c r="F5" s="65"/>
      <c r="G5" s="65"/>
      <c r="H5" s="65"/>
      <c r="I5" s="65"/>
    </row>
    <row r="6" spans="1:37" x14ac:dyDescent="0.2">
      <c r="A6" s="64" t="s">
        <v>360</v>
      </c>
      <c r="B6" s="144" t="s">
        <v>361</v>
      </c>
      <c r="C6" s="145"/>
      <c r="D6" s="145"/>
      <c r="E6" s="65"/>
      <c r="F6" s="65"/>
      <c r="G6" s="65"/>
      <c r="H6" s="65"/>
      <c r="I6" s="65"/>
    </row>
    <row r="7" spans="1:37" x14ac:dyDescent="0.2">
      <c r="A7" s="64" t="s">
        <v>362</v>
      </c>
      <c r="B7" s="144" t="s">
        <v>363</v>
      </c>
      <c r="C7" s="145"/>
      <c r="D7" s="145"/>
      <c r="E7" s="65"/>
      <c r="F7" s="65"/>
      <c r="G7" s="65"/>
      <c r="H7" s="65"/>
      <c r="I7" s="65"/>
    </row>
    <row r="8" spans="1:37" ht="12" thickBot="1" x14ac:dyDescent="0.25">
      <c r="A8" s="64" t="s">
        <v>268</v>
      </c>
      <c r="B8" s="144" t="s">
        <v>364</v>
      </c>
      <c r="C8" s="145"/>
      <c r="D8" s="145"/>
      <c r="E8" s="65"/>
      <c r="F8" s="65"/>
      <c r="G8" s="65"/>
      <c r="H8" s="65"/>
      <c r="I8" s="65"/>
    </row>
    <row r="9" spans="1:37" ht="15.75" customHeight="1" thickBot="1" x14ac:dyDescent="0.25">
      <c r="S9" s="149" t="s">
        <v>435</v>
      </c>
      <c r="T9" s="150"/>
      <c r="U9" s="150"/>
      <c r="V9" s="150"/>
      <c r="W9" s="151"/>
      <c r="X9" s="88"/>
      <c r="Y9" s="146" t="s">
        <v>496</v>
      </c>
      <c r="Z9" s="147"/>
      <c r="AA9" s="147"/>
      <c r="AB9" s="148"/>
    </row>
    <row r="10" spans="1:37" s="71" customFormat="1" ht="33.75" x14ac:dyDescent="0.25">
      <c r="A10" s="67" t="s">
        <v>365</v>
      </c>
      <c r="B10" s="68" t="s">
        <v>366</v>
      </c>
      <c r="C10" s="67" t="s">
        <v>367</v>
      </c>
      <c r="D10" s="68" t="s">
        <v>368</v>
      </c>
      <c r="E10" s="67" t="s">
        <v>369</v>
      </c>
      <c r="F10" s="67" t="s">
        <v>370</v>
      </c>
      <c r="G10" s="67" t="s">
        <v>436</v>
      </c>
      <c r="H10" s="67" t="s">
        <v>437</v>
      </c>
      <c r="I10" s="67" t="s">
        <v>371</v>
      </c>
      <c r="J10" s="67" t="s">
        <v>372</v>
      </c>
      <c r="K10" s="68" t="s">
        <v>373</v>
      </c>
      <c r="L10" s="68" t="s">
        <v>374</v>
      </c>
      <c r="M10" s="68" t="s">
        <v>375</v>
      </c>
      <c r="N10" s="85" t="s">
        <v>376</v>
      </c>
      <c r="O10" s="87" t="s">
        <v>491</v>
      </c>
      <c r="P10" s="87" t="s">
        <v>489</v>
      </c>
      <c r="Q10" s="87" t="s">
        <v>490</v>
      </c>
      <c r="R10" s="87" t="s">
        <v>377</v>
      </c>
      <c r="S10" s="89" t="s">
        <v>378</v>
      </c>
      <c r="T10" s="90" t="s">
        <v>379</v>
      </c>
      <c r="U10" s="89" t="s">
        <v>380</v>
      </c>
      <c r="V10" s="89" t="s">
        <v>381</v>
      </c>
      <c r="W10" s="89" t="s">
        <v>382</v>
      </c>
      <c r="X10" s="69" t="s">
        <v>383</v>
      </c>
      <c r="Y10" s="104" t="s">
        <v>499</v>
      </c>
      <c r="Z10" s="102" t="s">
        <v>500</v>
      </c>
      <c r="AA10" s="102" t="s">
        <v>502</v>
      </c>
      <c r="AB10" s="104" t="s">
        <v>501</v>
      </c>
      <c r="AC10" s="70" t="s">
        <v>384</v>
      </c>
      <c r="AD10" s="70" t="s">
        <v>385</v>
      </c>
      <c r="AE10" s="70" t="s">
        <v>386</v>
      </c>
      <c r="AF10" s="70" t="s">
        <v>387</v>
      </c>
      <c r="AG10" s="70" t="s">
        <v>388</v>
      </c>
      <c r="AH10" s="70" t="s">
        <v>389</v>
      </c>
      <c r="AI10" s="70" t="s">
        <v>390</v>
      </c>
      <c r="AJ10" s="70" t="s">
        <v>391</v>
      </c>
      <c r="AK10" s="70" t="s">
        <v>392</v>
      </c>
    </row>
    <row r="11" spans="1:37" s="71" customFormat="1" x14ac:dyDescent="0.25">
      <c r="A11" s="72" t="s">
        <v>393</v>
      </c>
      <c r="B11" s="73" t="s">
        <v>394</v>
      </c>
      <c r="C11" s="72" t="s">
        <v>395</v>
      </c>
      <c r="D11" s="73" t="s">
        <v>396</v>
      </c>
      <c r="E11" s="72" t="s">
        <v>397</v>
      </c>
      <c r="F11" s="72" t="s">
        <v>260</v>
      </c>
      <c r="G11" s="72"/>
      <c r="H11" s="72"/>
      <c r="I11" s="72" t="s">
        <v>398</v>
      </c>
      <c r="J11" s="72" t="s">
        <v>399</v>
      </c>
      <c r="K11" s="73" t="s">
        <v>399</v>
      </c>
      <c r="L11" s="73" t="s">
        <v>399</v>
      </c>
      <c r="M11" s="73" t="s">
        <v>400</v>
      </c>
      <c r="N11" s="73" t="s">
        <v>393</v>
      </c>
      <c r="O11" s="72" t="s">
        <v>399</v>
      </c>
      <c r="P11" s="73" t="s">
        <v>393</v>
      </c>
      <c r="Q11" s="72" t="s">
        <v>399</v>
      </c>
      <c r="R11" s="74" t="s">
        <v>399</v>
      </c>
      <c r="S11" s="75" t="s">
        <v>401</v>
      </c>
      <c r="T11" s="72" t="s">
        <v>402</v>
      </c>
      <c r="U11" s="72" t="s">
        <v>403</v>
      </c>
      <c r="V11" s="72" t="s">
        <v>404</v>
      </c>
      <c r="W11" s="72" t="s">
        <v>405</v>
      </c>
      <c r="X11" s="72" t="s">
        <v>260</v>
      </c>
      <c r="Y11" s="72" t="s">
        <v>406</v>
      </c>
      <c r="Z11" s="72" t="s">
        <v>406</v>
      </c>
      <c r="AA11" s="72" t="s">
        <v>406</v>
      </c>
      <c r="AB11" s="72" t="s">
        <v>406</v>
      </c>
      <c r="AC11" s="72" t="s">
        <v>407</v>
      </c>
      <c r="AD11" s="72" t="s">
        <v>408</v>
      </c>
      <c r="AE11" s="72" t="s">
        <v>409</v>
      </c>
      <c r="AF11" s="72" t="s">
        <v>410</v>
      </c>
      <c r="AG11" s="72" t="s">
        <v>411</v>
      </c>
      <c r="AH11" s="72" t="s">
        <v>412</v>
      </c>
      <c r="AI11" s="72" t="s">
        <v>413</v>
      </c>
      <c r="AJ11" s="72" t="s">
        <v>414</v>
      </c>
      <c r="AK11" s="72" t="s">
        <v>415</v>
      </c>
    </row>
    <row r="12" spans="1:37" x14ac:dyDescent="0.2">
      <c r="A12" s="66" t="s">
        <v>416</v>
      </c>
      <c r="B12" s="84" t="s">
        <v>417</v>
      </c>
      <c r="C12" s="84">
        <v>2048</v>
      </c>
      <c r="D12" s="84" t="s">
        <v>418</v>
      </c>
      <c r="E12" s="66">
        <v>365</v>
      </c>
      <c r="F12" s="66" t="s">
        <v>419</v>
      </c>
      <c r="I12" s="76" t="str">
        <f t="shared" ref="I12:I17" si="0">CONCATENATE(keyloc,F12,".keystore")</f>
        <v>/apps/security/casignedq5.keystore</v>
      </c>
      <c r="J12" s="77" t="str">
        <f t="shared" ref="J12:J17" si="1">CONCATENATE(keyloc,F12,".csr")</f>
        <v>/apps/security/casignedq5.csr</v>
      </c>
      <c r="K12" s="76" t="str">
        <f t="shared" ref="K12:K17" si="2">CONCATENATE(keyloc,F12,".cert")</f>
        <v>/apps/security/casignedq5.cert</v>
      </c>
      <c r="L12" s="77" t="str">
        <f t="shared" ref="L12:L17" si="3">CONCATENATE(keyloc,F12,".cert_rfc")</f>
        <v>/apps/security/casignedq5.cert_rfc</v>
      </c>
      <c r="M12" s="105" t="s">
        <v>420</v>
      </c>
      <c r="N12" s="66" t="s">
        <v>421</v>
      </c>
      <c r="O12" s="76" t="str">
        <f t="shared" ref="O12:O17" si="4">CONCATENATE(keyloc,N12,".cer")</f>
        <v>/apps/security/raccorpdc2.cer</v>
      </c>
      <c r="P12" s="66" t="s">
        <v>260</v>
      </c>
      <c r="Q12" s="76" t="str">
        <f t="shared" ref="Q12:Q17" si="5">IF(OR(P12="",P12="n/a"),"n/a",CONCATENATE(keyloc,P12,".cer"))</f>
        <v>n/a</v>
      </c>
      <c r="R12" s="78" t="s">
        <v>422</v>
      </c>
      <c r="S12" s="79" t="str">
        <f t="shared" ref="S12:S17" si="6">CONCATENATE("./keytool",gkp,alias,A12,keyalg,B12,keysize,C12, sigalg, D12, validity, E12, " -dname ",CHAR(34),"CN=",A12,",OU=",ou,",O=",oname,",L=",city,",ST=",state,",C=",country,CHAR(34),keystore,I12,storepass,M12)</f>
        <v>./keytool -genkeypair  -alias qhvifoapp05 -keyalg RSA -keysize 2048 -sigalg SHA256withRSA -validity 365 -dname "CN=qhvifoapp05,OU=Data Services,O=Rent-A-Center,L=Plano,ST=TX,C=US" -keystore /apps/security/casignedq5.keystore -storepass JKSqhvifoapp05pass</v>
      </c>
      <c r="T12" s="80" t="str">
        <f t="shared" ref="T12:T17" si="7">CONCATENATE("./keytool",list, alias,A12,keystore,I12,storepass,M12)</f>
        <v>./keytool -list -v  -alias qhvifoapp05 -keystore /apps/security/casignedq5.keystore -storepass JKSqhvifoapp05pass</v>
      </c>
      <c r="U12" s="79" t="str">
        <f t="shared" ref="U12:U17" si="8">CONCATENATE("./keytool",certreq,alias,A12,sigalg,D12,csrfile,J12,keystore,I12,storepass,M12)</f>
        <v>./keytool -certreq  -alias qhvifoapp05 -sigalg SHA256withRSA -file /apps/security/casignedq5.csr -keystore /apps/security/casignedq5.keystore -storepass JKSqhvifoapp05pass</v>
      </c>
      <c r="V12" s="80" t="str">
        <f t="shared" ref="V12:V17" si="9">CONCATENATE("./keytool",exportcert,alias,A12, certfile,K12,keystore,I12,storepass,M12)</f>
        <v>./keytool -exportcert -v  -alias qhvifoapp05 -file /apps/security/casignedq5.cert -keystore /apps/security/casignedq5.keystore -storepass JKSqhvifoapp05pass</v>
      </c>
      <c r="W12" s="79" t="str">
        <f t="shared" ref="W12:W17" si="10">CONCATENATE("./keytool",exportcertrfc,alias,A12,rfcfile,L12,keystore,I12,storepass,M12)</f>
        <v>./keytool -exportcert -rfc  -alias qhvifoapp05 -file /apps/security/casignedq5.cert_rfc -keystore /apps/security/casignedq5.keystore -storepass JKSqhvifoapp05pass</v>
      </c>
      <c r="X12" s="81" t="s">
        <v>260</v>
      </c>
      <c r="Y12" s="103" t="str">
        <f t="shared" ref="Y12:Y17" si="11">CONCATENATE("./keytool",importrootcert,rootalias,CHAR(34),N12,CHAR(34),rootfile,CHAR(34),O12,CHAR(34),keystore,I12,storepass,M12)</f>
        <v>./keytool -importcert -v -trustcacerts  -alias "raccorpdc2" -file "/apps/security/raccorpdc2.cer" -keystore /apps/security/casignedq5.keystore -storepass JKSqhvifoapp05pass</v>
      </c>
      <c r="Z12" s="86" t="str">
        <f t="shared" ref="Z12:Z17" si="12">CONCATENATE("./keytool",importrootcert,rootalias,CHAR(34),P12,CHAR(34),rootfile,CHAR(34),Q12,CHAR(34),keystore,I12,storepass,M12)</f>
        <v>./keytool -importcert -v -trustcacerts  -alias "n/a" -file "n/a" -keystore /apps/security/casignedq5.keystore -storepass JKSqhvifoapp05pass</v>
      </c>
      <c r="AA12" s="103" t="str">
        <f t="shared" ref="AA12:AA17" si="13">CONCATENATE("./keytool",importrootcert,rootalias,CHAR(34),N12,CHAR(34),rootfile,CHAR(34),O12,CHAR(34),keystore,syskeyloc,"cacerts",storepass,"changeit")</f>
        <v>./keytool -importcert -v -trustcacerts  -alias "raccorpdc2" -file "/apps/security/raccorpdc2.cer" -keystore /apps/informatica/v10.1.0/java/jre/lib/security/cacerts -storepass changeit</v>
      </c>
      <c r="AB12" s="86" t="str">
        <f t="shared" ref="AB12:AB17" si="14">CONCATENATE("./keytool",importsignedcert,alias,A12,keystore,I12,storepass,M12,signedcert,keyloc,R12)</f>
        <v>./keytool -importcert -v -trustcacerts  -alias qhvifoapp05 -keystore /apps/security/casignedq5.keystore -storepass JKSqhvifoapp05pass -file /apps/security/qhvifoapp05_Base64.cer</v>
      </c>
      <c r="AC12" s="66" t="s">
        <v>423</v>
      </c>
      <c r="AD12" s="66" t="s">
        <v>424</v>
      </c>
      <c r="AE12" s="105" t="s">
        <v>425</v>
      </c>
      <c r="AF12" s="66" t="s">
        <v>426</v>
      </c>
      <c r="AG12" s="66" t="s">
        <v>170</v>
      </c>
      <c r="AH12" s="66" t="s">
        <v>427</v>
      </c>
      <c r="AI12" s="66">
        <v>8443</v>
      </c>
      <c r="AJ12" s="76" t="str">
        <f>I12</f>
        <v>/apps/security/casignedq5.keystore</v>
      </c>
      <c r="AK12" s="105" t="str">
        <f>M12</f>
        <v>JKSqhvifoapp05pass</v>
      </c>
    </row>
    <row r="13" spans="1:37" x14ac:dyDescent="0.2">
      <c r="A13" s="66" t="s">
        <v>428</v>
      </c>
      <c r="B13" s="84" t="s">
        <v>417</v>
      </c>
      <c r="C13" s="84">
        <v>2048</v>
      </c>
      <c r="D13" s="84" t="s">
        <v>418</v>
      </c>
      <c r="E13" s="66">
        <v>365</v>
      </c>
      <c r="F13" s="66" t="s">
        <v>429</v>
      </c>
      <c r="I13" s="76" t="str">
        <f t="shared" si="0"/>
        <v>/apps/security/casignedq6.keystore</v>
      </c>
      <c r="J13" s="77" t="str">
        <f t="shared" si="1"/>
        <v>/apps/security/casignedq6.csr</v>
      </c>
      <c r="K13" s="76" t="str">
        <f t="shared" si="2"/>
        <v>/apps/security/casignedq6.cert</v>
      </c>
      <c r="L13" s="77" t="str">
        <f t="shared" si="3"/>
        <v>/apps/security/casignedq6.cert_rfc</v>
      </c>
      <c r="M13" s="105" t="s">
        <v>430</v>
      </c>
      <c r="N13" s="66" t="s">
        <v>421</v>
      </c>
      <c r="O13" s="76" t="str">
        <f t="shared" si="4"/>
        <v>/apps/security/raccorpdc2.cer</v>
      </c>
      <c r="P13" s="66" t="s">
        <v>260</v>
      </c>
      <c r="Q13" s="76" t="str">
        <f t="shared" si="5"/>
        <v>n/a</v>
      </c>
      <c r="R13" s="78" t="s">
        <v>431</v>
      </c>
      <c r="S13" s="83" t="str">
        <f t="shared" si="6"/>
        <v>./keytool -genkeypair  -alias qhvifoapp06 -keyalg RSA -keysize 2048 -sigalg SHA256withRSA -validity 365 -dname "CN=qhvifoapp06,OU=Data Services,O=Rent-A-Center,L=Plano,ST=TX,C=US" -keystore /apps/security/casignedq6.keystore -storepass JKSqhvifoapp06pass</v>
      </c>
      <c r="T13" s="82" t="str">
        <f t="shared" si="7"/>
        <v>./keytool -list -v  -alias qhvifoapp06 -keystore /apps/security/casignedq6.keystore -storepass JKSqhvifoapp06pass</v>
      </c>
      <c r="U13" s="83" t="str">
        <f t="shared" si="8"/>
        <v>./keytool -certreq  -alias qhvifoapp06 -sigalg SHA256withRSA -file /apps/security/casignedq6.csr -keystore /apps/security/casignedq6.keystore -storepass JKSqhvifoapp06pass</v>
      </c>
      <c r="V13" s="82" t="str">
        <f t="shared" si="9"/>
        <v>./keytool -exportcert -v  -alias qhvifoapp06 -file /apps/security/casignedq6.cert -keystore /apps/security/casignedq6.keystore -storepass JKSqhvifoapp06pass</v>
      </c>
      <c r="W13" s="83" t="str">
        <f t="shared" si="10"/>
        <v>./keytool -exportcert -rfc  -alias qhvifoapp06 -file /apps/security/casignedq6.cert_rfc -keystore /apps/security/casignedq6.keystore -storepass JKSqhvifoapp06pass</v>
      </c>
      <c r="X13" s="78" t="s">
        <v>260</v>
      </c>
      <c r="Y13" s="103" t="str">
        <f t="shared" si="11"/>
        <v>./keytool -importcert -v -trustcacerts  -alias "raccorpdc2" -file "/apps/security/raccorpdc2.cer" -keystore /apps/security/casignedq6.keystore -storepass JKSqhvifoapp06pass</v>
      </c>
      <c r="Z13" s="86" t="str">
        <f t="shared" si="12"/>
        <v>./keytool -importcert -v -trustcacerts  -alias "n/a" -file "n/a" -keystore /apps/security/casignedq6.keystore -storepass JKSqhvifoapp06pass</v>
      </c>
      <c r="AA13" s="103" t="str">
        <f t="shared" si="13"/>
        <v>./keytool -importcert -v -trustcacerts  -alias "raccorpdc2" -file "/apps/security/raccorpdc2.cer" -keystore /apps/informatica/v10.1.0/java/jre/lib/security/cacerts -storepass changeit</v>
      </c>
      <c r="AB13" s="86" t="str">
        <f t="shared" si="14"/>
        <v>./keytool -importcert -v -trustcacerts  -alias qhvifoapp06 -keystore /apps/security/casignedq6.keystore -storepass JKSqhvifoapp06pass -file /apps/security/qhvifoapp06_Base64.cer</v>
      </c>
      <c r="AC13" s="66" t="s">
        <v>423</v>
      </c>
      <c r="AD13" s="66" t="s">
        <v>424</v>
      </c>
      <c r="AE13" s="105" t="s">
        <v>425</v>
      </c>
      <c r="AF13" s="66" t="s">
        <v>426</v>
      </c>
      <c r="AG13" s="66" t="s">
        <v>170</v>
      </c>
      <c r="AH13" s="66" t="s">
        <v>427</v>
      </c>
      <c r="AI13" s="66">
        <v>8443</v>
      </c>
      <c r="AJ13" s="76" t="str">
        <f>I13</f>
        <v>/apps/security/casignedq6.keystore</v>
      </c>
      <c r="AK13" s="105" t="str">
        <f>M13</f>
        <v>JKSqhvifoapp06pass</v>
      </c>
    </row>
    <row r="14" spans="1:37" x14ac:dyDescent="0.2">
      <c r="A14" s="66" t="s">
        <v>432</v>
      </c>
      <c r="B14" s="84" t="s">
        <v>417</v>
      </c>
      <c r="C14" s="84">
        <v>2048</v>
      </c>
      <c r="D14" s="84" t="s">
        <v>418</v>
      </c>
      <c r="E14" s="66">
        <v>1000</v>
      </c>
      <c r="F14" s="66" t="s">
        <v>433</v>
      </c>
      <c r="G14" s="91">
        <v>43339</v>
      </c>
      <c r="H14" s="66" t="s">
        <v>438</v>
      </c>
      <c r="I14" s="76" t="str">
        <f t="shared" si="0"/>
        <v>/apps/security/casignedd5.keystore</v>
      </c>
      <c r="J14" s="77" t="str">
        <f t="shared" si="1"/>
        <v>/apps/security/casignedd5.csr</v>
      </c>
      <c r="K14" s="76" t="str">
        <f t="shared" si="2"/>
        <v>/apps/security/casignedd5.cert</v>
      </c>
      <c r="L14" s="77" t="str">
        <f t="shared" si="3"/>
        <v>/apps/security/casignedd5.cert_rfc</v>
      </c>
      <c r="M14" s="105" t="s">
        <v>434</v>
      </c>
      <c r="N14" s="66" t="s">
        <v>485</v>
      </c>
      <c r="O14" s="76" t="str">
        <f t="shared" si="4"/>
        <v>/apps/security/Rent-A-Center Root CA v1.cer</v>
      </c>
      <c r="P14" s="101" t="s">
        <v>492</v>
      </c>
      <c r="Q14" s="76" t="str">
        <f t="shared" si="5"/>
        <v>/apps/security/Rent-A-Center Issuing CA v1.cer</v>
      </c>
      <c r="R14" s="66" t="s">
        <v>486</v>
      </c>
      <c r="S14" s="83" t="str">
        <f t="shared" si="6"/>
        <v>./keytool -genkeypair  -alias dhvifoapp05 -keyalg RSA -keysize 2048 -sigalg SHA256withRSA -validity 1000 -dname "CN=dhvifoapp05,OU=Data Services,O=Rent-A-Center,L=Plano,ST=TX,C=US" -keystore /apps/security/casignedd5.keystore -storepass JKSdhvifoapp05pass</v>
      </c>
      <c r="T14" s="82" t="str">
        <f t="shared" si="7"/>
        <v>./keytool -list -v  -alias dhvifoapp05 -keystore /apps/security/casignedd5.keystore -storepass JKSdhvifoapp05pass</v>
      </c>
      <c r="U14" s="83" t="str">
        <f t="shared" si="8"/>
        <v>./keytool -certreq  -alias dhvifoapp05 -sigalg SHA256withRSA -file /apps/security/casignedd5.csr -keystore /apps/security/casignedd5.keystore -storepass JKSdhvifoapp05pass</v>
      </c>
      <c r="V14" s="82" t="str">
        <f t="shared" si="9"/>
        <v>./keytool -exportcert -v  -alias dhvifoapp05 -file /apps/security/casignedd5.cert -keystore /apps/security/casignedd5.keystore -storepass JKSdhvifoapp05pass</v>
      </c>
      <c r="W14" s="83" t="str">
        <f t="shared" si="10"/>
        <v>./keytool -exportcert -rfc  -alias dhvifoapp05 -file /apps/security/casignedd5.cert_rfc -keystore /apps/security/casignedd5.keystore -storepass JKSdhvifoapp05pass</v>
      </c>
      <c r="X14" s="66" t="s">
        <v>488</v>
      </c>
      <c r="Y14" s="103" t="str">
        <f t="shared" si="11"/>
        <v>./keytool -importcert -v -trustcacerts  -alias "Rent-A-Center Root CA v1" -file "/apps/security/Rent-A-Center Root CA v1.cer" -keystore /apps/security/casignedd5.keystore -storepass JKSdhvifoapp05pass</v>
      </c>
      <c r="Z14" s="86" t="str">
        <f t="shared" si="12"/>
        <v>./keytool -importcert -v -trustcacerts  -alias "Rent-A-Center Issuing CA v1" -file "/apps/security/Rent-A-Center Issuing CA v1.cer" -keystore /apps/security/casignedd5.keystore -storepass JKSdhvifoapp05pass</v>
      </c>
      <c r="AA14" s="103" t="str">
        <f t="shared" si="13"/>
        <v>./keytool -importcert -v -trustcacerts  -alias "Rent-A-Center Root CA v1" -file "/apps/security/Rent-A-Center Root CA v1.cer" -keystore /apps/informatica/v10.1.0/java/jre/lib/security/cacerts -storepass changeit</v>
      </c>
      <c r="AB14" s="86" t="str">
        <f t="shared" si="14"/>
        <v>./keytool -importcert -v -trustcacerts  -alias dhvifoapp05 -keystore /apps/security/casignedd5.keystore -storepass JKSdhvifoapp05pass -file /apps/security/dhvifoapp05.cer</v>
      </c>
      <c r="AC14" s="66" t="s">
        <v>423</v>
      </c>
      <c r="AD14" s="66" t="s">
        <v>493</v>
      </c>
      <c r="AE14" s="105" t="s">
        <v>494</v>
      </c>
      <c r="AF14" s="66" t="s">
        <v>426</v>
      </c>
      <c r="AG14" s="66" t="s">
        <v>170</v>
      </c>
      <c r="AH14" s="66" t="s">
        <v>495</v>
      </c>
      <c r="AI14" s="66">
        <v>8443</v>
      </c>
      <c r="AJ14" s="76" t="str">
        <f t="shared" ref="AJ14:AJ17" si="15">I14</f>
        <v>/apps/security/casignedd5.keystore</v>
      </c>
      <c r="AK14" s="105" t="str">
        <f t="shared" ref="AK14:AK17" si="16">M14</f>
        <v>JKSdhvifoapp05pass</v>
      </c>
    </row>
    <row r="15" spans="1:37" x14ac:dyDescent="0.2">
      <c r="A15" s="66" t="s">
        <v>439</v>
      </c>
      <c r="B15" s="84" t="s">
        <v>417</v>
      </c>
      <c r="C15" s="84">
        <v>2048</v>
      </c>
      <c r="D15" s="84" t="s">
        <v>418</v>
      </c>
      <c r="E15" s="66">
        <v>1000</v>
      </c>
      <c r="F15" s="66" t="s">
        <v>440</v>
      </c>
      <c r="G15" s="91">
        <v>43340</v>
      </c>
      <c r="H15" s="66" t="s">
        <v>441</v>
      </c>
      <c r="I15" s="76" t="str">
        <f t="shared" si="0"/>
        <v>/apps/security/casignedd6.keystore</v>
      </c>
      <c r="J15" s="77" t="str">
        <f t="shared" si="1"/>
        <v>/apps/security/casignedd6.csr</v>
      </c>
      <c r="K15" s="76" t="str">
        <f t="shared" si="2"/>
        <v>/apps/security/casignedd6.cert</v>
      </c>
      <c r="L15" s="77" t="str">
        <f t="shared" si="3"/>
        <v>/apps/security/casignedd6.cert_rfc</v>
      </c>
      <c r="M15" s="105" t="s">
        <v>442</v>
      </c>
      <c r="N15" s="66" t="s">
        <v>485</v>
      </c>
      <c r="O15" s="76" t="str">
        <f t="shared" si="4"/>
        <v>/apps/security/Rent-A-Center Root CA v1.cer</v>
      </c>
      <c r="P15" s="101" t="s">
        <v>492</v>
      </c>
      <c r="Q15" s="76" t="str">
        <f t="shared" si="5"/>
        <v>/apps/security/Rent-A-Center Issuing CA v1.cer</v>
      </c>
      <c r="R15" s="66" t="s">
        <v>487</v>
      </c>
      <c r="S15" s="83" t="str">
        <f t="shared" si="6"/>
        <v>./keytool -genkeypair  -alias dhvifoapp06 -keyalg RSA -keysize 2048 -sigalg SHA256withRSA -validity 1000 -dname "CN=dhvifoapp06,OU=Data Services,O=Rent-A-Center,L=Plano,ST=TX,C=US" -keystore /apps/security/casignedd6.keystore -storepass JKSdhvifoapp06pass</v>
      </c>
      <c r="T15" s="82" t="str">
        <f t="shared" si="7"/>
        <v>./keytool -list -v  -alias dhvifoapp06 -keystore /apps/security/casignedd6.keystore -storepass JKSdhvifoapp06pass</v>
      </c>
      <c r="U15" s="83" t="str">
        <f t="shared" si="8"/>
        <v>./keytool -certreq  -alias dhvifoapp06 -sigalg SHA256withRSA -file /apps/security/casignedd6.csr -keystore /apps/security/casignedd6.keystore -storepass JKSdhvifoapp06pass</v>
      </c>
      <c r="V15" s="82" t="str">
        <f t="shared" si="9"/>
        <v>./keytool -exportcert -v  -alias dhvifoapp06 -file /apps/security/casignedd6.cert -keystore /apps/security/casignedd6.keystore -storepass JKSdhvifoapp06pass</v>
      </c>
      <c r="W15" s="83" t="str">
        <f t="shared" si="10"/>
        <v>./keytool -exportcert -rfc  -alias dhvifoapp06 -file /apps/security/casignedd6.cert_rfc -keystore /apps/security/casignedd6.keystore -storepass JKSdhvifoapp06pass</v>
      </c>
      <c r="X15" s="66" t="s">
        <v>488</v>
      </c>
      <c r="Y15" s="103" t="str">
        <f t="shared" si="11"/>
        <v>./keytool -importcert -v -trustcacerts  -alias "Rent-A-Center Root CA v1" -file "/apps/security/Rent-A-Center Root CA v1.cer" -keystore /apps/security/casignedd6.keystore -storepass JKSdhvifoapp06pass</v>
      </c>
      <c r="Z15" s="86" t="str">
        <f t="shared" si="12"/>
        <v>./keytool -importcert -v -trustcacerts  -alias "Rent-A-Center Issuing CA v1" -file "/apps/security/Rent-A-Center Issuing CA v1.cer" -keystore /apps/security/casignedd6.keystore -storepass JKSdhvifoapp06pass</v>
      </c>
      <c r="AA15" s="103" t="str">
        <f t="shared" si="13"/>
        <v>./keytool -importcert -v -trustcacerts  -alias "Rent-A-Center Root CA v1" -file "/apps/security/Rent-A-Center Root CA v1.cer" -keystore /apps/informatica/v10.1.0/java/jre/lib/security/cacerts -storepass changeit</v>
      </c>
      <c r="AB15" s="86" t="str">
        <f t="shared" si="14"/>
        <v>./keytool -importcert -v -trustcacerts  -alias dhvifoapp06 -keystore /apps/security/casignedd6.keystore -storepass JKSdhvifoapp06pass -file /apps/security/dhvifoapp06.cer</v>
      </c>
      <c r="AC15" s="66" t="s">
        <v>423</v>
      </c>
      <c r="AD15" s="66" t="s">
        <v>493</v>
      </c>
      <c r="AE15" s="105" t="s">
        <v>494</v>
      </c>
      <c r="AF15" s="66" t="s">
        <v>426</v>
      </c>
      <c r="AG15" s="66" t="s">
        <v>170</v>
      </c>
      <c r="AH15" s="66" t="s">
        <v>495</v>
      </c>
      <c r="AI15" s="66">
        <v>8443</v>
      </c>
      <c r="AJ15" s="76" t="str">
        <f t="shared" si="15"/>
        <v>/apps/security/casignedd6.keystore</v>
      </c>
      <c r="AK15" s="105" t="str">
        <f t="shared" si="16"/>
        <v>JKSdhvifoapp06pass</v>
      </c>
    </row>
    <row r="16" spans="1:37" x14ac:dyDescent="0.2">
      <c r="A16" s="66" t="s">
        <v>603</v>
      </c>
      <c r="B16" s="84" t="s">
        <v>417</v>
      </c>
      <c r="C16" s="84">
        <v>2048</v>
      </c>
      <c r="D16" s="84" t="s">
        <v>418</v>
      </c>
      <c r="E16" s="66">
        <v>1000</v>
      </c>
      <c r="F16" s="66" t="s">
        <v>605</v>
      </c>
      <c r="G16" s="91">
        <v>43509</v>
      </c>
      <c r="H16" s="66" t="s">
        <v>441</v>
      </c>
      <c r="I16" s="76" t="str">
        <f t="shared" si="0"/>
        <v>/apps/security/casignedu5.keystore</v>
      </c>
      <c r="J16" s="77" t="str">
        <f t="shared" si="1"/>
        <v>/apps/security/casignedu5.csr</v>
      </c>
      <c r="K16" s="76" t="str">
        <f t="shared" si="2"/>
        <v>/apps/security/casignedu5.cert</v>
      </c>
      <c r="L16" s="77" t="str">
        <f t="shared" si="3"/>
        <v>/apps/security/casignedu5.cert_rfc</v>
      </c>
      <c r="M16" s="105" t="s">
        <v>607</v>
      </c>
      <c r="N16" s="66" t="s">
        <v>485</v>
      </c>
      <c r="O16" s="76" t="str">
        <f>CONCATENATE(keyloc,N16,".cer")</f>
        <v>/apps/security/Rent-A-Center Root CA v1.cer</v>
      </c>
      <c r="P16" s="101" t="s">
        <v>492</v>
      </c>
      <c r="Q16" s="76" t="str">
        <f t="shared" si="5"/>
        <v>/apps/security/Rent-A-Center Issuing CA v1.cer</v>
      </c>
      <c r="R16" s="66" t="s">
        <v>614</v>
      </c>
      <c r="S16" s="83" t="str">
        <f t="shared" si="6"/>
        <v>./keytool -genkeypair  -alias uhvifoapp05 -keyalg RSA -keysize 2048 -sigalg SHA256withRSA -validity 1000 -dname "CN=uhvifoapp05,OU=Data Services,O=Rent-A-Center,L=Plano,ST=TX,C=US" -keystore /apps/security/casignedu5.keystore -storepass JKSuhvifoapp05pass</v>
      </c>
      <c r="T16" s="82" t="str">
        <f t="shared" si="7"/>
        <v>./keytool -list -v  -alias uhvifoapp05 -keystore /apps/security/casignedu5.keystore -storepass JKSuhvifoapp05pass</v>
      </c>
      <c r="U16" s="83" t="str">
        <f t="shared" si="8"/>
        <v>./keytool -certreq  -alias uhvifoapp05 -sigalg SHA256withRSA -file /apps/security/casignedu5.csr -keystore /apps/security/casignedu5.keystore -storepass JKSuhvifoapp05pass</v>
      </c>
      <c r="V16" s="82" t="str">
        <f t="shared" si="9"/>
        <v>./keytool -exportcert -v  -alias uhvifoapp05 -file /apps/security/casignedu5.cert -keystore /apps/security/casignedu5.keystore -storepass JKSuhvifoapp05pass</v>
      </c>
      <c r="W16" s="83" t="str">
        <f t="shared" si="10"/>
        <v>./keytool -exportcert -rfc  -alias uhvifoapp05 -file /apps/security/casignedu5.cert_rfc -keystore /apps/security/casignedu5.keystore -storepass JKSuhvifoapp05pass</v>
      </c>
      <c r="X16" s="66" t="s">
        <v>609</v>
      </c>
      <c r="Y16" s="103" t="str">
        <f t="shared" si="11"/>
        <v>./keytool -importcert -v -trustcacerts  -alias "Rent-A-Center Root CA v1" -file "/apps/security/Rent-A-Center Root CA v1.cer" -keystore /apps/security/casignedu5.keystore -storepass JKSuhvifoapp05pass</v>
      </c>
      <c r="Z16" s="86" t="str">
        <f t="shared" si="12"/>
        <v>./keytool -importcert -v -trustcacerts  -alias "Rent-A-Center Issuing CA v1" -file "/apps/security/Rent-A-Center Issuing CA v1.cer" -keystore /apps/security/casignedu5.keystore -storepass JKSuhvifoapp05pass</v>
      </c>
      <c r="AA16" s="103" t="str">
        <f t="shared" si="13"/>
        <v>./keytool -importcert -v -trustcacerts  -alias "Rent-A-Center Root CA v1" -file "/apps/security/Rent-A-Center Root CA v1.cer" -keystore /apps/informatica/v10.1.0/java/jre/lib/security/cacerts -storepass changeit</v>
      </c>
      <c r="AB16" s="86" t="str">
        <f t="shared" si="14"/>
        <v>./keytool -importcert -v -trustcacerts  -alias uhvifoapp05 -keystore /apps/security/casignedu5.keystore -storepass JKSuhvifoapp05pass -file /apps/security/uhvifoapp05.cer</v>
      </c>
      <c r="AC16" s="122" t="s">
        <v>610</v>
      </c>
      <c r="AD16" s="66" t="s">
        <v>612</v>
      </c>
      <c r="AE16" s="105" t="s">
        <v>613</v>
      </c>
      <c r="AF16" s="66" t="s">
        <v>426</v>
      </c>
      <c r="AG16" s="66" t="s">
        <v>172</v>
      </c>
      <c r="AH16" s="66" t="s">
        <v>611</v>
      </c>
      <c r="AI16" s="66">
        <v>8443</v>
      </c>
      <c r="AJ16" s="76" t="str">
        <f t="shared" si="15"/>
        <v>/apps/security/casignedu5.keystore</v>
      </c>
      <c r="AK16" s="105" t="str">
        <f t="shared" si="16"/>
        <v>JKSuhvifoapp05pass</v>
      </c>
    </row>
    <row r="17" spans="1:37" x14ac:dyDescent="0.2">
      <c r="A17" s="66" t="s">
        <v>604</v>
      </c>
      <c r="B17" s="84" t="s">
        <v>417</v>
      </c>
      <c r="C17" s="84">
        <v>2048</v>
      </c>
      <c r="D17" s="84" t="s">
        <v>418</v>
      </c>
      <c r="E17" s="66">
        <v>1000</v>
      </c>
      <c r="F17" s="66" t="s">
        <v>606</v>
      </c>
      <c r="G17" s="91">
        <v>43509</v>
      </c>
      <c r="H17" s="66" t="s">
        <v>441</v>
      </c>
      <c r="I17" s="76" t="str">
        <f t="shared" si="0"/>
        <v>/apps/security/casignedu6.keystore</v>
      </c>
      <c r="J17" s="77" t="str">
        <f t="shared" si="1"/>
        <v>/apps/security/casignedu6.csr</v>
      </c>
      <c r="K17" s="76" t="str">
        <f t="shared" si="2"/>
        <v>/apps/security/casignedu6.cert</v>
      </c>
      <c r="L17" s="77" t="str">
        <f t="shared" si="3"/>
        <v>/apps/security/casignedu6.cert_rfc</v>
      </c>
      <c r="M17" s="105" t="s">
        <v>608</v>
      </c>
      <c r="N17" s="66" t="s">
        <v>485</v>
      </c>
      <c r="O17" s="76" t="str">
        <f t="shared" si="4"/>
        <v>/apps/security/Rent-A-Center Root CA v1.cer</v>
      </c>
      <c r="P17" s="101" t="s">
        <v>492</v>
      </c>
      <c r="Q17" s="76" t="str">
        <f t="shared" si="5"/>
        <v>/apps/security/Rent-A-Center Issuing CA v1.cer</v>
      </c>
      <c r="R17" s="66" t="s">
        <v>615</v>
      </c>
      <c r="S17" s="83" t="str">
        <f t="shared" si="6"/>
        <v>./keytool -genkeypair  -alias uhvifoapp06 -keyalg RSA -keysize 2048 -sigalg SHA256withRSA -validity 1000 -dname "CN=uhvifoapp06,OU=Data Services,O=Rent-A-Center,L=Plano,ST=TX,C=US" -keystore /apps/security/casignedu6.keystore -storepass JKSuhvifoapp06pass</v>
      </c>
      <c r="T17" s="82" t="str">
        <f t="shared" si="7"/>
        <v>./keytool -list -v  -alias uhvifoapp06 -keystore /apps/security/casignedu6.keystore -storepass JKSuhvifoapp06pass</v>
      </c>
      <c r="U17" s="83" t="str">
        <f t="shared" si="8"/>
        <v>./keytool -certreq  -alias uhvifoapp06 -sigalg SHA256withRSA -file /apps/security/casignedu6.csr -keystore /apps/security/casignedu6.keystore -storepass JKSuhvifoapp06pass</v>
      </c>
      <c r="V17" s="82" t="str">
        <f t="shared" si="9"/>
        <v>./keytool -exportcert -v  -alias uhvifoapp06 -file /apps/security/casignedu6.cert -keystore /apps/security/casignedu6.keystore -storepass JKSuhvifoapp06pass</v>
      </c>
      <c r="W17" s="83" t="str">
        <f t="shared" si="10"/>
        <v>./keytool -exportcert -rfc  -alias uhvifoapp06 -file /apps/security/casignedu6.cert_rfc -keystore /apps/security/casignedu6.keystore -storepass JKSuhvifoapp06pass</v>
      </c>
      <c r="X17" s="66" t="s">
        <v>609</v>
      </c>
      <c r="Y17" s="103" t="str">
        <f t="shared" si="11"/>
        <v>./keytool -importcert -v -trustcacerts  -alias "Rent-A-Center Root CA v1" -file "/apps/security/Rent-A-Center Root CA v1.cer" -keystore /apps/security/casignedu6.keystore -storepass JKSuhvifoapp06pass</v>
      </c>
      <c r="Z17" s="86" t="str">
        <f t="shared" si="12"/>
        <v>./keytool -importcert -v -trustcacerts  -alias "Rent-A-Center Issuing CA v1" -file "/apps/security/Rent-A-Center Issuing CA v1.cer" -keystore /apps/security/casignedu6.keystore -storepass JKSuhvifoapp06pass</v>
      </c>
      <c r="AA17" s="103" t="str">
        <f t="shared" si="13"/>
        <v>./keytool -importcert -v -trustcacerts  -alias "Rent-A-Center Root CA v1" -file "/apps/security/Rent-A-Center Root CA v1.cer" -keystore /apps/informatica/v10.1.0/java/jre/lib/security/cacerts -storepass changeit</v>
      </c>
      <c r="AB17" s="86" t="str">
        <f t="shared" si="14"/>
        <v>./keytool -importcert -v -trustcacerts  -alias uhvifoapp06 -keystore /apps/security/casignedu6.keystore -storepass JKSuhvifoapp06pass -file /apps/security/uhvifoapp06.cer</v>
      </c>
      <c r="AC17" s="122" t="s">
        <v>610</v>
      </c>
      <c r="AD17" s="66" t="s">
        <v>612</v>
      </c>
      <c r="AE17" s="105" t="s">
        <v>613</v>
      </c>
      <c r="AF17" s="66" t="s">
        <v>426</v>
      </c>
      <c r="AG17" s="66" t="s">
        <v>172</v>
      </c>
      <c r="AH17" s="66" t="s">
        <v>611</v>
      </c>
      <c r="AI17" s="66">
        <v>8443</v>
      </c>
      <c r="AJ17" s="76" t="str">
        <f t="shared" si="15"/>
        <v>/apps/security/casignedu6.keystore</v>
      </c>
      <c r="AK17" s="105" t="str">
        <f t="shared" si="16"/>
        <v>JKSuhvifoapp06pass</v>
      </c>
    </row>
  </sheetData>
  <mergeCells count="10">
    <mergeCell ref="B2:D2"/>
    <mergeCell ref="Y9:AB9"/>
    <mergeCell ref="B8:D8"/>
    <mergeCell ref="S9:W9"/>
    <mergeCell ref="B1:D1"/>
    <mergeCell ref="B3:D3"/>
    <mergeCell ref="B4:D4"/>
    <mergeCell ref="B5:D5"/>
    <mergeCell ref="B6:D6"/>
    <mergeCell ref="B7:D7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BE5B4608357445B2B4DB592D1D5374" ma:contentTypeVersion="3" ma:contentTypeDescription="Create a new document." ma:contentTypeScope="" ma:versionID="34cf6b22267f9997eabe5ea0faa8e77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316a775adeec65e196604d911635d3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08F374-BF9B-439D-B06B-E536858B90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17306BD-9757-44E4-9581-7A7FC215E6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DE2FCE-B1CE-4AFA-89D9-A39B19C3D2F3}">
  <ds:schemaRefs>
    <ds:schemaRef ds:uri="http://purl.org/dc/elements/1.1/"/>
    <ds:schemaRef ds:uri="http://purl.org/dc/terms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31</vt:i4>
      </vt:variant>
    </vt:vector>
  </HeadingPairs>
  <TitlesOfParts>
    <vt:vector size="41" baseType="lpstr">
      <vt:lpstr>Server Configuration</vt:lpstr>
      <vt:lpstr>Repo-DB Info</vt:lpstr>
      <vt:lpstr>Port Management</vt:lpstr>
      <vt:lpstr>Environment Model</vt:lpstr>
      <vt:lpstr>General Policies</vt:lpstr>
      <vt:lpstr>INFA Spt Tech Profiles</vt:lpstr>
      <vt:lpstr>INFA AV License Keys</vt:lpstr>
      <vt:lpstr>INFA Support Info</vt:lpstr>
      <vt:lpstr>JKS</vt:lpstr>
      <vt:lpstr>Config Matrix</vt:lpstr>
      <vt:lpstr>alias</vt:lpstr>
      <vt:lpstr>certfile</vt:lpstr>
      <vt:lpstr>certreq</vt:lpstr>
      <vt:lpstr>city</vt:lpstr>
      <vt:lpstr>country</vt:lpstr>
      <vt:lpstr>csrfile</vt:lpstr>
      <vt:lpstr>exportcert</vt:lpstr>
      <vt:lpstr>exportcertrfc</vt:lpstr>
      <vt:lpstr>gkp</vt:lpstr>
      <vt:lpstr>importrootcert</vt:lpstr>
      <vt:lpstr>importsignedcert</vt:lpstr>
      <vt:lpstr>jrebin</vt:lpstr>
      <vt:lpstr>keyalg</vt:lpstr>
      <vt:lpstr>keyloc</vt:lpstr>
      <vt:lpstr>keysize</vt:lpstr>
      <vt:lpstr>keystore</vt:lpstr>
      <vt:lpstr>ksloc</vt:lpstr>
      <vt:lpstr>list</vt:lpstr>
      <vt:lpstr>oname</vt:lpstr>
      <vt:lpstr>ou</vt:lpstr>
      <vt:lpstr>'Server Configuration'!Print_Area</vt:lpstr>
      <vt:lpstr>'Server Configuration'!Print_Titles</vt:lpstr>
      <vt:lpstr>rfcfile</vt:lpstr>
      <vt:lpstr>rootalias</vt:lpstr>
      <vt:lpstr>rootfile</vt:lpstr>
      <vt:lpstr>sigalg</vt:lpstr>
      <vt:lpstr>signedcert</vt:lpstr>
      <vt:lpstr>state</vt:lpstr>
      <vt:lpstr>storepass</vt:lpstr>
      <vt:lpstr>syskeyloc</vt:lpstr>
      <vt:lpstr>validity</vt:lpstr>
    </vt:vector>
  </TitlesOfParts>
  <Manager>Fred.Cole@Rentacenter.com</Manager>
  <Company>Rent-A-Center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INFA Environment Configuration</dc:title>
  <dc:subject>INFA Environment Configuration</dc:subject>
  <dc:creator>Sajjan Janardhanan</dc:creator>
  <cp:keywords>Confidential</cp:keywords>
  <dc:description>Data Services</dc:description>
  <cp:lastModifiedBy>Sajjan Janardhanan</cp:lastModifiedBy>
  <cp:lastPrinted>2018-04-16T16:24:55Z</cp:lastPrinted>
  <dcterms:created xsi:type="dcterms:W3CDTF">2018-04-11T21:16:57Z</dcterms:created>
  <dcterms:modified xsi:type="dcterms:W3CDTF">2019-03-06T00:57:35Z</dcterms:modified>
  <cp:category>Administration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0x010100BBBE5B4608357445B2B4DB592D1D5374</vt:lpwstr>
  </property>
</Properties>
</file>