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.cheng\Downloads\"/>
    </mc:Choice>
  </mc:AlternateContent>
  <xr:revisionPtr revIDLastSave="0" documentId="13_ncr:1_{DCAA8C24-D0CF-4499-A73C-9CAB80E3F30D}" xr6:coauthVersionLast="47" xr6:coauthVersionMax="47" xr10:uidLastSave="{00000000-0000-0000-0000-000000000000}"/>
  <bookViews>
    <workbookView xWindow="-120" yWindow="-120" windowWidth="29040" windowHeight="15840" firstSheet="2" activeTab="5" xr2:uid="{276DEC0A-F034-436D-81D7-2F045E717D8D}"/>
  </bookViews>
  <sheets>
    <sheet name="Income statements" sheetId="1" r:id="rId1"/>
    <sheet name="Other trading &amp; op inc. - exp." sheetId="2" r:id="rId2"/>
    <sheet name="Financial inc. - exp." sheetId="3" r:id="rId3"/>
    <sheet name="Trade &amp; other payables" sheetId="4" r:id="rId4"/>
    <sheet name="Property, plant &amp; equipement" sheetId="5" r:id="rId5"/>
    <sheet name="Balance she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6" i="4"/>
  <c r="D9" i="3"/>
  <c r="D5" i="3"/>
  <c r="D23" i="2"/>
  <c r="D18" i="2"/>
  <c r="D10" i="2"/>
  <c r="D12" i="2" s="1"/>
  <c r="D59" i="6"/>
  <c r="D61" i="6" s="1"/>
  <c r="C59" i="6"/>
  <c r="C61" i="6" s="1"/>
  <c r="B59" i="6"/>
  <c r="B61" i="6" s="1"/>
  <c r="D49" i="6"/>
  <c r="D51" i="6" s="1"/>
  <c r="D63" i="6" s="1"/>
  <c r="C49" i="6"/>
  <c r="C51" i="6" s="1"/>
  <c r="C63" i="6" s="1"/>
  <c r="B49" i="6"/>
  <c r="B51" i="6" s="1"/>
  <c r="D40" i="6"/>
  <c r="C40" i="6"/>
  <c r="B40" i="6"/>
  <c r="D24" i="6"/>
  <c r="C24" i="6"/>
  <c r="B24" i="6"/>
  <c r="D13" i="6"/>
  <c r="C13" i="6"/>
  <c r="C26" i="6" s="1"/>
  <c r="B13" i="6"/>
  <c r="C4" i="5"/>
  <c r="B4" i="5"/>
  <c r="C6" i="4"/>
  <c r="B6" i="4"/>
  <c r="C9" i="3"/>
  <c r="B9" i="3"/>
  <c r="C5" i="3"/>
  <c r="C12" i="3" s="1"/>
  <c r="B5" i="3"/>
  <c r="C23" i="2"/>
  <c r="B23" i="2"/>
  <c r="C18" i="2"/>
  <c r="C25" i="2" s="1"/>
  <c r="B18" i="2"/>
  <c r="B25" i="2" s="1"/>
  <c r="C10" i="2"/>
  <c r="C12" i="2" s="1"/>
  <c r="B10" i="2"/>
  <c r="B12" i="2" s="1"/>
  <c r="D11" i="1"/>
  <c r="D15" i="1" s="1"/>
  <c r="D19" i="1" s="1"/>
  <c r="D23" i="1" s="1"/>
  <c r="C11" i="1"/>
  <c r="C15" i="1" s="1"/>
  <c r="C19" i="1" s="1"/>
  <c r="C23" i="1" s="1"/>
  <c r="B11" i="1"/>
  <c r="B15" i="1" s="1"/>
  <c r="B19" i="1" s="1"/>
  <c r="B23" i="1" s="1"/>
  <c r="D26" i="6" l="1"/>
  <c r="B12" i="3"/>
  <c r="D12" i="3"/>
  <c r="D25" i="2"/>
  <c r="B26" i="6"/>
  <c r="B63" i="6"/>
</calcChain>
</file>

<file path=xl/sharedStrings.xml><?xml version="1.0" encoding="utf-8"?>
<sst xmlns="http://schemas.openxmlformats.org/spreadsheetml/2006/main" count="140" uniqueCount="109">
  <si>
    <t>2023</t>
  </si>
  <si>
    <t>2022</t>
  </si>
  <si>
    <t>2021</t>
  </si>
  <si>
    <t>Sales</t>
  </si>
  <si>
    <t>Other revenue</t>
  </si>
  <si>
    <t>Cost of goods sold</t>
  </si>
  <si>
    <t>Distribution expenses</t>
  </si>
  <si>
    <t>Marketing and administration expenses</t>
  </si>
  <si>
    <t xml:space="preserve">Research and development costs </t>
  </si>
  <si>
    <t>Other trading income</t>
  </si>
  <si>
    <t>Other trading expenses</t>
  </si>
  <si>
    <t>Trading operating profit</t>
  </si>
  <si>
    <t>Other operating income</t>
  </si>
  <si>
    <t>Other operating expenses</t>
  </si>
  <si>
    <t>Operating profit</t>
  </si>
  <si>
    <t>Financial income</t>
  </si>
  <si>
    <t>Financial expense</t>
  </si>
  <si>
    <t>Profit before taxes, associates and joint ventures</t>
  </si>
  <si>
    <t>Taxes</t>
  </si>
  <si>
    <t>Income from associates and joint ventures</t>
  </si>
  <si>
    <t>Profit for the year</t>
  </si>
  <si>
    <t>of which attributable to non-controlling interests</t>
  </si>
  <si>
    <t>of which attributable to shareholders of the parent (Net profit)</t>
  </si>
  <si>
    <t>As percentages of sales</t>
  </si>
  <si>
    <t>Profit for the year attributable to shareholders of the parent (Net profit)</t>
  </si>
  <si>
    <t>Earnings per share (in CHF)</t>
  </si>
  <si>
    <t>Basic earnings per share</t>
  </si>
  <si>
    <t>Diluted earnings per share</t>
  </si>
  <si>
    <t>4.1 Net other trading income/(expenses)</t>
  </si>
  <si>
    <t>In millions of CHF</t>
  </si>
  <si>
    <t>Restructuring costs</t>
  </si>
  <si>
    <t>Impairment of property, plant and equipment and intangible assets</t>
  </si>
  <si>
    <t>Litigations and onerous contracts</t>
  </si>
  <si>
    <t>Miscellaneous trading expenses</t>
  </si>
  <si>
    <t>Total net other trading income/(expenses)</t>
  </si>
  <si>
    <t>4.2. Net other operating income/(expenses)</t>
  </si>
  <si>
    <t>Profit of disposal of businesses</t>
  </si>
  <si>
    <t>Miscellaneous operating income</t>
  </si>
  <si>
    <t>Loss on disposalof businesses</t>
  </si>
  <si>
    <t>Impairment of goodwill and non-commercialized intangible assets</t>
  </si>
  <si>
    <t>Miscellaneous operating expenses</t>
  </si>
  <si>
    <t>Total net other income/(expenses)</t>
  </si>
  <si>
    <t>Interest income</t>
  </si>
  <si>
    <t>Interest expense</t>
  </si>
  <si>
    <t>Net financing cost of net financial debt</t>
  </si>
  <si>
    <t>Interest income on defined benefit plans</t>
  </si>
  <si>
    <t>Interest expense on defined benefit plans</t>
  </si>
  <si>
    <t>Net interest income/(expense) on defined benefit plans</t>
  </si>
  <si>
    <t>Other financial income/(expense)</t>
  </si>
  <si>
    <t>Net financial income/(expense)</t>
  </si>
  <si>
    <t>Due within one year</t>
  </si>
  <si>
    <t>Trade payables</t>
  </si>
  <si>
    <t>Social security and sundry taxes and levies</t>
  </si>
  <si>
    <t>Other payables</t>
  </si>
  <si>
    <t>Total</t>
  </si>
  <si>
    <t>Property, plant and equipment - owned</t>
  </si>
  <si>
    <t>Right-of-use assets - leased</t>
  </si>
  <si>
    <t>Assets</t>
  </si>
  <si>
    <t>Current assets</t>
  </si>
  <si>
    <t>Cash and cash equivalents</t>
  </si>
  <si>
    <t>Short-term investments</t>
  </si>
  <si>
    <t>Inventories</t>
  </si>
  <si>
    <t>Trade and other receivables</t>
  </si>
  <si>
    <t>Prepayments</t>
  </si>
  <si>
    <t>Derivative assets</t>
  </si>
  <si>
    <t>Current income tax assets</t>
  </si>
  <si>
    <t>Assets held for sale</t>
  </si>
  <si>
    <t>Total current assets</t>
  </si>
  <si>
    <t>Non-current assets</t>
  </si>
  <si>
    <t>Property, plant and equipment</t>
  </si>
  <si>
    <t>Goodwill</t>
  </si>
  <si>
    <t>Intangible assets</t>
  </si>
  <si>
    <t>Investments in associates and joint ventures</t>
  </si>
  <si>
    <t>Financial assets</t>
  </si>
  <si>
    <t>Employee benefits assets and reimbursement rights</t>
  </si>
  <si>
    <t>Deferred tax assets</t>
  </si>
  <si>
    <t>Total non-current assets</t>
  </si>
  <si>
    <t>Total assets</t>
  </si>
  <si>
    <t>Liabilities and equity</t>
  </si>
  <si>
    <t>Current liabilities</t>
  </si>
  <si>
    <t>Financial debt</t>
  </si>
  <si>
    <t>Derivative liabilities</t>
  </si>
  <si>
    <t>Trade and other payables</t>
  </si>
  <si>
    <t>Accruals</t>
  </si>
  <si>
    <t>Provisions</t>
  </si>
  <si>
    <t>Current income tax liabilities</t>
  </si>
  <si>
    <t xml:space="preserve">Liabilities directly associated with assets held for sale </t>
  </si>
  <si>
    <t>Total current liabilities</t>
  </si>
  <si>
    <t>Non-current liabilities</t>
  </si>
  <si>
    <t>Employee benefits liabilities</t>
  </si>
  <si>
    <t>Deferred tax liabilities</t>
  </si>
  <si>
    <t>Total non-current liabilities</t>
  </si>
  <si>
    <t>Total liabilities</t>
  </si>
  <si>
    <t>Equity</t>
  </si>
  <si>
    <t xml:space="preserve">Share capital </t>
  </si>
  <si>
    <t xml:space="preserve">Treasury shares </t>
  </si>
  <si>
    <t>Translation reserve</t>
  </si>
  <si>
    <t>Other reserves</t>
  </si>
  <si>
    <t>Retained earnings</t>
  </si>
  <si>
    <t>Total equity attributable to shareholders of the parent</t>
  </si>
  <si>
    <t>Non-controlling interests</t>
  </si>
  <si>
    <t>Total equity</t>
  </si>
  <si>
    <t>Total liabilities and equity</t>
  </si>
  <si>
    <t>Income statement item</t>
  </si>
  <si>
    <t>Financial profit items</t>
  </si>
  <si>
    <t>Other trading and operating profit item</t>
  </si>
  <si>
    <t>Trade &amp; other payables items</t>
  </si>
  <si>
    <t>P,P &amp; E items</t>
  </si>
  <si>
    <t>Balance sheet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</si>
</sst>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\ ;\(#,##0\)"/>
    <numFmt numFmtId="165" formatCode="#,##0\ ;[Red]\(#,##0\)"/>
    <numFmt numFmtId="166" formatCode="0.0%_);\(0.0%\)"/>
    <numFmt numFmtId="167" formatCode="_-* #,##0_-;\-* #,##0_-;_-* &quot;-&quot;??_-;_-@_-"/>
  </numFmts>
  <fonts count="17">
    <font>
      <sz val="11"/>
      <color theme="1"/>
      <name val="Arial Nova Cond Light"/>
      <family val="2"/>
    </font>
    <font>
      <sz val="11"/>
      <color theme="1"/>
      <name val="Arial Nova Cond Light"/>
      <family val="2"/>
    </font>
    <font>
      <sz val="7"/>
      <color theme="0" tint="-0.499984740745262"/>
      <name val="Arial Unicode MS"/>
      <family val="2"/>
    </font>
    <font>
      <b/>
      <sz val="9"/>
      <color indexed="18"/>
      <name val="Arial"/>
      <family val="2"/>
    </font>
    <font>
      <sz val="8"/>
      <color rgb="FF0070C0"/>
      <name val="Arial Unicode MS"/>
      <family val="2"/>
    </font>
    <font>
      <sz val="10"/>
      <name val="Arial"/>
      <family val="2"/>
    </font>
    <font>
      <sz val="8"/>
      <color theme="0" tint="-0.499984740745262"/>
      <name val="Arial Unicode MS"/>
      <family val="2"/>
    </font>
    <font>
      <b/>
      <sz val="8"/>
      <color theme="1"/>
      <name val="Arial Unicode MS"/>
      <family val="2"/>
    </font>
    <font>
      <b/>
      <sz val="8"/>
      <color rgb="FF0070C0"/>
      <name val="Arial Unicode MS"/>
      <family val="2"/>
    </font>
    <font>
      <b/>
      <sz val="8"/>
      <color theme="0" tint="-0.499984740745262"/>
      <name val="Arial Unicode MS"/>
      <family val="2"/>
    </font>
    <font>
      <b/>
      <sz val="10"/>
      <name val="Arial"/>
      <family val="2"/>
    </font>
    <font>
      <b/>
      <sz val="10"/>
      <name val="Arial Unicode MS"/>
      <family val="2"/>
    </font>
    <font>
      <b/>
      <sz val="8"/>
      <name val="Arial Unicode MS"/>
      <family val="2"/>
    </font>
    <font>
      <sz val="8"/>
      <name val="Arial Unicode MS"/>
      <family val="2"/>
    </font>
    <font>
      <sz val="8"/>
      <color theme="0" tint="-0.34998626667073579"/>
      <name val="Arial Unicode MS"/>
      <family val="2"/>
    </font>
    <font>
      <b/>
      <sz val="8"/>
      <color theme="0" tint="-0.499984740745262"/>
      <name val="Cambria"/>
      <family val="1"/>
    </font>
    <font>
      <b/>
      <sz val="8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/>
    <xf numFmtId="0" fontId="5" fillId="0" borderId="0"/>
  </cellStyleXfs>
  <cellXfs count="62">
    <xf numFmtId="0" fontId="0" fillId="0" borderId="0" xfId="0"/>
    <xf numFmtId="0" fontId="2" fillId="0" borderId="0" xfId="0" applyFont="1" applyAlignment="1">
      <alignment horizontal="left" vertical="center"/>
    </xf>
    <xf numFmtId="49" fontId="4" fillId="0" borderId="0" xfId="2" quotePrefix="1" applyNumberFormat="1" applyFont="1" applyAlignment="1">
      <alignment horizontal="right"/>
    </xf>
    <xf numFmtId="49" fontId="6" fillId="0" borderId="0" xfId="3" quotePrefix="1" applyNumberFormat="1" applyFont="1" applyAlignment="1" applyProtection="1">
      <alignment horizontal="right"/>
      <protection locked="0"/>
    </xf>
    <xf numFmtId="0" fontId="7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wrapText="1" indent="1"/>
    </xf>
    <xf numFmtId="165" fontId="4" fillId="2" borderId="0" xfId="0" applyNumberFormat="1" applyFont="1" applyFill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vertical="center"/>
    </xf>
    <xf numFmtId="165" fontId="8" fillId="2" borderId="2" xfId="0" applyNumberFormat="1" applyFont="1" applyFill="1" applyBorder="1" applyAlignment="1">
      <alignment horizontal="right" vertical="center"/>
    </xf>
    <xf numFmtId="165" fontId="9" fillId="0" borderId="2" xfId="0" applyNumberFormat="1" applyFont="1" applyBorder="1" applyAlignment="1">
      <alignment horizontal="right" vertical="center"/>
    </xf>
    <xf numFmtId="166" fontId="4" fillId="2" borderId="0" xfId="0" applyNumberFormat="1" applyFont="1" applyFill="1" applyAlignment="1" applyProtection="1">
      <alignment horizontal="right" vertical="center"/>
      <protection locked="0"/>
    </xf>
    <xf numFmtId="166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>
      <alignment vertical="center" wrapText="1"/>
    </xf>
    <xf numFmtId="165" fontId="4" fillId="2" borderId="0" xfId="0" applyNumberFormat="1" applyFont="1" applyFill="1" applyAlignment="1" applyProtection="1">
      <alignment horizontal="right" vertical="center"/>
      <protection locked="0"/>
    </xf>
    <xf numFmtId="165" fontId="6" fillId="0" borderId="0" xfId="0" applyNumberFormat="1" applyFont="1" applyAlignment="1" applyProtection="1">
      <alignment horizontal="right" vertical="center"/>
      <protection locked="0"/>
    </xf>
    <xf numFmtId="165" fontId="8" fillId="2" borderId="2" xfId="0" applyNumberFormat="1" applyFont="1" applyFill="1" applyBorder="1" applyAlignment="1" applyProtection="1">
      <alignment horizontal="right" vertical="center"/>
      <protection locked="0"/>
    </xf>
    <xf numFmtId="165" fontId="9" fillId="0" borderId="2" xfId="0" applyNumberFormat="1" applyFont="1" applyBorder="1" applyAlignment="1" applyProtection="1">
      <alignment horizontal="right" vertical="center"/>
      <protection locked="0"/>
    </xf>
    <xf numFmtId="4" fontId="4" fillId="2" borderId="0" xfId="0" applyNumberFormat="1" applyFont="1" applyFill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0" fontId="10" fillId="0" borderId="0" xfId="0" applyFont="1"/>
    <xf numFmtId="0" fontId="5" fillId="0" borderId="0" xfId="0" applyFont="1"/>
    <xf numFmtId="167" fontId="10" fillId="0" borderId="0" xfId="1" applyNumberFormat="1" applyFont="1"/>
    <xf numFmtId="167" fontId="5" fillId="0" borderId="0" xfId="1" applyNumberFormat="1" applyFont="1"/>
    <xf numFmtId="167" fontId="0" fillId="0" borderId="0" xfId="1" applyNumberFormat="1" applyFont="1"/>
    <xf numFmtId="0" fontId="5" fillId="0" borderId="0" xfId="0" applyFont="1" applyAlignment="1">
      <alignment horizontal="right"/>
    </xf>
    <xf numFmtId="167" fontId="0" fillId="0" borderId="3" xfId="1" applyNumberFormat="1" applyFont="1" applyBorder="1"/>
    <xf numFmtId="167" fontId="0" fillId="0" borderId="0" xfId="0" applyNumberForma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9" fontId="4" fillId="0" borderId="4" xfId="2" quotePrefix="1" applyNumberFormat="1" applyFont="1" applyBorder="1" applyAlignment="1">
      <alignment horizontal="right" vertical="center"/>
    </xf>
    <xf numFmtId="49" fontId="6" fillId="0" borderId="5" xfId="3" quotePrefix="1" applyNumberFormat="1" applyFont="1" applyBorder="1" applyAlignment="1" applyProtection="1">
      <alignment horizontal="right" vertical="center"/>
      <protection locked="0"/>
    </xf>
    <xf numFmtId="49" fontId="6" fillId="0" borderId="5" xfId="3" quotePrefix="1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164" fontId="6" fillId="0" borderId="0" xfId="0" applyNumberFormat="1" applyFont="1" applyAlignment="1">
      <alignment vertical="center"/>
    </xf>
    <xf numFmtId="49" fontId="13" fillId="0" borderId="0" xfId="3" applyNumberFormat="1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49" fontId="4" fillId="0" borderId="6" xfId="2" quotePrefix="1" applyNumberFormat="1" applyFont="1" applyBorder="1" applyAlignment="1">
      <alignment horizontal="right" vertical="center"/>
    </xf>
    <xf numFmtId="49" fontId="14" fillId="0" borderId="6" xfId="2" quotePrefix="1" applyNumberFormat="1" applyFont="1" applyBorder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0" fillId="0" borderId="0" xfId="0" quotePrefix="1" applyNumberFormat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center" vertical="center"/>
    </xf>
    <xf numFmtId="49" fontId="5" fillId="0" borderId="0" xfId="0" quotePrefix="1" applyNumberFormat="1" applyFont="1" applyAlignment="1">
      <alignment horizontal="center"/>
    </xf>
  </cellXfs>
  <cellStyles count="4">
    <cellStyle name="1999" xfId="2" xr:uid="{374B9B42-0DE9-494C-B581-18097C3E9B62}"/>
    <cellStyle name="Milliers" xfId="1" builtinId="3"/>
    <cellStyle name="Normal" xfId="0" builtinId="0"/>
    <cellStyle name="Normal_P314-juinpublié" xfId="3" xr:uid="{5AD77E0A-2022-46D2-BA74-DE3589D70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8E90-CC2A-4516-AEE1-FE8C865CFF8F}">
  <dimension ref="A1:D33"/>
  <sheetViews>
    <sheetView workbookViewId="0">
      <selection activeCell="E1" sqref="E1:E1048576"/>
    </sheetView>
  </sheetViews>
  <sheetFormatPr baseColWidth="10" defaultRowHeight="14.25"/>
  <cols>
    <col min="1" max="1" width="40.5703125" bestFit="1" customWidth="1"/>
  </cols>
  <sheetData>
    <row r="1" spans="1:4">
      <c r="A1" s="1" t="s">
        <v>103</v>
      </c>
      <c r="B1" s="2" t="s">
        <v>0</v>
      </c>
      <c r="C1" s="3" t="s">
        <v>1</v>
      </c>
      <c r="D1" s="3" t="s">
        <v>2</v>
      </c>
    </row>
    <row r="2" spans="1:4">
      <c r="A2" s="4" t="s">
        <v>3</v>
      </c>
      <c r="B2" s="5">
        <v>92998</v>
      </c>
      <c r="C2" s="6">
        <v>94424</v>
      </c>
      <c r="D2" s="6">
        <v>87088</v>
      </c>
    </row>
    <row r="3" spans="1:4">
      <c r="A3" s="7"/>
      <c r="B3" s="8"/>
      <c r="C3" s="9"/>
      <c r="D3" s="9"/>
    </row>
    <row r="4" spans="1:4">
      <c r="A4" s="7" t="s">
        <v>4</v>
      </c>
      <c r="B4" s="8">
        <v>353</v>
      </c>
      <c r="C4" s="9">
        <v>356</v>
      </c>
      <c r="D4" s="9">
        <v>382</v>
      </c>
    </row>
    <row r="5" spans="1:4">
      <c r="A5" s="7" t="s">
        <v>5</v>
      </c>
      <c r="B5" s="8">
        <v>-50328</v>
      </c>
      <c r="C5" s="9">
        <v>-51745</v>
      </c>
      <c r="D5" s="9">
        <v>-45468</v>
      </c>
    </row>
    <row r="6" spans="1:4">
      <c r="A6" s="7" t="s">
        <v>6</v>
      </c>
      <c r="B6" s="8">
        <v>-7765</v>
      </c>
      <c r="C6" s="9">
        <v>-8386</v>
      </c>
      <c r="D6" s="9">
        <v>-7919</v>
      </c>
    </row>
    <row r="7" spans="1:4">
      <c r="A7" s="7" t="s">
        <v>7</v>
      </c>
      <c r="B7" s="8">
        <v>-17549</v>
      </c>
      <c r="C7" s="9">
        <v>-16850</v>
      </c>
      <c r="D7" s="9">
        <v>-17294</v>
      </c>
    </row>
    <row r="8" spans="1:4">
      <c r="A8" s="7" t="s">
        <v>8</v>
      </c>
      <c r="B8" s="8">
        <v>-1656</v>
      </c>
      <c r="C8" s="9">
        <v>-1696</v>
      </c>
      <c r="D8" s="9">
        <v>-1670</v>
      </c>
    </row>
    <row r="9" spans="1:4">
      <c r="A9" s="7" t="s">
        <v>9</v>
      </c>
      <c r="B9" s="8">
        <v>132</v>
      </c>
      <c r="C9" s="9">
        <v>107</v>
      </c>
      <c r="D9" s="9">
        <v>171</v>
      </c>
    </row>
    <row r="10" spans="1:4">
      <c r="A10" s="7" t="s">
        <v>10</v>
      </c>
      <c r="B10" s="8">
        <v>-1665</v>
      </c>
      <c r="C10" s="9">
        <v>-3015</v>
      </c>
      <c r="D10" s="9">
        <v>-3131</v>
      </c>
    </row>
    <row r="11" spans="1:4">
      <c r="A11" s="4" t="s">
        <v>11</v>
      </c>
      <c r="B11" s="5">
        <f>SUM(B2:B10)</f>
        <v>14520</v>
      </c>
      <c r="C11" s="6">
        <f>SUM(C2:C10)</f>
        <v>13195</v>
      </c>
      <c r="D11" s="6">
        <f>SUM(D2:D10)</f>
        <v>12159</v>
      </c>
    </row>
    <row r="12" spans="1:4">
      <c r="A12" s="7"/>
      <c r="B12" s="8"/>
      <c r="C12" s="9"/>
      <c r="D12" s="9"/>
    </row>
    <row r="13" spans="1:4">
      <c r="A13" s="7" t="s">
        <v>12</v>
      </c>
      <c r="B13" s="8">
        <v>298</v>
      </c>
      <c r="C13" s="9">
        <v>340</v>
      </c>
      <c r="D13" s="9">
        <v>698</v>
      </c>
    </row>
    <row r="14" spans="1:4">
      <c r="A14" s="7" t="s">
        <v>13</v>
      </c>
      <c r="B14" s="8">
        <v>-755</v>
      </c>
      <c r="C14" s="9">
        <v>-1209</v>
      </c>
      <c r="D14" s="9">
        <v>-1178</v>
      </c>
    </row>
    <row r="15" spans="1:4">
      <c r="A15" s="4" t="s">
        <v>14</v>
      </c>
      <c r="B15" s="5">
        <f>SUM(B11:B14)</f>
        <v>14063</v>
      </c>
      <c r="C15" s="6">
        <f>SUM(C11:C14)</f>
        <v>12326</v>
      </c>
      <c r="D15" s="6">
        <f>SUM(D11:D14)</f>
        <v>11679</v>
      </c>
    </row>
    <row r="16" spans="1:4">
      <c r="A16" s="7"/>
      <c r="B16" s="8"/>
      <c r="C16" s="9"/>
      <c r="D16" s="9"/>
    </row>
    <row r="17" spans="1:4">
      <c r="A17" s="7" t="s">
        <v>15</v>
      </c>
      <c r="B17" s="8">
        <v>284</v>
      </c>
      <c r="C17" s="9">
        <v>210</v>
      </c>
      <c r="D17" s="9">
        <v>80</v>
      </c>
    </row>
    <row r="18" spans="1:4">
      <c r="A18" s="7" t="s">
        <v>16</v>
      </c>
      <c r="B18" s="8">
        <v>-1644</v>
      </c>
      <c r="C18" s="9">
        <v>-1250</v>
      </c>
      <c r="D18" s="9">
        <v>-953</v>
      </c>
    </row>
    <row r="19" spans="1:4">
      <c r="A19" s="4" t="s">
        <v>17</v>
      </c>
      <c r="B19" s="5">
        <f>SUM(B15:B18)</f>
        <v>12703</v>
      </c>
      <c r="C19" s="6">
        <f>SUM(C15:C18)</f>
        <v>11286</v>
      </c>
      <c r="D19" s="6">
        <f>SUM(D15:D18)</f>
        <v>10806</v>
      </c>
    </row>
    <row r="20" spans="1:4">
      <c r="A20" s="7"/>
      <c r="B20" s="8"/>
      <c r="C20" s="9"/>
      <c r="D20" s="9"/>
    </row>
    <row r="21" spans="1:4">
      <c r="A21" s="7" t="s">
        <v>18</v>
      </c>
      <c r="B21" s="8">
        <v>-2314</v>
      </c>
      <c r="C21" s="9">
        <v>-2730</v>
      </c>
      <c r="D21" s="9">
        <v>-2261</v>
      </c>
    </row>
    <row r="22" spans="1:4">
      <c r="A22" s="7" t="s">
        <v>19</v>
      </c>
      <c r="B22" s="8">
        <v>1120</v>
      </c>
      <c r="C22" s="9">
        <v>1040</v>
      </c>
      <c r="D22" s="9">
        <v>8651</v>
      </c>
    </row>
    <row r="23" spans="1:4">
      <c r="A23" s="4" t="s">
        <v>20</v>
      </c>
      <c r="B23" s="5">
        <f>SUM(B19:B22)</f>
        <v>11509</v>
      </c>
      <c r="C23" s="6">
        <f>SUM(C19:C22)</f>
        <v>9596</v>
      </c>
      <c r="D23" s="6">
        <f>SUM(D19:D22)</f>
        <v>17196</v>
      </c>
    </row>
    <row r="24" spans="1:4">
      <c r="A24" s="10" t="s">
        <v>21</v>
      </c>
      <c r="B24" s="8">
        <v>300</v>
      </c>
      <c r="C24" s="9">
        <v>326</v>
      </c>
      <c r="D24" s="9">
        <v>291</v>
      </c>
    </row>
    <row r="25" spans="1:4" ht="22.5">
      <c r="A25" s="11" t="s">
        <v>22</v>
      </c>
      <c r="B25" s="8">
        <v>11209</v>
      </c>
      <c r="C25" s="9">
        <v>9270</v>
      </c>
      <c r="D25" s="9">
        <v>16905</v>
      </c>
    </row>
    <row r="26" spans="1:4">
      <c r="A26" s="7"/>
      <c r="B26" s="12"/>
      <c r="C26" s="13"/>
      <c r="D26" s="13"/>
    </row>
    <row r="27" spans="1:4">
      <c r="A27" s="14" t="s">
        <v>23</v>
      </c>
      <c r="B27" s="15"/>
      <c r="C27" s="16"/>
      <c r="D27" s="16"/>
    </row>
    <row r="28" spans="1:4">
      <c r="A28" s="7" t="s">
        <v>11</v>
      </c>
      <c r="B28" s="17">
        <v>0.156</v>
      </c>
      <c r="C28" s="18">
        <v>0.14000000000000001</v>
      </c>
      <c r="D28" s="18">
        <v>0.14000000000000001</v>
      </c>
    </row>
    <row r="29" spans="1:4" ht="22.5">
      <c r="A29" s="19" t="s">
        <v>24</v>
      </c>
      <c r="B29" s="17">
        <v>0.121</v>
      </c>
      <c r="C29" s="18">
        <v>9.8000000000000004E-2</v>
      </c>
      <c r="D29" s="18">
        <v>0.19400000000000001</v>
      </c>
    </row>
    <row r="30" spans="1:4">
      <c r="A30" s="7"/>
      <c r="B30" s="20"/>
      <c r="C30" s="21"/>
      <c r="D30" s="21"/>
    </row>
    <row r="31" spans="1:4">
      <c r="A31" s="14" t="s">
        <v>25</v>
      </c>
      <c r="B31" s="22"/>
      <c r="C31" s="23"/>
      <c r="D31" s="23"/>
    </row>
    <row r="32" spans="1:4">
      <c r="A32" s="7" t="s">
        <v>26</v>
      </c>
      <c r="B32" s="24">
        <v>4.24</v>
      </c>
      <c r="C32" s="25">
        <v>3.42</v>
      </c>
      <c r="D32" s="25">
        <v>6.06</v>
      </c>
    </row>
    <row r="33" spans="1:4">
      <c r="A33" s="7" t="s">
        <v>27</v>
      </c>
      <c r="B33" s="24">
        <v>4.2300000000000004</v>
      </c>
      <c r="C33" s="25">
        <v>3.42</v>
      </c>
      <c r="D33" s="25">
        <v>6.06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9378-F492-423F-9E4A-08F62F9C8A17}">
  <dimension ref="A1:D25"/>
  <sheetViews>
    <sheetView workbookViewId="0">
      <selection activeCell="D2" sqref="D2"/>
    </sheetView>
  </sheetViews>
  <sheetFormatPr baseColWidth="10" defaultRowHeight="14.25"/>
  <cols>
    <col min="1" max="1" width="56.5703125" bestFit="1" customWidth="1"/>
    <col min="2" max="4" width="6.7109375" bestFit="1" customWidth="1"/>
  </cols>
  <sheetData>
    <row r="1" spans="1:4">
      <c r="A1" s="1" t="s">
        <v>105</v>
      </c>
      <c r="B1" s="58" t="s">
        <v>0</v>
      </c>
      <c r="C1" s="58" t="s">
        <v>1</v>
      </c>
      <c r="D1" s="59" t="s">
        <v>2</v>
      </c>
    </row>
    <row r="2" spans="1:4">
      <c r="A2" s="26" t="s">
        <v>28</v>
      </c>
      <c r="B2" s="26"/>
      <c r="C2" s="26"/>
    </row>
    <row r="3" spans="1:4">
      <c r="A3" s="27" t="s">
        <v>29</v>
      </c>
      <c r="B3" s="26"/>
      <c r="C3" s="26"/>
    </row>
    <row r="4" spans="1:4">
      <c r="A4" s="26" t="s">
        <v>9</v>
      </c>
      <c r="B4" s="28">
        <v>132</v>
      </c>
      <c r="C4" s="28">
        <v>107</v>
      </c>
      <c r="D4" s="26">
        <v>171</v>
      </c>
    </row>
    <row r="5" spans="1:4">
      <c r="A5" s="26"/>
      <c r="B5" s="28"/>
      <c r="C5" s="28"/>
      <c r="D5" s="26"/>
    </row>
    <row r="6" spans="1:4">
      <c r="A6" s="27" t="s">
        <v>30</v>
      </c>
      <c r="B6" s="29">
        <v>-723</v>
      </c>
      <c r="C6" s="29">
        <v>-273</v>
      </c>
      <c r="D6" s="27">
        <v>-311</v>
      </c>
    </row>
    <row r="7" spans="1:4">
      <c r="A7" s="27" t="s">
        <v>31</v>
      </c>
      <c r="B7" s="29">
        <v>-602</v>
      </c>
      <c r="C7" s="29">
        <v>-2090</v>
      </c>
      <c r="D7" s="29">
        <v>-2093</v>
      </c>
    </row>
    <row r="8" spans="1:4">
      <c r="A8" s="27" t="s">
        <v>32</v>
      </c>
      <c r="B8" s="29">
        <v>-173</v>
      </c>
      <c r="C8" s="29">
        <v>-400</v>
      </c>
      <c r="D8">
        <v>-561</v>
      </c>
    </row>
    <row r="9" spans="1:4">
      <c r="A9" s="27" t="s">
        <v>33</v>
      </c>
      <c r="B9" s="29">
        <v>-167</v>
      </c>
      <c r="C9" s="29">
        <v>-252</v>
      </c>
      <c r="D9">
        <v>-166</v>
      </c>
    </row>
    <row r="10" spans="1:4">
      <c r="A10" s="26" t="s">
        <v>10</v>
      </c>
      <c r="B10" s="28">
        <f>SUM(B6:B9)</f>
        <v>-1665</v>
      </c>
      <c r="C10" s="28">
        <f>SUM(C6:C9)</f>
        <v>-3015</v>
      </c>
      <c r="D10" s="28">
        <f>SUM(D6:D9)</f>
        <v>-3131</v>
      </c>
    </row>
    <row r="11" spans="1:4">
      <c r="B11" s="30"/>
      <c r="C11" s="30"/>
    </row>
    <row r="12" spans="1:4">
      <c r="A12" s="26" t="s">
        <v>34</v>
      </c>
      <c r="B12" s="28">
        <f>B4+B10</f>
        <v>-1533</v>
      </c>
      <c r="C12" s="28">
        <f>C4+C10</f>
        <v>-2908</v>
      </c>
      <c r="D12" s="28">
        <f>D4+D10</f>
        <v>-2960</v>
      </c>
    </row>
    <row r="13" spans="1:4">
      <c r="B13" s="30"/>
      <c r="C13" s="30"/>
    </row>
    <row r="14" spans="1:4">
      <c r="A14" s="26" t="s">
        <v>35</v>
      </c>
      <c r="B14" s="30"/>
      <c r="C14" s="30"/>
    </row>
    <row r="15" spans="1:4">
      <c r="A15" s="27" t="s">
        <v>29</v>
      </c>
      <c r="B15" s="30"/>
      <c r="C15" s="30"/>
    </row>
    <row r="16" spans="1:4">
      <c r="A16" s="27" t="s">
        <v>36</v>
      </c>
      <c r="B16" s="29">
        <v>3</v>
      </c>
      <c r="C16" s="29">
        <v>20</v>
      </c>
      <c r="D16">
        <v>257</v>
      </c>
    </row>
    <row r="17" spans="1:4">
      <c r="A17" s="27" t="s">
        <v>37</v>
      </c>
      <c r="B17" s="30">
        <v>295</v>
      </c>
      <c r="C17" s="30">
        <v>320</v>
      </c>
      <c r="D17">
        <v>441</v>
      </c>
    </row>
    <row r="18" spans="1:4">
      <c r="A18" s="26" t="s">
        <v>12</v>
      </c>
      <c r="B18" s="28">
        <f>SUM(B16:B17)</f>
        <v>298</v>
      </c>
      <c r="C18" s="28">
        <f>SUM(C16:C17)</f>
        <v>340</v>
      </c>
      <c r="D18" s="28">
        <f>SUM(D16:D17)</f>
        <v>698</v>
      </c>
    </row>
    <row r="19" spans="1:4">
      <c r="B19" s="30"/>
      <c r="C19" s="30"/>
    </row>
    <row r="20" spans="1:4">
      <c r="A20" s="27" t="s">
        <v>38</v>
      </c>
      <c r="B20" s="30">
        <v>-224</v>
      </c>
      <c r="C20" s="29">
        <v>-99</v>
      </c>
      <c r="D20">
        <v>-22</v>
      </c>
    </row>
    <row r="21" spans="1:4">
      <c r="A21" s="27" t="s">
        <v>39</v>
      </c>
      <c r="B21" s="30">
        <v>-45</v>
      </c>
      <c r="C21" s="29">
        <v>-636</v>
      </c>
      <c r="D21">
        <v>-521</v>
      </c>
    </row>
    <row r="22" spans="1:4">
      <c r="A22" s="27" t="s">
        <v>40</v>
      </c>
      <c r="B22" s="30">
        <v>-486</v>
      </c>
      <c r="C22" s="29">
        <v>-474</v>
      </c>
      <c r="D22">
        <v>-635</v>
      </c>
    </row>
    <row r="23" spans="1:4">
      <c r="A23" s="26" t="s">
        <v>13</v>
      </c>
      <c r="B23" s="28">
        <f>SUM(B20:B22)</f>
        <v>-755</v>
      </c>
      <c r="C23" s="28">
        <f>SUM(C20:C22)</f>
        <v>-1209</v>
      </c>
      <c r="D23" s="28">
        <f>SUM(D20:D22)</f>
        <v>-1178</v>
      </c>
    </row>
    <row r="24" spans="1:4">
      <c r="B24" s="30"/>
      <c r="C24" s="30"/>
    </row>
    <row r="25" spans="1:4">
      <c r="A25" s="26" t="s">
        <v>41</v>
      </c>
      <c r="B25" s="28">
        <f>B18+B23</f>
        <v>-457</v>
      </c>
      <c r="C25" s="28">
        <f>C18+C23</f>
        <v>-869</v>
      </c>
      <c r="D25" s="28">
        <f>D18+D23</f>
        <v>-480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B71F-DDE7-4EC2-8243-559648B2F30A}">
  <dimension ref="A1:D12"/>
  <sheetViews>
    <sheetView workbookViewId="0">
      <selection activeCell="D1" sqref="D1"/>
    </sheetView>
  </sheetViews>
  <sheetFormatPr baseColWidth="10" defaultRowHeight="14.25"/>
  <sheetData>
    <row r="1" spans="1:4">
      <c r="A1" s="27" t="s">
        <v>104</v>
      </c>
      <c r="B1" s="58" t="s">
        <v>0</v>
      </c>
      <c r="C1" s="58" t="s">
        <v>1</v>
      </c>
      <c r="D1" s="58" t="s">
        <v>2</v>
      </c>
    </row>
    <row r="3" spans="1:4">
      <c r="A3" s="27" t="s">
        <v>42</v>
      </c>
      <c r="B3" s="30">
        <v>192</v>
      </c>
      <c r="C3" s="30">
        <v>140</v>
      </c>
      <c r="D3">
        <v>42</v>
      </c>
    </row>
    <row r="4" spans="1:4">
      <c r="A4" s="27" t="s">
        <v>43</v>
      </c>
      <c r="B4" s="30">
        <v>-1500</v>
      </c>
      <c r="C4" s="30">
        <v>-1124</v>
      </c>
      <c r="D4">
        <v>-815</v>
      </c>
    </row>
    <row r="5" spans="1:4">
      <c r="A5" s="26" t="s">
        <v>44</v>
      </c>
      <c r="B5" s="28">
        <f>SUM(B3:B4)</f>
        <v>-1308</v>
      </c>
      <c r="C5" s="28">
        <f>SUM(C3:C4)</f>
        <v>-984</v>
      </c>
      <c r="D5" s="28">
        <f>SUM(D3:D4)</f>
        <v>-773</v>
      </c>
    </row>
    <row r="6" spans="1:4">
      <c r="B6" s="30"/>
      <c r="C6" s="30"/>
    </row>
    <row r="7" spans="1:4">
      <c r="A7" s="27" t="s">
        <v>45</v>
      </c>
      <c r="B7" s="30">
        <v>92</v>
      </c>
      <c r="C7" s="30">
        <v>70</v>
      </c>
      <c r="D7">
        <v>38</v>
      </c>
    </row>
    <row r="8" spans="1:4">
      <c r="A8" s="27" t="s">
        <v>46</v>
      </c>
      <c r="B8" s="30">
        <v>-143</v>
      </c>
      <c r="C8" s="30">
        <v>-125</v>
      </c>
      <c r="D8">
        <v>-136</v>
      </c>
    </row>
    <row r="9" spans="1:4">
      <c r="A9" s="26" t="s">
        <v>47</v>
      </c>
      <c r="B9" s="28">
        <f>SUM(B7:B8)</f>
        <v>-51</v>
      </c>
      <c r="C9" s="28">
        <f>SUM(C7:C8)</f>
        <v>-55</v>
      </c>
      <c r="D9" s="28">
        <f>SUM(D7:D8)</f>
        <v>-98</v>
      </c>
    </row>
    <row r="10" spans="1:4">
      <c r="B10" s="30"/>
      <c r="C10" s="30"/>
    </row>
    <row r="11" spans="1:4">
      <c r="A11" s="27" t="s">
        <v>48</v>
      </c>
      <c r="B11" s="30">
        <v>-1</v>
      </c>
      <c r="C11" s="30">
        <v>-1</v>
      </c>
      <c r="D11">
        <v>-2</v>
      </c>
    </row>
    <row r="12" spans="1:4">
      <c r="A12" s="26" t="s">
        <v>49</v>
      </c>
      <c r="B12" s="28">
        <f>B5+B9+B11</f>
        <v>-1360</v>
      </c>
      <c r="C12" s="28">
        <f>C5+C9+C11</f>
        <v>-1040</v>
      </c>
      <c r="D12" s="28">
        <f>D5+D9+D11</f>
        <v>-873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A488-EC54-4D09-830D-B0852DDA2F5C}">
  <dimension ref="A1:D6"/>
  <sheetViews>
    <sheetView workbookViewId="0">
      <selection activeCell="E9" sqref="E9"/>
    </sheetView>
  </sheetViews>
  <sheetFormatPr baseColWidth="10" defaultRowHeight="14.25"/>
  <sheetData>
    <row r="1" spans="1:4">
      <c r="A1" s="27" t="s">
        <v>106</v>
      </c>
      <c r="B1" s="60" t="s">
        <v>0</v>
      </c>
      <c r="C1" s="60" t="s">
        <v>1</v>
      </c>
      <c r="D1" s="58" t="s">
        <v>2</v>
      </c>
    </row>
    <row r="2" spans="1:4">
      <c r="A2" s="27" t="s">
        <v>50</v>
      </c>
    </row>
    <row r="3" spans="1:4">
      <c r="A3" s="27" t="s">
        <v>51</v>
      </c>
      <c r="B3" s="30">
        <v>14195</v>
      </c>
      <c r="C3" s="30">
        <v>15798</v>
      </c>
      <c r="D3">
        <v>15625</v>
      </c>
    </row>
    <row r="4" spans="1:4">
      <c r="A4" s="27" t="s">
        <v>52</v>
      </c>
      <c r="B4" s="30">
        <v>1665</v>
      </c>
      <c r="C4" s="30">
        <v>1766</v>
      </c>
      <c r="D4">
        <v>1872</v>
      </c>
    </row>
    <row r="5" spans="1:4">
      <c r="A5" s="27" t="s">
        <v>53</v>
      </c>
      <c r="B5" s="30">
        <v>3344</v>
      </c>
      <c r="C5" s="30">
        <v>2959</v>
      </c>
      <c r="D5">
        <v>3410</v>
      </c>
    </row>
    <row r="6" spans="1:4">
      <c r="A6" s="31" t="s">
        <v>54</v>
      </c>
      <c r="B6" s="30">
        <f>SUM(B3:B5)</f>
        <v>19204</v>
      </c>
      <c r="C6" s="30">
        <f>SUM(C3:C5)</f>
        <v>20523</v>
      </c>
      <c r="D6" s="30">
        <f>SUM(D3:D5)</f>
        <v>20907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45F6-0B69-4C9D-B5AA-2D1C98268A06}">
  <dimension ref="A1:D4"/>
  <sheetViews>
    <sheetView workbookViewId="0">
      <selection activeCell="D2" sqref="D2"/>
    </sheetView>
  </sheetViews>
  <sheetFormatPr baseColWidth="10" defaultRowHeight="14.25"/>
  <cols>
    <col min="1" max="1" width="33.42578125" bestFit="1" customWidth="1"/>
  </cols>
  <sheetData>
    <row r="1" spans="1:4">
      <c r="A1" s="27" t="s">
        <v>107</v>
      </c>
      <c r="B1" s="61" t="s">
        <v>0</v>
      </c>
      <c r="C1" s="61" t="s">
        <v>1</v>
      </c>
      <c r="D1" s="61" t="s">
        <v>2</v>
      </c>
    </row>
    <row r="2" spans="1:4">
      <c r="A2" s="27" t="s">
        <v>55</v>
      </c>
      <c r="B2" s="30">
        <v>27888</v>
      </c>
      <c r="C2" s="30">
        <v>27540</v>
      </c>
      <c r="D2">
        <v>25639</v>
      </c>
    </row>
    <row r="3" spans="1:4">
      <c r="A3" s="27" t="s">
        <v>56</v>
      </c>
      <c r="B3" s="32">
        <v>2579</v>
      </c>
      <c r="C3" s="32">
        <v>2601</v>
      </c>
      <c r="D3">
        <v>2706</v>
      </c>
    </row>
    <row r="4" spans="1:4">
      <c r="A4" s="27" t="s">
        <v>54</v>
      </c>
      <c r="B4" s="33">
        <f>SUM(B2:B3)</f>
        <v>30467</v>
      </c>
      <c r="C4" s="33">
        <f>SUM(C2:C3)</f>
        <v>30141</v>
      </c>
      <c r="D4" s="33">
        <f>SUM(D2:D3)</f>
        <v>28345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39D-EAC5-4DA9-8146-76E125A78C42}">
  <dimension ref="A1:D63"/>
  <sheetViews>
    <sheetView tabSelected="1" workbookViewId="0">
      <selection activeCell="D18" sqref="D18"/>
    </sheetView>
  </sheetViews>
  <sheetFormatPr baseColWidth="10" defaultRowHeight="14.25"/>
  <cols>
    <col min="1" max="1" width="37.28515625" bestFit="1" customWidth="1"/>
  </cols>
  <sheetData>
    <row r="1" spans="1:4">
      <c r="A1" s="34" t="s">
        <v>108</v>
      </c>
      <c r="B1" s="36" t="s">
        <v>0</v>
      </c>
      <c r="C1" s="37" t="s">
        <v>1</v>
      </c>
      <c r="D1" s="38" t="s">
        <v>2</v>
      </c>
    </row>
    <row r="2" spans="1:4">
      <c r="A2" s="39" t="s">
        <v>57</v>
      </c>
      <c r="B2" s="8"/>
      <c r="C2" s="9"/>
      <c r="D2" s="9"/>
    </row>
    <row r="3" spans="1:4">
      <c r="A3" s="40"/>
      <c r="B3" s="8"/>
      <c r="C3" s="9"/>
      <c r="D3" s="9"/>
    </row>
    <row r="4" spans="1:4">
      <c r="A4" s="41" t="s">
        <v>58</v>
      </c>
      <c r="B4" s="8"/>
      <c r="C4" s="9"/>
      <c r="D4" s="9"/>
    </row>
    <row r="5" spans="1:4">
      <c r="A5" s="42" t="s">
        <v>59</v>
      </c>
      <c r="B5" s="8">
        <v>4816</v>
      </c>
      <c r="C5" s="9">
        <v>5511</v>
      </c>
      <c r="D5" s="9">
        <v>6988</v>
      </c>
    </row>
    <row r="6" spans="1:4">
      <c r="A6" s="42" t="s">
        <v>60</v>
      </c>
      <c r="B6" s="8">
        <v>1035</v>
      </c>
      <c r="C6" s="9">
        <v>1176</v>
      </c>
      <c r="D6" s="9">
        <v>7007</v>
      </c>
    </row>
    <row r="7" spans="1:4">
      <c r="A7" s="42" t="s">
        <v>61</v>
      </c>
      <c r="B7" s="8">
        <v>11896</v>
      </c>
      <c r="C7" s="9">
        <v>15019</v>
      </c>
      <c r="D7" s="9">
        <v>11982</v>
      </c>
    </row>
    <row r="8" spans="1:4">
      <c r="A8" s="42" t="s">
        <v>62</v>
      </c>
      <c r="B8" s="8">
        <v>10995</v>
      </c>
      <c r="C8" s="9">
        <v>11116</v>
      </c>
      <c r="D8" s="9">
        <v>11155</v>
      </c>
    </row>
    <row r="9" spans="1:4">
      <c r="A9" s="42" t="s">
        <v>63</v>
      </c>
      <c r="B9" s="8">
        <v>521</v>
      </c>
      <c r="C9" s="9">
        <v>549</v>
      </c>
      <c r="D9" s="9">
        <v>575</v>
      </c>
    </row>
    <row r="10" spans="1:4">
      <c r="A10" s="42" t="s">
        <v>64</v>
      </c>
      <c r="B10" s="8">
        <v>278</v>
      </c>
      <c r="C10" s="9">
        <v>309</v>
      </c>
      <c r="D10" s="9">
        <v>278</v>
      </c>
    </row>
    <row r="11" spans="1:4">
      <c r="A11" s="42" t="s">
        <v>65</v>
      </c>
      <c r="B11" s="8">
        <v>1284</v>
      </c>
      <c r="C11" s="9">
        <v>1285</v>
      </c>
      <c r="D11" s="9">
        <v>1204</v>
      </c>
    </row>
    <row r="12" spans="1:4">
      <c r="A12" s="42" t="s">
        <v>66</v>
      </c>
      <c r="B12" s="8">
        <v>32</v>
      </c>
      <c r="C12" s="9">
        <v>97</v>
      </c>
      <c r="D12" s="9">
        <v>68</v>
      </c>
    </row>
    <row r="13" spans="1:4">
      <c r="A13" s="43" t="s">
        <v>67</v>
      </c>
      <c r="B13" s="5">
        <f>SUM(B5:B12)</f>
        <v>30857</v>
      </c>
      <c r="C13" s="6">
        <f>SUM(C5:C12)</f>
        <v>35062</v>
      </c>
      <c r="D13" s="6">
        <f>SUM(D5:D12)</f>
        <v>39257</v>
      </c>
    </row>
    <row r="14" spans="1:4">
      <c r="A14" s="41"/>
      <c r="B14" s="44"/>
      <c r="C14" s="45"/>
      <c r="D14" s="45"/>
    </row>
    <row r="15" spans="1:4">
      <c r="A15" s="41" t="s">
        <v>68</v>
      </c>
      <c r="B15" s="44"/>
      <c r="C15" s="45"/>
      <c r="D15" s="45"/>
    </row>
    <row r="16" spans="1:4">
      <c r="A16" s="42" t="s">
        <v>69</v>
      </c>
      <c r="B16" s="8">
        <v>30467</v>
      </c>
      <c r="C16" s="9">
        <v>30141</v>
      </c>
      <c r="D16" s="9">
        <v>28345</v>
      </c>
    </row>
    <row r="17" spans="1:4">
      <c r="A17" s="42" t="s">
        <v>70</v>
      </c>
      <c r="B17" s="8">
        <v>28693</v>
      </c>
      <c r="C17" s="9">
        <v>31262</v>
      </c>
      <c r="D17" s="9">
        <v>31012</v>
      </c>
    </row>
    <row r="18" spans="1:4">
      <c r="A18" s="42" t="s">
        <v>71</v>
      </c>
      <c r="B18" s="8">
        <v>18225</v>
      </c>
      <c r="C18" s="9">
        <v>20237</v>
      </c>
      <c r="D18" s="9">
        <v>22223</v>
      </c>
    </row>
    <row r="19" spans="1:4">
      <c r="A19" s="42" t="s">
        <v>72</v>
      </c>
      <c r="B19" s="8">
        <v>13088</v>
      </c>
      <c r="C19" s="9">
        <v>13023</v>
      </c>
      <c r="D19" s="9">
        <v>11806</v>
      </c>
    </row>
    <row r="20" spans="1:4">
      <c r="A20" s="42" t="s">
        <v>73</v>
      </c>
      <c r="B20" s="8">
        <v>2947</v>
      </c>
      <c r="C20" s="9">
        <v>3253</v>
      </c>
      <c r="D20" s="9">
        <v>2824</v>
      </c>
    </row>
    <row r="21" spans="1:4">
      <c r="A21" s="42" t="s">
        <v>64</v>
      </c>
      <c r="B21" s="8">
        <v>130</v>
      </c>
      <c r="C21" s="9">
        <v>0</v>
      </c>
      <c r="D21" s="9">
        <v>0</v>
      </c>
    </row>
    <row r="22" spans="1:4">
      <c r="A22" s="42" t="s">
        <v>74</v>
      </c>
      <c r="B22" s="8">
        <v>962</v>
      </c>
      <c r="C22" s="9">
        <v>1161</v>
      </c>
      <c r="D22" s="9">
        <v>2417</v>
      </c>
    </row>
    <row r="23" spans="1:4">
      <c r="A23" s="42" t="s">
        <v>75</v>
      </c>
      <c r="B23" s="8">
        <v>1181</v>
      </c>
      <c r="C23" s="9">
        <v>1043</v>
      </c>
      <c r="D23" s="9">
        <v>1258</v>
      </c>
    </row>
    <row r="24" spans="1:4">
      <c r="A24" s="43" t="s">
        <v>76</v>
      </c>
      <c r="B24" s="5">
        <f>SUM(B16:B23)</f>
        <v>95693</v>
      </c>
      <c r="C24" s="6">
        <f>SUM(C16:C23)</f>
        <v>100120</v>
      </c>
      <c r="D24" s="6">
        <f>SUM(D16:D23)</f>
        <v>99885</v>
      </c>
    </row>
    <row r="25" spans="1:4">
      <c r="A25" s="41"/>
      <c r="B25" s="44"/>
      <c r="C25" s="45"/>
      <c r="D25" s="45"/>
    </row>
    <row r="26" spans="1:4">
      <c r="A26" s="43" t="s">
        <v>77</v>
      </c>
      <c r="B26" s="5">
        <f>SUM(B13,B24)</f>
        <v>126550</v>
      </c>
      <c r="C26" s="6">
        <f>SUM(C13,C24)</f>
        <v>135182</v>
      </c>
      <c r="D26" s="6">
        <f>SUM(D13,D24)</f>
        <v>139142</v>
      </c>
    </row>
    <row r="27" spans="1:4">
      <c r="A27" s="46"/>
      <c r="B27" s="47"/>
      <c r="C27" s="48"/>
      <c r="D27" s="49"/>
    </row>
    <row r="28" spans="1:4">
      <c r="A28" s="50" t="s">
        <v>29</v>
      </c>
      <c r="B28" s="35"/>
      <c r="C28" s="51"/>
      <c r="D28" s="52"/>
    </row>
    <row r="29" spans="1:4">
      <c r="A29" s="34"/>
      <c r="B29" s="36" t="s">
        <v>0</v>
      </c>
      <c r="C29" s="37" t="s">
        <v>1</v>
      </c>
      <c r="D29" s="37" t="s">
        <v>2</v>
      </c>
    </row>
    <row r="30" spans="1:4">
      <c r="A30" s="39" t="s">
        <v>78</v>
      </c>
      <c r="B30" s="53"/>
      <c r="C30" s="54"/>
      <c r="D30" s="54"/>
    </row>
    <row r="31" spans="1:4">
      <c r="A31" s="41"/>
      <c r="B31" s="53"/>
      <c r="C31" s="54"/>
      <c r="D31" s="54"/>
    </row>
    <row r="32" spans="1:4">
      <c r="A32" s="41" t="s">
        <v>79</v>
      </c>
      <c r="B32" s="53"/>
      <c r="C32" s="48"/>
      <c r="D32" s="48"/>
    </row>
    <row r="33" spans="1:4">
      <c r="A33" s="42" t="s">
        <v>80</v>
      </c>
      <c r="B33" s="8">
        <v>9416</v>
      </c>
      <c r="C33" s="9">
        <v>10892</v>
      </c>
      <c r="D33" s="9">
        <v>10092</v>
      </c>
    </row>
    <row r="34" spans="1:4">
      <c r="A34" s="42" t="s">
        <v>81</v>
      </c>
      <c r="B34" s="8">
        <v>317</v>
      </c>
      <c r="C34" s="9">
        <v>352</v>
      </c>
      <c r="D34" s="9">
        <v>464</v>
      </c>
    </row>
    <row r="35" spans="1:4">
      <c r="A35" s="55" t="s">
        <v>82</v>
      </c>
      <c r="B35" s="8">
        <v>19204</v>
      </c>
      <c r="C35" s="9">
        <v>20523</v>
      </c>
      <c r="D35" s="9">
        <v>20907</v>
      </c>
    </row>
    <row r="36" spans="1:4">
      <c r="A36" s="42" t="s">
        <v>83</v>
      </c>
      <c r="B36" s="8">
        <v>5112</v>
      </c>
      <c r="C36" s="9">
        <v>5114</v>
      </c>
      <c r="D36" s="9">
        <v>5051</v>
      </c>
    </row>
    <row r="37" spans="1:4">
      <c r="A37" s="42" t="s">
        <v>84</v>
      </c>
      <c r="B37" s="8">
        <v>675</v>
      </c>
      <c r="C37" s="9">
        <v>620</v>
      </c>
      <c r="D37" s="9">
        <v>532</v>
      </c>
    </row>
    <row r="38" spans="1:4">
      <c r="A38" s="42" t="s">
        <v>85</v>
      </c>
      <c r="B38" s="8">
        <v>2360</v>
      </c>
      <c r="C38" s="9">
        <v>2447</v>
      </c>
      <c r="D38" s="9">
        <v>2962</v>
      </c>
    </row>
    <row r="39" spans="1:4" ht="22.5">
      <c r="A39" s="56" t="s">
        <v>86</v>
      </c>
      <c r="B39" s="8">
        <v>0</v>
      </c>
      <c r="C39" s="9">
        <v>28</v>
      </c>
      <c r="D39" s="9">
        <v>12</v>
      </c>
    </row>
    <row r="40" spans="1:4">
      <c r="A40" s="43" t="s">
        <v>87</v>
      </c>
      <c r="B40" s="5">
        <f>SUM(B33:B39)</f>
        <v>37084</v>
      </c>
      <c r="C40" s="6">
        <f>SUM(C33:C39)</f>
        <v>39976</v>
      </c>
      <c r="D40" s="6">
        <f>SUM(D33:D39)</f>
        <v>40020</v>
      </c>
    </row>
    <row r="41" spans="1:4">
      <c r="A41" s="41"/>
      <c r="B41" s="8"/>
      <c r="C41" s="9"/>
      <c r="D41" s="9"/>
    </row>
    <row r="42" spans="1:4">
      <c r="A42" s="41" t="s">
        <v>88</v>
      </c>
      <c r="B42" s="8"/>
      <c r="C42" s="9"/>
      <c r="D42" s="9"/>
    </row>
    <row r="43" spans="1:4">
      <c r="A43" s="42" t="s">
        <v>80</v>
      </c>
      <c r="B43" s="8">
        <v>45825</v>
      </c>
      <c r="C43" s="9">
        <v>43420</v>
      </c>
      <c r="D43" s="9">
        <v>36482</v>
      </c>
    </row>
    <row r="44" spans="1:4">
      <c r="A44" s="42" t="s">
        <v>81</v>
      </c>
      <c r="B44" s="8">
        <v>239</v>
      </c>
      <c r="C44" s="9">
        <v>470</v>
      </c>
      <c r="D44" s="9">
        <v>0</v>
      </c>
    </row>
    <row r="45" spans="1:4">
      <c r="A45" s="42" t="s">
        <v>89</v>
      </c>
      <c r="B45" s="8">
        <v>2718</v>
      </c>
      <c r="C45" s="9">
        <v>2884</v>
      </c>
      <c r="D45" s="9">
        <v>3779</v>
      </c>
    </row>
    <row r="46" spans="1:4">
      <c r="A46" s="42" t="s">
        <v>84</v>
      </c>
      <c r="B46" s="8">
        <v>1303</v>
      </c>
      <c r="C46" s="9">
        <v>1113</v>
      </c>
      <c r="D46" s="9">
        <v>1106</v>
      </c>
    </row>
    <row r="47" spans="1:4">
      <c r="A47" s="42" t="s">
        <v>90</v>
      </c>
      <c r="B47" s="8">
        <v>2886</v>
      </c>
      <c r="C47" s="9">
        <v>3671</v>
      </c>
      <c r="D47" s="9">
        <v>3794</v>
      </c>
    </row>
    <row r="48" spans="1:4">
      <c r="A48" s="42" t="s">
        <v>53</v>
      </c>
      <c r="B48" s="8">
        <v>108</v>
      </c>
      <c r="C48" s="9">
        <v>856</v>
      </c>
      <c r="D48" s="9">
        <v>234</v>
      </c>
    </row>
    <row r="49" spans="1:4">
      <c r="A49" s="43" t="s">
        <v>91</v>
      </c>
      <c r="B49" s="5">
        <f>SUM(B43:B48)</f>
        <v>53079</v>
      </c>
      <c r="C49" s="6">
        <f>SUM(C43:C48)</f>
        <v>52414</v>
      </c>
      <c r="D49" s="6">
        <f>SUM(D43:D48)</f>
        <v>45395</v>
      </c>
    </row>
    <row r="50" spans="1:4">
      <c r="A50" s="40"/>
      <c r="B50" s="8"/>
      <c r="C50" s="9"/>
      <c r="D50" s="9"/>
    </row>
    <row r="51" spans="1:4">
      <c r="A51" s="43" t="s">
        <v>92</v>
      </c>
      <c r="B51" s="5">
        <f>SUM(B49,B40)</f>
        <v>90163</v>
      </c>
      <c r="C51" s="6">
        <f>SUM(C49,C40)</f>
        <v>92390</v>
      </c>
      <c r="D51" s="6">
        <f>SUM(D49,D40)</f>
        <v>85415</v>
      </c>
    </row>
    <row r="52" spans="1:4">
      <c r="A52" s="40"/>
      <c r="B52" s="8"/>
      <c r="C52" s="9"/>
      <c r="D52" s="9"/>
    </row>
    <row r="53" spans="1:4">
      <c r="A53" s="40" t="s">
        <v>93</v>
      </c>
      <c r="B53" s="8"/>
      <c r="C53" s="9"/>
      <c r="D53" s="9"/>
    </row>
    <row r="54" spans="1:4">
      <c r="A54" s="42" t="s">
        <v>94</v>
      </c>
      <c r="B54" s="8">
        <v>267</v>
      </c>
      <c r="C54" s="9">
        <v>275</v>
      </c>
      <c r="D54" s="9">
        <v>282</v>
      </c>
    </row>
    <row r="55" spans="1:4">
      <c r="A55" s="42" t="s">
        <v>95</v>
      </c>
      <c r="B55" s="8">
        <v>-5155</v>
      </c>
      <c r="C55" s="9">
        <v>-9303</v>
      </c>
      <c r="D55" s="9">
        <v>-6194</v>
      </c>
    </row>
    <row r="56" spans="1:4">
      <c r="A56" s="42" t="s">
        <v>96</v>
      </c>
      <c r="B56" s="8">
        <v>-27581</v>
      </c>
      <c r="C56" s="9">
        <v>-23559</v>
      </c>
      <c r="D56" s="9">
        <v>-22266</v>
      </c>
    </row>
    <row r="57" spans="1:4">
      <c r="A57" s="42" t="s">
        <v>97</v>
      </c>
      <c r="B57" s="8">
        <v>-50</v>
      </c>
      <c r="C57" s="9">
        <v>-63</v>
      </c>
      <c r="D57" s="9">
        <v>-45</v>
      </c>
    </row>
    <row r="58" spans="1:4">
      <c r="A58" s="56" t="s">
        <v>98</v>
      </c>
      <c r="B58" s="8">
        <v>68261</v>
      </c>
      <c r="C58" s="9">
        <v>74632</v>
      </c>
      <c r="D58" s="9">
        <v>81363</v>
      </c>
    </row>
    <row r="59" spans="1:4" ht="22.5">
      <c r="A59" s="57" t="s">
        <v>99</v>
      </c>
      <c r="B59" s="5">
        <f>SUM(B54:B58)</f>
        <v>35742</v>
      </c>
      <c r="C59" s="6">
        <f>SUM(C54:C58)</f>
        <v>41982</v>
      </c>
      <c r="D59" s="6">
        <f>SUM(D54:D58)</f>
        <v>53140</v>
      </c>
    </row>
    <row r="60" spans="1:4">
      <c r="A60" s="42" t="s">
        <v>100</v>
      </c>
      <c r="B60" s="8">
        <v>645</v>
      </c>
      <c r="C60" s="9">
        <v>810</v>
      </c>
      <c r="D60" s="9">
        <v>587</v>
      </c>
    </row>
    <row r="61" spans="1:4">
      <c r="A61" s="43" t="s">
        <v>101</v>
      </c>
      <c r="B61" s="5">
        <f>SUM(B59:B60)</f>
        <v>36387</v>
      </c>
      <c r="C61" s="6">
        <f>SUM(C59:C60)</f>
        <v>42792</v>
      </c>
      <c r="D61" s="6">
        <f>SUM(D59:D60)</f>
        <v>53727</v>
      </c>
    </row>
    <row r="62" spans="1:4">
      <c r="A62" s="41"/>
      <c r="B62" s="8"/>
      <c r="C62" s="9"/>
      <c r="D62" s="9"/>
    </row>
    <row r="63" spans="1:4">
      <c r="A63" s="43" t="s">
        <v>102</v>
      </c>
      <c r="B63" s="5">
        <f>SUM(B51,B61)</f>
        <v>126550</v>
      </c>
      <c r="C63" s="6">
        <f>SUM(C51,C61)</f>
        <v>135182</v>
      </c>
      <c r="D63" s="6">
        <f>SUM(D51,D61)</f>
        <v>139142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Income statements</vt:lpstr>
      <vt:lpstr>Other trading &amp; op inc. - exp.</vt:lpstr>
      <vt:lpstr>Financial inc. - exp.</vt:lpstr>
      <vt:lpstr>Trade &amp; other payables</vt:lpstr>
      <vt:lpstr>Property, plant &amp; equipement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CHENG</dc:creator>
  <cp:lastModifiedBy>Eva CHENG</cp:lastModifiedBy>
  <dcterms:created xsi:type="dcterms:W3CDTF">2024-10-14T13:13:46Z</dcterms:created>
  <dcterms:modified xsi:type="dcterms:W3CDTF">2024-10-18T12:56:38Z</dcterms:modified>
</cp:coreProperties>
</file>