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980" windowHeight="1800"/>
  </bookViews>
  <sheets>
    <sheet name="Employee" sheetId="4" r:id="rId1"/>
    <sheet name="Human" sheetId="3" r:id="rId2"/>
    <sheet name="Template" sheetId="1" r:id="rId3"/>
    <sheet name="const" sheetId="2" r:id="rId4"/>
  </sheets>
  <definedNames>
    <definedName name="list">const!$B$2:$C$5</definedName>
    <definedName name="Modifier">const!$B$1:$B$5</definedName>
    <definedName name="Separator">const!$E$2</definedName>
  </definedNames>
  <calcPr calcId="125725"/>
</workbook>
</file>

<file path=xl/calcChain.xml><?xml version="1.0" encoding="utf-8"?>
<calcChain xmlns="http://schemas.openxmlformats.org/spreadsheetml/2006/main">
  <c r="J11" i="4"/>
  <c r="K20"/>
  <c r="J20"/>
  <c r="H20"/>
  <c r="K19"/>
  <c r="J19"/>
  <c r="H19"/>
  <c r="K18"/>
  <c r="J18"/>
  <c r="H18"/>
  <c r="K17"/>
  <c r="J17"/>
  <c r="H17"/>
  <c r="K16"/>
  <c r="J16"/>
  <c r="J15"/>
  <c r="K14"/>
  <c r="J14"/>
  <c r="J13"/>
  <c r="K12"/>
  <c r="J12"/>
  <c r="J10"/>
  <c r="K9"/>
  <c r="J9"/>
  <c r="J8"/>
  <c r="J19" i="3"/>
  <c r="H19"/>
  <c r="J18"/>
  <c r="H18"/>
  <c r="J17"/>
  <c r="H17"/>
  <c r="J16"/>
  <c r="H16"/>
  <c r="J15"/>
  <c r="J14"/>
  <c r="J13"/>
  <c r="J12"/>
  <c r="J11"/>
  <c r="J10"/>
  <c r="J9"/>
  <c r="J8"/>
  <c r="H8"/>
  <c r="H19" i="1"/>
  <c r="H18"/>
  <c r="H17"/>
  <c r="H16"/>
  <c r="H15"/>
  <c r="H14"/>
  <c r="H13"/>
  <c r="H12"/>
  <c r="H11"/>
  <c r="H10"/>
  <c r="H9"/>
  <c r="H8"/>
  <c r="J19"/>
  <c r="J18"/>
  <c r="J17"/>
  <c r="J16"/>
  <c r="J15"/>
  <c r="J14"/>
  <c r="J13"/>
  <c r="J12"/>
  <c r="J11"/>
  <c r="J10"/>
  <c r="J9"/>
  <c r="K19"/>
  <c r="K17"/>
  <c r="K15"/>
  <c r="K13"/>
  <c r="K10"/>
  <c r="K9"/>
  <c r="J8"/>
  <c r="K8" s="1"/>
  <c r="K11" i="4" l="1"/>
  <c r="L11" s="1"/>
  <c r="K8"/>
  <c r="L9"/>
  <c r="K10"/>
  <c r="L10" s="1"/>
  <c r="L12"/>
  <c r="K13"/>
  <c r="L14"/>
  <c r="K15"/>
  <c r="L16"/>
  <c r="L17"/>
  <c r="L18"/>
  <c r="L19"/>
  <c r="L20"/>
  <c r="M9"/>
  <c r="M12"/>
  <c r="N12" s="1"/>
  <c r="L13"/>
  <c r="M13" s="1"/>
  <c r="M14"/>
  <c r="L15"/>
  <c r="M16"/>
  <c r="N16" s="1"/>
  <c r="M17"/>
  <c r="N17" s="1"/>
  <c r="M18"/>
  <c r="N18" s="1"/>
  <c r="M19"/>
  <c r="N19" s="1"/>
  <c r="M20"/>
  <c r="L10" i="1"/>
  <c r="L13"/>
  <c r="M13" s="1"/>
  <c r="L15"/>
  <c r="M15" s="1"/>
  <c r="L17"/>
  <c r="M17" s="1"/>
  <c r="L19"/>
  <c r="M19" s="1"/>
  <c r="N13"/>
  <c r="N15"/>
  <c r="N17"/>
  <c r="N19"/>
  <c r="P13"/>
  <c r="P15"/>
  <c r="P17"/>
  <c r="P19"/>
  <c r="K12"/>
  <c r="K14"/>
  <c r="K16"/>
  <c r="K18"/>
  <c r="L9"/>
  <c r="L12"/>
  <c r="M12" s="1"/>
  <c r="L14"/>
  <c r="L16"/>
  <c r="M16" s="1"/>
  <c r="L18"/>
  <c r="K8" i="3"/>
  <c r="K9"/>
  <c r="L9" s="1"/>
  <c r="K10"/>
  <c r="K11"/>
  <c r="L11" s="1"/>
  <c r="K12"/>
  <c r="K13"/>
  <c r="L13" s="1"/>
  <c r="K14"/>
  <c r="K15"/>
  <c r="L15" s="1"/>
  <c r="K16"/>
  <c r="K17"/>
  <c r="L17" s="1"/>
  <c r="K18"/>
  <c r="K19"/>
  <c r="K11" i="1"/>
  <c r="L8"/>
  <c r="M11" i="4" l="1"/>
  <c r="Q19"/>
  <c r="Q17"/>
  <c r="N13"/>
  <c r="P18"/>
  <c r="P16"/>
  <c r="C16" s="1"/>
  <c r="H16" s="1"/>
  <c r="P12"/>
  <c r="C12" s="1"/>
  <c r="H12" s="1"/>
  <c r="N15"/>
  <c r="M15"/>
  <c r="Q15" s="1"/>
  <c r="N14"/>
  <c r="Q14" s="1"/>
  <c r="P13"/>
  <c r="C13" s="1"/>
  <c r="H13" s="1"/>
  <c r="M10"/>
  <c r="P10" s="1"/>
  <c r="C10" s="1"/>
  <c r="H10" s="1"/>
  <c r="N9"/>
  <c r="P9" s="1"/>
  <c r="C9" s="1"/>
  <c r="H9" s="1"/>
  <c r="L8"/>
  <c r="P19"/>
  <c r="P17"/>
  <c r="P14"/>
  <c r="C14" s="1"/>
  <c r="H14" s="1"/>
  <c r="Q12"/>
  <c r="Q9"/>
  <c r="N20"/>
  <c r="P20" s="1"/>
  <c r="Q13"/>
  <c r="N10"/>
  <c r="Q10" s="1"/>
  <c r="Q18"/>
  <c r="Q16"/>
  <c r="N16" i="1"/>
  <c r="P16" s="1"/>
  <c r="N12"/>
  <c r="P12" s="1"/>
  <c r="Q16"/>
  <c r="Q12"/>
  <c r="L11"/>
  <c r="M11" s="1"/>
  <c r="M17" i="3"/>
  <c r="M15"/>
  <c r="N15" s="1"/>
  <c r="Q15" s="1"/>
  <c r="M13"/>
  <c r="M11"/>
  <c r="M9"/>
  <c r="L18"/>
  <c r="N17"/>
  <c r="L16"/>
  <c r="L14"/>
  <c r="N13"/>
  <c r="P13" s="1"/>
  <c r="C13" s="1"/>
  <c r="H13" s="1"/>
  <c r="L12"/>
  <c r="N11"/>
  <c r="L10"/>
  <c r="N9"/>
  <c r="P9" s="1"/>
  <c r="C9" s="1"/>
  <c r="H9" s="1"/>
  <c r="L8"/>
  <c r="M14" i="1"/>
  <c r="L19" i="3"/>
  <c r="M19" s="1"/>
  <c r="Q19" i="1"/>
  <c r="P11" i="3"/>
  <c r="C11" s="1"/>
  <c r="H11" s="1"/>
  <c r="P17"/>
  <c r="Q17" i="1"/>
  <c r="M9"/>
  <c r="N9" s="1"/>
  <c r="Q17" i="3"/>
  <c r="Q13"/>
  <c r="Q11"/>
  <c r="Q9"/>
  <c r="M18" i="1"/>
  <c r="M10"/>
  <c r="Q15"/>
  <c r="Q13"/>
  <c r="N11"/>
  <c r="P11" s="1"/>
  <c r="M8"/>
  <c r="N11" i="4" l="1"/>
  <c r="P11" s="1"/>
  <c r="C11" s="1"/>
  <c r="H11" s="1"/>
  <c r="Q20"/>
  <c r="M8"/>
  <c r="P15"/>
  <c r="C15" s="1"/>
  <c r="H15" s="1"/>
  <c r="P15" i="3"/>
  <c r="C15" s="1"/>
  <c r="H15" s="1"/>
  <c r="Q9" i="1"/>
  <c r="P9"/>
  <c r="M8" i="3"/>
  <c r="N8" s="1"/>
  <c r="M10"/>
  <c r="N10" s="1"/>
  <c r="M12"/>
  <c r="N12" s="1"/>
  <c r="Q12" s="1"/>
  <c r="M14"/>
  <c r="N14" s="1"/>
  <c r="M16"/>
  <c r="N16" s="1"/>
  <c r="M18"/>
  <c r="N18" s="1"/>
  <c r="N19"/>
  <c r="P19" s="1"/>
  <c r="N18" i="1"/>
  <c r="Q18" s="1"/>
  <c r="N10"/>
  <c r="Q10" s="1"/>
  <c r="N14"/>
  <c r="P14" s="1"/>
  <c r="N8"/>
  <c r="P8" s="1"/>
  <c r="Q8" i="3"/>
  <c r="Q16"/>
  <c r="Q8" i="1"/>
  <c r="Q11"/>
  <c r="Q14"/>
  <c r="Q11" i="4" l="1"/>
  <c r="N8"/>
  <c r="Q8" s="1"/>
  <c r="P10" i="1"/>
  <c r="P18"/>
  <c r="Q14" i="3"/>
  <c r="Q19"/>
  <c r="P12"/>
  <c r="C12" s="1"/>
  <c r="H12" s="1"/>
  <c r="P14"/>
  <c r="C14" s="1"/>
  <c r="H14" s="1"/>
  <c r="P8"/>
  <c r="Q18"/>
  <c r="Q10"/>
  <c r="P16"/>
  <c r="P18"/>
  <c r="P10"/>
  <c r="C10" s="1"/>
  <c r="H10" s="1"/>
  <c r="P8" i="4" l="1"/>
  <c r="C8" s="1"/>
  <c r="H8" s="1"/>
</calcChain>
</file>

<file path=xl/comments1.xml><?xml version="1.0" encoding="utf-8"?>
<comments xmlns="http://schemas.openxmlformats.org/spreadsheetml/2006/main">
  <authors>
    <author>sakai mitsuru</author>
  </authors>
  <commentList>
    <comment ref="B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Enum Value
public +
protected #
private -
無印　（package private)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sakai mitsuru</author>
  </authors>
  <commentList>
    <comment ref="B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Enum Value
public +
protected #
private -
無印　（package private)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sakai mitsuru</author>
  </authors>
  <commentList>
    <comment ref="B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Enum Value
public +
protected #
private -
無印　（package private)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<sst xmlns="http://schemas.openxmlformats.org/spreadsheetml/2006/main" count="191" uniqueCount="66">
  <si>
    <t>No.</t>
    <phoneticPr fontId="1"/>
  </si>
  <si>
    <t>Property Id</t>
    <phoneticPr fontId="1"/>
  </si>
  <si>
    <t>Description</t>
    <phoneticPr fontId="1"/>
  </si>
  <si>
    <t>Modifier</t>
    <phoneticPr fontId="1"/>
  </si>
  <si>
    <t>Type</t>
    <phoneticPr fontId="1"/>
  </si>
  <si>
    <t>Note</t>
    <phoneticPr fontId="1"/>
  </si>
  <si>
    <t>pacakge</t>
    <phoneticPr fontId="1"/>
  </si>
  <si>
    <t>-</t>
    <phoneticPr fontId="1"/>
  </si>
  <si>
    <t>user name</t>
    <phoneticPr fontId="1"/>
  </si>
  <si>
    <t>password</t>
    <phoneticPr fontId="1"/>
  </si>
  <si>
    <t>company code</t>
    <phoneticPr fontId="1"/>
  </si>
  <si>
    <t>company name</t>
    <phoneticPr fontId="1"/>
  </si>
  <si>
    <t>location code</t>
    <phoneticPr fontId="1"/>
  </si>
  <si>
    <t>location name</t>
    <phoneticPr fontId="1"/>
  </si>
  <si>
    <t>site code</t>
    <phoneticPr fontId="1"/>
  </si>
  <si>
    <t>site name</t>
    <phoneticPr fontId="1"/>
  </si>
  <si>
    <t>BigDecimal</t>
    <phoneticPr fontId="1"/>
  </si>
  <si>
    <t>String</t>
    <phoneticPr fontId="1"/>
  </si>
  <si>
    <t>class</t>
    <phoneticPr fontId="1"/>
  </si>
  <si>
    <t>jp.co.toshiba_sol.rock.sample</t>
    <phoneticPr fontId="1"/>
  </si>
  <si>
    <t>User</t>
    <phoneticPr fontId="1"/>
  </si>
  <si>
    <t>create date</t>
    <phoneticPr fontId="1"/>
  </si>
  <si>
    <t>update date</t>
    <phoneticPr fontId="1"/>
  </si>
  <si>
    <t>Date</t>
    <phoneticPr fontId="1"/>
  </si>
  <si>
    <t>userId</t>
    <phoneticPr fontId="1"/>
  </si>
  <si>
    <t>userName</t>
    <phoneticPr fontId="1"/>
  </si>
  <si>
    <t>employeeId</t>
    <phoneticPr fontId="1"/>
  </si>
  <si>
    <t>companyCode</t>
    <phoneticPr fontId="1"/>
  </si>
  <si>
    <t>campanyName</t>
    <phoneticPr fontId="1"/>
  </si>
  <si>
    <t>locationCode</t>
    <phoneticPr fontId="1"/>
  </si>
  <si>
    <t>locationName</t>
    <phoneticPr fontId="1"/>
  </si>
  <si>
    <t>siteCode</t>
    <phoneticPr fontId="1"/>
  </si>
  <si>
    <t>siteName</t>
    <phoneticPr fontId="1"/>
  </si>
  <si>
    <t>createdDate</t>
    <phoneticPr fontId="1"/>
  </si>
  <si>
    <t>updatedDate</t>
    <phoneticPr fontId="1"/>
  </si>
  <si>
    <t>ユーザ名</t>
    <rPh sb="3" eb="4">
      <t>メイ</t>
    </rPh>
    <phoneticPr fontId="1"/>
  </si>
  <si>
    <t>value</t>
    <phoneticPr fontId="1"/>
  </si>
  <si>
    <t>+</t>
    <phoneticPr fontId="1"/>
  </si>
  <si>
    <t>#</t>
    <phoneticPr fontId="1"/>
  </si>
  <si>
    <t xml:space="preserve"> </t>
    <phoneticPr fontId="1"/>
  </si>
  <si>
    <t xml:space="preserve">public </t>
    <phoneticPr fontId="1"/>
  </si>
  <si>
    <t xml:space="preserve">private </t>
    <phoneticPr fontId="1"/>
  </si>
  <si>
    <t xml:space="preserve">protected </t>
    <phoneticPr fontId="1"/>
  </si>
  <si>
    <t>Java Bean</t>
    <phoneticPr fontId="1"/>
  </si>
  <si>
    <t>Separator</t>
    <phoneticPr fontId="1"/>
  </si>
  <si>
    <t>Item1</t>
    <phoneticPr fontId="1"/>
  </si>
  <si>
    <t>Item2</t>
    <phoneticPr fontId="1"/>
  </si>
  <si>
    <t>Item3</t>
  </si>
  <si>
    <t>Item4</t>
  </si>
  <si>
    <t>Item5</t>
  </si>
  <si>
    <t>camelFieldId</t>
    <phoneticPr fontId="1"/>
  </si>
  <si>
    <t>UNDERBAR_CONST_FIELD</t>
    <phoneticPr fontId="1"/>
  </si>
  <si>
    <t>user id</t>
    <phoneticPr fontId="1"/>
  </si>
  <si>
    <t>employee id</t>
    <phoneticPr fontId="1"/>
  </si>
  <si>
    <t>org.rock.util.samplebean</t>
    <phoneticPr fontId="1"/>
  </si>
  <si>
    <t>Human</t>
    <phoneticPr fontId="1"/>
  </si>
  <si>
    <t>id</t>
    <phoneticPr fontId="1"/>
  </si>
  <si>
    <t>first name</t>
    <phoneticPr fontId="1"/>
  </si>
  <si>
    <t>second name</t>
    <phoneticPr fontId="1"/>
  </si>
  <si>
    <t>sex</t>
    <phoneticPr fontId="1"/>
  </si>
  <si>
    <t>age</t>
    <phoneticPr fontId="1"/>
  </si>
  <si>
    <t>blood type</t>
    <phoneticPr fontId="1"/>
  </si>
  <si>
    <t>Integer</t>
    <phoneticPr fontId="1"/>
  </si>
  <si>
    <t>Identifier</t>
    <phoneticPr fontId="1"/>
  </si>
  <si>
    <t>employee Id</t>
    <phoneticPr fontId="1"/>
  </si>
  <si>
    <t>last name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</si>
</sst>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F8F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>
      <alignment vertical="center"/>
    </xf>
    <xf numFmtId="0" fontId="0" fillId="0" borderId="3" xfId="0" quotePrefix="1" applyBorder="1" applyAlignment="1">
      <alignment vertical="top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0" xfId="0" quotePrefix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7" xfId="0" applyFill="1" applyBorder="1">
      <alignment vertical="center"/>
    </xf>
    <xf numFmtId="0" fontId="0" fillId="6" borderId="7" xfId="0" applyFill="1" applyBorder="1">
      <alignment vertic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7" borderId="3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8F8F8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48"/>
  <sheetViews>
    <sheetView tabSelected="1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6" sqref="C6"/>
    </sheetView>
  </sheetViews>
  <sheetFormatPr defaultRowHeight="13.5"/>
  <cols>
    <col min="1" max="2" width="3.5" customWidth="1"/>
    <col min="3" max="3" width="23.875" customWidth="1"/>
    <col min="4" max="4" width="16.5" customWidth="1"/>
    <col min="5" max="5" width="27.25" customWidth="1"/>
    <col min="6" max="6" width="27.125" customWidth="1"/>
    <col min="8" max="8" width="47.625" customWidth="1"/>
    <col min="9" max="9" width="5" customWidth="1"/>
    <col min="10" max="14" width="15.125" customWidth="1"/>
    <col min="16" max="16" width="27.125" customWidth="1"/>
    <col min="17" max="17" width="27" customWidth="1"/>
  </cols>
  <sheetData>
    <row r="4" spans="1:17">
      <c r="A4" s="19" t="s">
        <v>6</v>
      </c>
      <c r="B4" s="20"/>
      <c r="C4" s="6" t="s">
        <v>54</v>
      </c>
      <c r="D4" s="7"/>
      <c r="L4" s="11"/>
    </row>
    <row r="5" spans="1:17">
      <c r="A5" s="19" t="s">
        <v>18</v>
      </c>
      <c r="B5" s="20"/>
      <c r="C5" s="4" t="s">
        <v>55</v>
      </c>
      <c r="D5" s="5"/>
      <c r="J5" s="11"/>
      <c r="L5" s="11"/>
    </row>
    <row r="6" spans="1:17">
      <c r="K6" s="11"/>
      <c r="L6" s="11"/>
      <c r="M6" s="11"/>
    </row>
    <row r="7" spans="1:17">
      <c r="A7" s="1" t="s">
        <v>0</v>
      </c>
      <c r="B7" s="1" t="s">
        <v>3</v>
      </c>
      <c r="C7" s="1" t="s">
        <v>1</v>
      </c>
      <c r="D7" s="1" t="s">
        <v>4</v>
      </c>
      <c r="E7" s="1" t="s">
        <v>2</v>
      </c>
      <c r="F7" s="1" t="s">
        <v>5</v>
      </c>
      <c r="H7" s="13" t="s">
        <v>43</v>
      </c>
      <c r="J7" s="14" t="s">
        <v>45</v>
      </c>
      <c r="K7" s="14" t="s">
        <v>46</v>
      </c>
      <c r="L7" s="14" t="s">
        <v>47</v>
      </c>
      <c r="M7" s="14" t="s">
        <v>48</v>
      </c>
      <c r="N7" s="14" t="s">
        <v>49</v>
      </c>
      <c r="P7" s="17" t="s">
        <v>50</v>
      </c>
      <c r="Q7" s="18" t="s">
        <v>51</v>
      </c>
    </row>
    <row r="8" spans="1:17" s="9" customFormat="1" ht="40.5">
      <c r="A8" s="8">
        <v>1</v>
      </c>
      <c r="B8" s="12" t="s">
        <v>7</v>
      </c>
      <c r="C8" s="23" t="str">
        <f>+P8</f>
        <v>employeeId</v>
      </c>
      <c r="D8" s="21" t="s">
        <v>16</v>
      </c>
      <c r="E8" s="21" t="s">
        <v>53</v>
      </c>
      <c r="F8" s="21" t="s">
        <v>64</v>
      </c>
      <c r="H8" s="10" t="str">
        <f t="shared" ref="H8:H20" si="0">+CONCATENATE("/** ",E8," */",CHAR(10))&amp;+VLOOKUP(B8,list,2)&amp;CONCATENATE(D8," ",C8," ; ")&amp;IF(F8&lt;&gt;"","// "&amp;F8,"")&amp;CHAR(10)</f>
        <v xml:space="preserve">/** employee id */
private BigDecimal employeeId ; // employee Id
</v>
      </c>
      <c r="J8" s="9" t="str">
        <f t="shared" ref="J8:J20" si="1">LEFT(E8,IFERROR(FIND(Separator,E8,1)-1,LEN(E8)))</f>
        <v>employee</v>
      </c>
      <c r="K8" s="9" t="str">
        <f t="shared" ref="K8:K20" si="2">SUBSTITUTE(SUBSTITUTE(LEFT(E8,IFERROR(FIND(Separator,E8,LEN(J8)+2)-1,LEN(E8))),J8,""),Separator,"")</f>
        <v>id</v>
      </c>
      <c r="L8" s="9" t="str">
        <f>SUBSTITUTE(
    SUBSTITUTE(
        LEFT(E8,IFERROR(FIND(Separator,E8,LEN(J8)+LEN(K8)+3)-1,LEN(E8))),IF(K8&lt;&gt;"",J8 &amp; Separator &amp; K8,E8),""),Separator,"")</f>
        <v/>
      </c>
      <c r="M8" s="15" t="str">
        <f>SUBSTITUTE(
    SUBSTITUTE(
        LEFT(E8,IFERROR(FIND(Separator,E8,LEN(J8)+LEN(K8)+LEN(L8)+4)-1,LEN(E8))),IF(L8&lt;&gt;"",J8 &amp; Separator &amp; K8 &amp; Separator &amp; L8,E8),""),Separator,"")</f>
        <v/>
      </c>
      <c r="N8" s="9" t="str">
        <f>SUBSTITUTE(
    SUBSTITUTE(
         LEFT(E8,IFERROR(FIND(Separator,E8,LEN(J8)+LEN(K8)+LEN(L8)+LEN(M8)+5)-1,LEN(E8))), IF(M8&lt;&gt;"",J8 &amp; Separator &amp; K8 &amp; Separator &amp; L8 &amp; Separator &amp; M8,E8), ""),Separator,"")</f>
        <v/>
      </c>
      <c r="P8" s="9" t="str">
        <f>CONCATENATE(
      IF(J8&lt;&gt;"",LOWER(J8),""), IF(K8&lt;&gt;"",UPPER(LEFT(K8,1)),""), IF(K8&lt;&gt;"",LOWER(RIGHT(K8,LEN(K8)-1)),""), IF(L8&lt;&gt;"",UPPER(LEFT(L8,1)),""), IF(L8&lt;&gt;"",LOWER(RIGHT(L8,LEN(L8)-1)),""), IF(M8&lt;&gt;"",UPPER(LEFT(M8,1)),""), IF(M8&lt;&gt;"",LOWER(RIGHT(M8,LEN(M8)-1)),""), IF(N8&lt;&gt;"",UPPER(LEFT(N8,1)),""), IF(N8&lt;&gt;"",LOWER(RIGHT(N8,LEN(N8)-1)),"")
   )</f>
        <v>employeeId</v>
      </c>
      <c r="Q8" s="9" t="str">
        <f>CONCATENATE(
  IF(J8&lt;&gt;"",UPPER(J8),""),IF(K8&lt;&gt;"","_"&amp;UPPER(K8),""),IF(L8&lt;&gt;"","_"&amp;UPPER(L8),""),IF(M8&lt;&gt;"","_"&amp;UPPER(M8),""),IF(N8&lt;&gt;"","_"&amp;UPPER(N8),"")
)</f>
        <v>EMPLOYEE_ID</v>
      </c>
    </row>
    <row r="9" spans="1:17" s="9" customFormat="1" ht="40.5">
      <c r="A9" s="8">
        <v>2</v>
      </c>
      <c r="B9" s="12" t="s">
        <v>7</v>
      </c>
      <c r="C9" s="23" t="str">
        <f>+P9</f>
        <v>firstName</v>
      </c>
      <c r="D9" s="21" t="s">
        <v>17</v>
      </c>
      <c r="E9" s="21" t="s">
        <v>57</v>
      </c>
      <c r="F9" s="21" t="s">
        <v>57</v>
      </c>
      <c r="H9" s="10" t="str">
        <f t="shared" si="0"/>
        <v xml:space="preserve">/** first name */
private String firstName ; // first name
</v>
      </c>
      <c r="J9" s="9" t="str">
        <f t="shared" si="1"/>
        <v>first</v>
      </c>
      <c r="K9" s="9" t="str">
        <f t="shared" si="2"/>
        <v>name</v>
      </c>
      <c r="L9" s="9" t="str">
        <f t="shared" ref="L9:L20" si="3">SUBSTITUTE(SUBSTITUTE(LEFT(E9,IFERROR(FIND(Separator,E9,LEN(J9)+LEN(K9)+3)-1,LEN(E9))),IF(K9&lt;&gt;"",J9 &amp; Separator &amp; K9,E9),""),Separator,"")</f>
        <v/>
      </c>
      <c r="M9" s="15" t="str">
        <f t="shared" ref="M9:M20" si="4">SUBSTITUTE(SUBSTITUTE(LEFT(E9,IFERROR(FIND(Separator,E9,LEN(J9)+LEN(K9)+LEN(L9)+4)-1,LEN(E9))),IF(L9&lt;&gt;"",J9 &amp; Separator &amp; K9 &amp; Separator &amp; L9,E9),""),Separator,"")</f>
        <v/>
      </c>
      <c r="N9" s="9" t="str">
        <f t="shared" ref="N9:N20" si="5">SUBSTITUTE(SUBSTITUTE(LEFT(E9,IFERROR(FIND(Separator,E9,LEN(J9)+LEN(K9)+LEN(L9)+LEN(M9)+5)-1,LEN(E9))),IF(M9&lt;&gt;"",J9 &amp; Separator &amp; K9 &amp; Separator &amp; L9 &amp; Separator &amp; M9,E9),""),Separator,"")</f>
        <v/>
      </c>
      <c r="P9" s="9" t="str">
        <f t="shared" ref="P9:P20" si="6">CONCATENATE(
      IF(J9&lt;&gt;"",LOWER(J9),""), IF(K9&lt;&gt;"",UPPER(LEFT(K9,1)),""), IF(K9&lt;&gt;"",LOWER(RIGHT(K9,LEN(K9)-1)),""), IF(L9&lt;&gt;"",UPPER(LEFT(L9,1)),""), IF(L9&lt;&gt;"",LOWER(RIGHT(L9,LEN(L9)-1)),""), IF(M9&lt;&gt;"",UPPER(LEFT(M9,1)),""), IF(M9&lt;&gt;"",LOWER(RIGHT(M9,LEN(M9)-1)),""), IF(N9&lt;&gt;"",UPPER(LEFT(N9,1)),""), IF(N9&lt;&gt;"",LOWER(RIGHT(N9,LEN(N9)-1)),"")
   )</f>
        <v>firstName</v>
      </c>
      <c r="Q9" s="9" t="str">
        <f t="shared" ref="Q9:Q20" si="7">CONCATENATE(
  IF(J9&lt;&gt;"",UPPER(J9),""),IF(K9&lt;&gt;"","_"&amp;UPPER(K9),""),IF(L9&lt;&gt;"","_"&amp;UPPER(L9),""),IF(M9&lt;&gt;"","_"&amp;UPPER(M9),""),IF(N9&lt;&gt;"","_"&amp;UPPER(N9),"")
)</f>
        <v>FIRST_NAME</v>
      </c>
    </row>
    <row r="10" spans="1:17" s="9" customFormat="1" ht="40.5">
      <c r="A10" s="8">
        <v>3</v>
      </c>
      <c r="B10" s="12" t="s">
        <v>7</v>
      </c>
      <c r="C10" s="23" t="str">
        <f t="shared" ref="C10:C16" si="8">+P10</f>
        <v>secondName</v>
      </c>
      <c r="D10" s="21" t="s">
        <v>17</v>
      </c>
      <c r="E10" s="21" t="s">
        <v>58</v>
      </c>
      <c r="F10" s="21" t="s">
        <v>58</v>
      </c>
      <c r="H10" s="10" t="str">
        <f t="shared" si="0"/>
        <v xml:space="preserve">/** second name */
private String secondName ; // second name
</v>
      </c>
      <c r="J10" s="9" t="str">
        <f t="shared" si="1"/>
        <v>second</v>
      </c>
      <c r="K10" s="9" t="str">
        <f t="shared" si="2"/>
        <v>name</v>
      </c>
      <c r="L10" s="9" t="str">
        <f t="shared" si="3"/>
        <v/>
      </c>
      <c r="M10" s="15" t="str">
        <f t="shared" si="4"/>
        <v/>
      </c>
      <c r="N10" s="9" t="str">
        <f t="shared" si="5"/>
        <v/>
      </c>
      <c r="P10" s="9" t="str">
        <f t="shared" si="6"/>
        <v>secondName</v>
      </c>
      <c r="Q10" s="9" t="str">
        <f t="shared" si="7"/>
        <v>SECOND_NAME</v>
      </c>
    </row>
    <row r="11" spans="1:17" s="9" customFormat="1" ht="40.5">
      <c r="A11" s="8">
        <v>4</v>
      </c>
      <c r="B11" s="12" t="s">
        <v>7</v>
      </c>
      <c r="C11" s="23" t="str">
        <f t="shared" ref="C11" si="9">+P11</f>
        <v>lastName</v>
      </c>
      <c r="D11" s="21" t="s">
        <v>17</v>
      </c>
      <c r="E11" s="21" t="s">
        <v>65</v>
      </c>
      <c r="F11" s="21" t="s">
        <v>65</v>
      </c>
      <c r="H11" s="10" t="str">
        <f t="shared" ref="H11" si="10">+CONCATENATE("/** ",E11," */",CHAR(10))&amp;+VLOOKUP(B11,list,2)&amp;CONCATENATE(D11," ",C11," ; ")&amp;IF(F11&lt;&gt;"","// "&amp;F11,"")&amp;CHAR(10)</f>
        <v xml:space="preserve">/** last name */
private String lastName ; // last name
</v>
      </c>
      <c r="J11" s="9" t="str">
        <f t="shared" ref="J11" si="11">LEFT(E11,IFERROR(FIND(Separator,E11,1)-1,LEN(E11)))</f>
        <v>last</v>
      </c>
      <c r="K11" s="9" t="str">
        <f t="shared" ref="K11" si="12">SUBSTITUTE(SUBSTITUTE(LEFT(E11,IFERROR(FIND(Separator,E11,LEN(J11)+2)-1,LEN(E11))),J11,""),Separator,"")</f>
        <v>name</v>
      </c>
      <c r="L11" s="9" t="str">
        <f t="shared" ref="L11" si="13">SUBSTITUTE(SUBSTITUTE(LEFT(E11,IFERROR(FIND(Separator,E11,LEN(J11)+LEN(K11)+3)-1,LEN(E11))),IF(K11&lt;&gt;"",J11 &amp; Separator &amp; K11,E11),""),Separator,"")</f>
        <v/>
      </c>
      <c r="M11" s="15" t="str">
        <f t="shared" ref="M11" si="14">SUBSTITUTE(SUBSTITUTE(LEFT(E11,IFERROR(FIND(Separator,E11,LEN(J11)+LEN(K11)+LEN(L11)+4)-1,LEN(E11))),IF(L11&lt;&gt;"",J11 &amp; Separator &amp; K11 &amp; Separator &amp; L11,E11),""),Separator,"")</f>
        <v/>
      </c>
      <c r="N11" s="9" t="str">
        <f t="shared" ref="N11" si="15">SUBSTITUTE(SUBSTITUTE(LEFT(E11,IFERROR(FIND(Separator,E11,LEN(J11)+LEN(K11)+LEN(L11)+LEN(M11)+5)-1,LEN(E11))),IF(M11&lt;&gt;"",J11 &amp; Separator &amp; K11 &amp; Separator &amp; L11 &amp; Separator &amp; M11,E11),""),Separator,"")</f>
        <v/>
      </c>
      <c r="P11" s="9" t="str">
        <f t="shared" ref="P11" si="16">CONCATENATE(
      IF(J11&lt;&gt;"",LOWER(J11),""), IF(K11&lt;&gt;"",UPPER(LEFT(K11,1)),""), IF(K11&lt;&gt;"",LOWER(RIGHT(K11,LEN(K11)-1)),""), IF(L11&lt;&gt;"",UPPER(LEFT(L11,1)),""), IF(L11&lt;&gt;"",LOWER(RIGHT(L11,LEN(L11)-1)),""), IF(M11&lt;&gt;"",UPPER(LEFT(M11,1)),""), IF(M11&lt;&gt;"",LOWER(RIGHT(M11,LEN(M11)-1)),""), IF(N11&lt;&gt;"",UPPER(LEFT(N11,1)),""), IF(N11&lt;&gt;"",LOWER(RIGHT(N11,LEN(N11)-1)),"")
   )</f>
        <v>lastName</v>
      </c>
      <c r="Q11" s="9" t="str">
        <f t="shared" ref="Q11" si="17">CONCATENATE(
  IF(J11&lt;&gt;"",UPPER(J11),""),IF(K11&lt;&gt;"","_"&amp;UPPER(K11),""),IF(L11&lt;&gt;"","_"&amp;UPPER(L11),""),IF(M11&lt;&gt;"","_"&amp;UPPER(M11),""),IF(N11&lt;&gt;"","_"&amp;UPPER(N11),"")
)</f>
        <v>LAST_NAME</v>
      </c>
    </row>
    <row r="12" spans="1:17" s="9" customFormat="1" ht="40.5">
      <c r="A12" s="8">
        <v>5</v>
      </c>
      <c r="B12" s="12" t="s">
        <v>7</v>
      </c>
      <c r="C12" s="23" t="str">
        <f t="shared" si="8"/>
        <v>sex</v>
      </c>
      <c r="D12" s="21" t="s">
        <v>62</v>
      </c>
      <c r="E12" s="21" t="s">
        <v>59</v>
      </c>
      <c r="F12" s="21" t="s">
        <v>59</v>
      </c>
      <c r="H12" s="10" t="str">
        <f t="shared" si="0"/>
        <v xml:space="preserve">/** sex */
private Integer sex ; // sex
</v>
      </c>
      <c r="J12" s="9" t="str">
        <f t="shared" si="1"/>
        <v>sex</v>
      </c>
      <c r="K12" s="9" t="str">
        <f t="shared" si="2"/>
        <v/>
      </c>
      <c r="L12" s="9" t="str">
        <f t="shared" si="3"/>
        <v/>
      </c>
      <c r="M12" s="15" t="str">
        <f t="shared" si="4"/>
        <v/>
      </c>
      <c r="N12" s="9" t="str">
        <f t="shared" si="5"/>
        <v/>
      </c>
      <c r="P12" s="9" t="str">
        <f t="shared" si="6"/>
        <v>sex</v>
      </c>
      <c r="Q12" s="9" t="str">
        <f t="shared" si="7"/>
        <v>SEX</v>
      </c>
    </row>
    <row r="13" spans="1:17" s="9" customFormat="1" ht="40.5">
      <c r="A13" s="8">
        <v>6</v>
      </c>
      <c r="B13" s="12" t="s">
        <v>7</v>
      </c>
      <c r="C13" s="23" t="str">
        <f t="shared" si="8"/>
        <v>age</v>
      </c>
      <c r="D13" s="21" t="s">
        <v>62</v>
      </c>
      <c r="E13" s="21" t="s">
        <v>60</v>
      </c>
      <c r="F13" s="21" t="s">
        <v>60</v>
      </c>
      <c r="H13" s="10" t="str">
        <f t="shared" si="0"/>
        <v xml:space="preserve">/** age */
private Integer age ; // age
</v>
      </c>
      <c r="J13" s="9" t="str">
        <f t="shared" si="1"/>
        <v>age</v>
      </c>
      <c r="K13" s="9" t="str">
        <f t="shared" si="2"/>
        <v/>
      </c>
      <c r="L13" s="9" t="str">
        <f t="shared" si="3"/>
        <v/>
      </c>
      <c r="M13" s="15" t="str">
        <f t="shared" si="4"/>
        <v/>
      </c>
      <c r="N13" s="9" t="str">
        <f t="shared" si="5"/>
        <v/>
      </c>
      <c r="P13" s="9" t="str">
        <f t="shared" si="6"/>
        <v>age</v>
      </c>
      <c r="Q13" s="9" t="str">
        <f t="shared" si="7"/>
        <v>AGE</v>
      </c>
    </row>
    <row r="14" spans="1:17" s="9" customFormat="1" ht="40.5">
      <c r="A14" s="8">
        <v>7</v>
      </c>
      <c r="B14" s="12" t="s">
        <v>7</v>
      </c>
      <c r="C14" s="23" t="str">
        <f t="shared" si="8"/>
        <v>bloodType</v>
      </c>
      <c r="D14" s="21" t="s">
        <v>17</v>
      </c>
      <c r="E14" s="21" t="s">
        <v>61</v>
      </c>
      <c r="F14" s="21" t="s">
        <v>61</v>
      </c>
      <c r="H14" s="10" t="str">
        <f t="shared" si="0"/>
        <v xml:space="preserve">/** blood type */
private String bloodType ; // blood type
</v>
      </c>
      <c r="J14" s="9" t="str">
        <f t="shared" si="1"/>
        <v>blood</v>
      </c>
      <c r="K14" s="9" t="str">
        <f t="shared" si="2"/>
        <v>type</v>
      </c>
      <c r="L14" s="9" t="str">
        <f t="shared" si="3"/>
        <v/>
      </c>
      <c r="M14" s="15" t="str">
        <f t="shared" si="4"/>
        <v/>
      </c>
      <c r="N14" s="9" t="str">
        <f t="shared" si="5"/>
        <v/>
      </c>
      <c r="P14" s="9" t="str">
        <f t="shared" si="6"/>
        <v>bloodType</v>
      </c>
      <c r="Q14" s="9" t="str">
        <f t="shared" si="7"/>
        <v>BLOOD_TYPE</v>
      </c>
    </row>
    <row r="15" spans="1:17" s="9" customFormat="1" ht="40.5">
      <c r="A15" s="8">
        <v>8</v>
      </c>
      <c r="B15" s="12" t="s">
        <v>7</v>
      </c>
      <c r="C15" s="23" t="str">
        <f t="shared" si="8"/>
        <v>createDate</v>
      </c>
      <c r="D15" s="21" t="s">
        <v>23</v>
      </c>
      <c r="E15" s="22" t="s">
        <v>21</v>
      </c>
      <c r="F15" s="22" t="s">
        <v>21</v>
      </c>
      <c r="H15" s="10" t="str">
        <f t="shared" si="0"/>
        <v xml:space="preserve">/** create date */
private Date createDate ; // create date
</v>
      </c>
      <c r="J15" s="9" t="str">
        <f t="shared" si="1"/>
        <v>create</v>
      </c>
      <c r="K15" s="9" t="str">
        <f t="shared" si="2"/>
        <v>date</v>
      </c>
      <c r="L15" s="9" t="str">
        <f t="shared" si="3"/>
        <v/>
      </c>
      <c r="M15" s="15" t="str">
        <f t="shared" si="4"/>
        <v/>
      </c>
      <c r="N15" s="9" t="str">
        <f t="shared" si="5"/>
        <v/>
      </c>
      <c r="P15" s="9" t="str">
        <f t="shared" si="6"/>
        <v>createDate</v>
      </c>
      <c r="Q15" s="9" t="str">
        <f t="shared" si="7"/>
        <v>CREATE_DATE</v>
      </c>
    </row>
    <row r="16" spans="1:17" s="9" customFormat="1" ht="40.5">
      <c r="A16" s="8">
        <v>9</v>
      </c>
      <c r="B16" s="12" t="s">
        <v>7</v>
      </c>
      <c r="C16" s="23" t="str">
        <f t="shared" si="8"/>
        <v>updateDate</v>
      </c>
      <c r="D16" s="21" t="s">
        <v>23</v>
      </c>
      <c r="E16" s="22" t="s">
        <v>22</v>
      </c>
      <c r="F16" s="22" t="s">
        <v>22</v>
      </c>
      <c r="H16" s="10" t="str">
        <f t="shared" si="0"/>
        <v xml:space="preserve">/** update date */
private Date updateDate ; // update date
</v>
      </c>
      <c r="J16" s="9" t="str">
        <f t="shared" si="1"/>
        <v>update</v>
      </c>
      <c r="K16" s="9" t="str">
        <f t="shared" si="2"/>
        <v>date</v>
      </c>
      <c r="L16" s="9" t="str">
        <f t="shared" si="3"/>
        <v/>
      </c>
      <c r="M16" s="15" t="str">
        <f t="shared" si="4"/>
        <v/>
      </c>
      <c r="N16" s="9" t="str">
        <f t="shared" si="5"/>
        <v/>
      </c>
      <c r="P16" s="9" t="str">
        <f t="shared" si="6"/>
        <v>updateDate</v>
      </c>
      <c r="Q16" s="9" t="str">
        <f t="shared" si="7"/>
        <v>UPDATE_DATE</v>
      </c>
    </row>
    <row r="17" spans="1:17" s="9" customFormat="1" ht="40.5">
      <c r="A17" s="8">
        <v>10</v>
      </c>
      <c r="B17" s="8" t="s">
        <v>39</v>
      </c>
      <c r="C17" s="8"/>
      <c r="D17" s="8"/>
      <c r="E17" s="16"/>
      <c r="F17" s="8"/>
      <c r="H17" s="10" t="str">
        <f t="shared" si="0"/>
        <v xml:space="preserve">/**  */
  ; 
</v>
      </c>
      <c r="J17" s="9" t="str">
        <f t="shared" si="1"/>
        <v/>
      </c>
      <c r="K17" s="9" t="str">
        <f t="shared" si="2"/>
        <v/>
      </c>
      <c r="L17" s="9" t="str">
        <f t="shared" si="3"/>
        <v/>
      </c>
      <c r="M17" s="15" t="str">
        <f t="shared" si="4"/>
        <v/>
      </c>
      <c r="N17" s="9" t="str">
        <f t="shared" si="5"/>
        <v/>
      </c>
      <c r="P17" s="9" t="str">
        <f t="shared" si="6"/>
        <v/>
      </c>
      <c r="Q17" s="9" t="str">
        <f t="shared" si="7"/>
        <v/>
      </c>
    </row>
    <row r="18" spans="1:17" s="9" customFormat="1" ht="40.5">
      <c r="A18" s="8">
        <v>11</v>
      </c>
      <c r="B18" s="8" t="s">
        <v>39</v>
      </c>
      <c r="C18" s="8"/>
      <c r="D18" s="8"/>
      <c r="E18" s="16"/>
      <c r="F18" s="8"/>
      <c r="H18" s="10" t="str">
        <f t="shared" si="0"/>
        <v xml:space="preserve">/**  */
  ; 
</v>
      </c>
      <c r="J18" s="9" t="str">
        <f t="shared" si="1"/>
        <v/>
      </c>
      <c r="K18" s="9" t="str">
        <f t="shared" si="2"/>
        <v/>
      </c>
      <c r="L18" s="9" t="str">
        <f t="shared" si="3"/>
        <v/>
      </c>
      <c r="M18" s="15" t="str">
        <f t="shared" si="4"/>
        <v/>
      </c>
      <c r="N18" s="9" t="str">
        <f t="shared" si="5"/>
        <v/>
      </c>
      <c r="P18" s="9" t="str">
        <f t="shared" si="6"/>
        <v/>
      </c>
      <c r="Q18" s="9" t="str">
        <f t="shared" si="7"/>
        <v/>
      </c>
    </row>
    <row r="19" spans="1:17" s="9" customFormat="1" ht="40.5">
      <c r="A19" s="8">
        <v>11</v>
      </c>
      <c r="B19" s="8" t="s">
        <v>39</v>
      </c>
      <c r="C19" s="8"/>
      <c r="D19" s="8"/>
      <c r="E19" s="16"/>
      <c r="F19" s="8"/>
      <c r="H19" s="10" t="str">
        <f t="shared" si="0"/>
        <v xml:space="preserve">/**  */
  ; 
</v>
      </c>
      <c r="J19" s="9" t="str">
        <f t="shared" si="1"/>
        <v/>
      </c>
      <c r="K19" s="9" t="str">
        <f t="shared" si="2"/>
        <v/>
      </c>
      <c r="L19" s="9" t="str">
        <f t="shared" si="3"/>
        <v/>
      </c>
      <c r="M19" s="15" t="str">
        <f t="shared" si="4"/>
        <v/>
      </c>
      <c r="N19" s="9" t="str">
        <f t="shared" si="5"/>
        <v/>
      </c>
      <c r="P19" s="9" t="str">
        <f t="shared" si="6"/>
        <v/>
      </c>
      <c r="Q19" s="9" t="str">
        <f t="shared" si="7"/>
        <v/>
      </c>
    </row>
    <row r="20" spans="1:17" s="9" customFormat="1" ht="40.5">
      <c r="A20" s="8">
        <v>12</v>
      </c>
      <c r="B20" s="8" t="s">
        <v>39</v>
      </c>
      <c r="C20" s="8"/>
      <c r="D20" s="8"/>
      <c r="E20" s="16"/>
      <c r="F20" s="8"/>
      <c r="H20" s="10" t="str">
        <f t="shared" si="0"/>
        <v xml:space="preserve">/**  */
  ; 
</v>
      </c>
      <c r="J20" s="9" t="str">
        <f t="shared" si="1"/>
        <v/>
      </c>
      <c r="K20" s="9" t="str">
        <f t="shared" si="2"/>
        <v/>
      </c>
      <c r="L20" s="9" t="str">
        <f t="shared" si="3"/>
        <v/>
      </c>
      <c r="M20" s="15" t="str">
        <f t="shared" si="4"/>
        <v/>
      </c>
      <c r="N20" s="9" t="str">
        <f t="shared" si="5"/>
        <v/>
      </c>
      <c r="P20" s="9" t="str">
        <f t="shared" si="6"/>
        <v/>
      </c>
      <c r="Q20" s="9" t="str">
        <f t="shared" si="7"/>
        <v/>
      </c>
    </row>
    <row r="21" spans="1:17" s="9" customFormat="1">
      <c r="A21" s="8"/>
      <c r="B21" s="8"/>
      <c r="C21" s="8"/>
      <c r="D21" s="8"/>
      <c r="E21" s="8"/>
      <c r="F21" s="8"/>
    </row>
    <row r="22" spans="1:17" s="9" customFormat="1">
      <c r="A22" s="8"/>
      <c r="B22" s="8"/>
      <c r="C22" s="8"/>
      <c r="D22" s="8"/>
      <c r="E22" s="8"/>
      <c r="F22" s="8"/>
    </row>
    <row r="23" spans="1:17" s="9" customFormat="1">
      <c r="A23" s="8"/>
      <c r="B23" s="8"/>
      <c r="C23" s="8"/>
      <c r="D23" s="8"/>
      <c r="E23" s="8"/>
      <c r="F23" s="8"/>
    </row>
    <row r="24" spans="1:17" s="9" customFormat="1">
      <c r="A24" s="8"/>
      <c r="B24" s="8"/>
      <c r="C24" s="8"/>
      <c r="D24" s="8"/>
      <c r="E24" s="8"/>
      <c r="F24" s="8"/>
    </row>
    <row r="25" spans="1:17" s="9" customFormat="1">
      <c r="A25" s="8"/>
      <c r="B25" s="8"/>
      <c r="C25" s="8"/>
      <c r="D25" s="8"/>
      <c r="E25" s="8"/>
      <c r="F25" s="8"/>
    </row>
    <row r="26" spans="1:17">
      <c r="A26" s="2"/>
      <c r="B26" s="2"/>
      <c r="C26" s="2"/>
      <c r="D26" s="2"/>
      <c r="E26" s="2"/>
      <c r="F26" s="2"/>
    </row>
    <row r="27" spans="1:17">
      <c r="A27" s="2"/>
      <c r="B27" s="2"/>
      <c r="C27" s="2"/>
      <c r="D27" s="2"/>
      <c r="E27" s="2"/>
      <c r="F27" s="2"/>
    </row>
    <row r="28" spans="1:17">
      <c r="A28" s="2"/>
      <c r="B28" s="2"/>
      <c r="C28" s="2"/>
      <c r="D28" s="2"/>
      <c r="E28" s="2"/>
      <c r="F28" s="2"/>
    </row>
    <row r="29" spans="1:17">
      <c r="A29" s="2"/>
      <c r="B29" s="2"/>
      <c r="C29" s="2"/>
      <c r="D29" s="2"/>
      <c r="E29" s="2"/>
      <c r="F29" s="2"/>
    </row>
    <row r="30" spans="1:17">
      <c r="A30" s="2"/>
      <c r="B30" s="2"/>
      <c r="C30" s="2"/>
      <c r="D30" s="2"/>
      <c r="E30" s="2"/>
      <c r="F30" s="2"/>
    </row>
    <row r="31" spans="1:17">
      <c r="A31" s="2"/>
      <c r="B31" s="2"/>
      <c r="C31" s="2"/>
      <c r="D31" s="2"/>
      <c r="E31" s="2"/>
      <c r="F31" s="2"/>
    </row>
    <row r="32" spans="1:1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3"/>
      <c r="B48" s="3"/>
      <c r="C48" s="3"/>
      <c r="D48" s="3"/>
      <c r="E48" s="3"/>
      <c r="F48" s="3"/>
    </row>
  </sheetData>
  <mergeCells count="2">
    <mergeCell ref="A4:B4"/>
    <mergeCell ref="A5:B5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Q4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5" sqref="C5"/>
    </sheetView>
  </sheetViews>
  <sheetFormatPr defaultRowHeight="13.5"/>
  <cols>
    <col min="1" max="2" width="3.5" customWidth="1"/>
    <col min="3" max="3" width="23.875" customWidth="1"/>
    <col min="4" max="4" width="16.5" customWidth="1"/>
    <col min="5" max="5" width="27.25" customWidth="1"/>
    <col min="6" max="6" width="27.125" customWidth="1"/>
    <col min="8" max="8" width="47.625" customWidth="1"/>
    <col min="9" max="9" width="5" customWidth="1"/>
    <col min="10" max="14" width="15.125" customWidth="1"/>
    <col min="16" max="16" width="27.125" customWidth="1"/>
    <col min="17" max="17" width="27" customWidth="1"/>
  </cols>
  <sheetData>
    <row r="4" spans="1:17">
      <c r="A4" s="19" t="s">
        <v>6</v>
      </c>
      <c r="B4" s="20"/>
      <c r="C4" s="6" t="s">
        <v>54</v>
      </c>
      <c r="D4" s="7"/>
      <c r="L4" s="11"/>
    </row>
    <row r="5" spans="1:17">
      <c r="A5" s="19" t="s">
        <v>18</v>
      </c>
      <c r="B5" s="20"/>
      <c r="C5" s="4" t="s">
        <v>55</v>
      </c>
      <c r="D5" s="5"/>
      <c r="J5" s="11"/>
      <c r="L5" s="11"/>
    </row>
    <row r="6" spans="1:17">
      <c r="K6" s="11"/>
      <c r="L6" s="11"/>
      <c r="M6" s="11"/>
    </row>
    <row r="7" spans="1:17">
      <c r="A7" s="1" t="s">
        <v>0</v>
      </c>
      <c r="B7" s="1" t="s">
        <v>3</v>
      </c>
      <c r="C7" s="1" t="s">
        <v>1</v>
      </c>
      <c r="D7" s="1" t="s">
        <v>4</v>
      </c>
      <c r="E7" s="1" t="s">
        <v>2</v>
      </c>
      <c r="F7" s="1" t="s">
        <v>5</v>
      </c>
      <c r="H7" s="13" t="s">
        <v>43</v>
      </c>
      <c r="J7" s="14" t="s">
        <v>45</v>
      </c>
      <c r="K7" s="14" t="s">
        <v>46</v>
      </c>
      <c r="L7" s="14" t="s">
        <v>47</v>
      </c>
      <c r="M7" s="14" t="s">
        <v>48</v>
      </c>
      <c r="N7" s="14" t="s">
        <v>49</v>
      </c>
      <c r="P7" s="17" t="s">
        <v>50</v>
      </c>
      <c r="Q7" s="18" t="s">
        <v>51</v>
      </c>
    </row>
    <row r="8" spans="1:17" s="9" customFormat="1" ht="40.5">
      <c r="A8" s="8">
        <v>1</v>
      </c>
      <c r="B8" s="12" t="s">
        <v>7</v>
      </c>
      <c r="C8" s="23" t="s">
        <v>56</v>
      </c>
      <c r="D8" s="21" t="s">
        <v>16</v>
      </c>
      <c r="E8" s="21" t="s">
        <v>56</v>
      </c>
      <c r="F8" s="21" t="s">
        <v>63</v>
      </c>
      <c r="H8" s="10" t="str">
        <f t="shared" ref="H8:H19" si="0">+CONCATENATE("/** ",E8," */",CHAR(10))&amp;+VLOOKUP(B8,list,2)&amp;CONCATENATE(D8," ",C8," ; ")&amp;IF(F8&lt;&gt;"","// "&amp;F8,"")&amp;CHAR(10)</f>
        <v xml:space="preserve">/** id */
private BigDecimal id ; // Identifier
</v>
      </c>
      <c r="J8" s="9" t="str">
        <f t="shared" ref="J8:J19" si="1">LEFT(E8,IFERROR(FIND(Separator,E8,1)-1,LEN(E8)))</f>
        <v>id</v>
      </c>
      <c r="K8" s="9" t="str">
        <f t="shared" ref="K8:K19" si="2">SUBSTITUTE(SUBSTITUTE(LEFT(E8,IFERROR(FIND(Separator,E8,LEN(J8)+2)-1,LEN(E8))),J8,""),Separator,"")</f>
        <v/>
      </c>
      <c r="L8" s="9" t="str">
        <f>SUBSTITUTE(
    SUBSTITUTE(
        LEFT(E8,IFERROR(FIND(Separator,E8,LEN(J8)+LEN(K8)+3)-1,LEN(E8))),IF(K8&lt;&gt;"",J8 &amp; Separator &amp; K8,E8),""),Separator,"")</f>
        <v/>
      </c>
      <c r="M8" s="15" t="str">
        <f>SUBSTITUTE(
    SUBSTITUTE(
        LEFT(E8,IFERROR(FIND(Separator,E8,LEN(J8)+LEN(K8)+LEN(L8)+4)-1,LEN(E8))),IF(L8&lt;&gt;"",J8 &amp; Separator &amp; K8 &amp; Separator &amp; L8,E8),""),Separator,"")</f>
        <v/>
      </c>
      <c r="N8" s="9" t="str">
        <f>SUBSTITUTE(
    SUBSTITUTE(
         LEFT(E8,IFERROR(FIND(Separator,E8,LEN(J8)+LEN(K8)+LEN(L8)+LEN(M8)+5)-1,LEN(E8))), IF(M8&lt;&gt;"",J8 &amp; Separator &amp; K8 &amp; Separator &amp; L8 &amp; Separator &amp; M8,E8), ""),Separator,"")</f>
        <v/>
      </c>
      <c r="P8" s="9" t="str">
        <f>CONCATENATE(
      IF(J8&lt;&gt;"",LOWER(J8),""), IF(K8&lt;&gt;"",UPPER(LEFT(K8,1)),""), IF(K8&lt;&gt;"",LOWER(RIGHT(K8,LEN(K8)-1)),""), IF(L8&lt;&gt;"",UPPER(LEFT(L8,1)),""), IF(L8&lt;&gt;"",LOWER(RIGHT(L8,LEN(L8)-1)),""), IF(M8&lt;&gt;"",UPPER(LEFT(M8,1)),""), IF(M8&lt;&gt;"",LOWER(RIGHT(M8,LEN(M8)-1)),""), IF(N8&lt;&gt;"",UPPER(LEFT(N8,1)),""), IF(N8&lt;&gt;"",LOWER(RIGHT(N8,LEN(N8)-1)),"")
   )</f>
        <v>id</v>
      </c>
      <c r="Q8" s="9" t="str">
        <f>CONCATENATE(
  IF(J8&lt;&gt;"",UPPER(J8),""),IF(K8&lt;&gt;"","_"&amp;UPPER(K8),""),IF(L8&lt;&gt;"","_"&amp;UPPER(L8),""),IF(M8&lt;&gt;"","_"&amp;UPPER(M8),""),IF(N8&lt;&gt;"","_"&amp;UPPER(N8),"")
)</f>
        <v>ID</v>
      </c>
    </row>
    <row r="9" spans="1:17" s="9" customFormat="1" ht="40.5">
      <c r="A9" s="8">
        <v>2</v>
      </c>
      <c r="B9" s="12" t="s">
        <v>7</v>
      </c>
      <c r="C9" s="23" t="str">
        <f>+P9</f>
        <v>firstName</v>
      </c>
      <c r="D9" s="21" t="s">
        <v>17</v>
      </c>
      <c r="E9" s="21" t="s">
        <v>57</v>
      </c>
      <c r="F9" s="21" t="s">
        <v>57</v>
      </c>
      <c r="H9" s="10" t="str">
        <f t="shared" si="0"/>
        <v xml:space="preserve">/** first name */
private String firstName ; // first name
</v>
      </c>
      <c r="J9" s="9" t="str">
        <f t="shared" si="1"/>
        <v>first</v>
      </c>
      <c r="K9" s="9" t="str">
        <f t="shared" si="2"/>
        <v>name</v>
      </c>
      <c r="L9" s="9" t="str">
        <f t="shared" ref="L9:L19" si="3">SUBSTITUTE(SUBSTITUTE(LEFT(E9,IFERROR(FIND(Separator,E9,LEN(J9)+LEN(K9)+3)-1,LEN(E9))),IF(K9&lt;&gt;"",J9 &amp; Separator &amp; K9,E9),""),Separator,"")</f>
        <v/>
      </c>
      <c r="M9" s="15" t="str">
        <f t="shared" ref="M9:M19" si="4">SUBSTITUTE(SUBSTITUTE(LEFT(E9,IFERROR(FIND(Separator,E9,LEN(J9)+LEN(K9)+LEN(L9)+4)-1,LEN(E9))),IF(L9&lt;&gt;"",J9 &amp; Separator &amp; K9 &amp; Separator &amp; L9,E9),""),Separator,"")</f>
        <v/>
      </c>
      <c r="N9" s="9" t="str">
        <f t="shared" ref="N9:N19" si="5">SUBSTITUTE(SUBSTITUTE(LEFT(E9,IFERROR(FIND(Separator,E9,LEN(J9)+LEN(K9)+LEN(L9)+LEN(M9)+5)-1,LEN(E9))),IF(M9&lt;&gt;"",J9 &amp; Separator &amp; K9 &amp; Separator &amp; L9 &amp; Separator &amp; M9,E9),""),Separator,"")</f>
        <v/>
      </c>
      <c r="P9" s="9" t="str">
        <f t="shared" ref="P9:P19" si="6">CONCATENATE(
      IF(J9&lt;&gt;"",LOWER(J9),""), IF(K9&lt;&gt;"",UPPER(LEFT(K9,1)),""), IF(K9&lt;&gt;"",LOWER(RIGHT(K9,LEN(K9)-1)),""), IF(L9&lt;&gt;"",UPPER(LEFT(L9,1)),""), IF(L9&lt;&gt;"",LOWER(RIGHT(L9,LEN(L9)-1)),""), IF(M9&lt;&gt;"",UPPER(LEFT(M9,1)),""), IF(M9&lt;&gt;"",LOWER(RIGHT(M9,LEN(M9)-1)),""), IF(N9&lt;&gt;"",UPPER(LEFT(N9,1)),""), IF(N9&lt;&gt;"",LOWER(RIGHT(N9,LEN(N9)-1)),"")
   )</f>
        <v>firstName</v>
      </c>
      <c r="Q9" s="9" t="str">
        <f t="shared" ref="Q9:Q19" si="7">CONCATENATE(
  IF(J9&lt;&gt;"",UPPER(J9),""),IF(K9&lt;&gt;"","_"&amp;UPPER(K9),""),IF(L9&lt;&gt;"","_"&amp;UPPER(L9),""),IF(M9&lt;&gt;"","_"&amp;UPPER(M9),""),IF(N9&lt;&gt;"","_"&amp;UPPER(N9),"")
)</f>
        <v>FIRST_NAME</v>
      </c>
    </row>
    <row r="10" spans="1:17" s="9" customFormat="1" ht="40.5">
      <c r="A10" s="8">
        <v>3</v>
      </c>
      <c r="B10" s="12" t="s">
        <v>7</v>
      </c>
      <c r="C10" s="23" t="str">
        <f t="shared" ref="C10:C15" si="8">+P10</f>
        <v>secondName</v>
      </c>
      <c r="D10" s="21" t="s">
        <v>17</v>
      </c>
      <c r="E10" s="21" t="s">
        <v>58</v>
      </c>
      <c r="F10" s="21" t="s">
        <v>58</v>
      </c>
      <c r="H10" s="10" t="str">
        <f t="shared" si="0"/>
        <v xml:space="preserve">/** second name */
private String secondName ; // second name
</v>
      </c>
      <c r="J10" s="9" t="str">
        <f t="shared" si="1"/>
        <v>second</v>
      </c>
      <c r="K10" s="9" t="str">
        <f t="shared" si="2"/>
        <v>name</v>
      </c>
      <c r="L10" s="9" t="str">
        <f t="shared" si="3"/>
        <v/>
      </c>
      <c r="M10" s="15" t="str">
        <f t="shared" si="4"/>
        <v/>
      </c>
      <c r="N10" s="9" t="str">
        <f t="shared" si="5"/>
        <v/>
      </c>
      <c r="P10" s="9" t="str">
        <f t="shared" si="6"/>
        <v>secondName</v>
      </c>
      <c r="Q10" s="9" t="str">
        <f t="shared" si="7"/>
        <v>SECOND_NAME</v>
      </c>
    </row>
    <row r="11" spans="1:17" s="9" customFormat="1" ht="40.5">
      <c r="A11" s="8">
        <v>4</v>
      </c>
      <c r="B11" s="12" t="s">
        <v>7</v>
      </c>
      <c r="C11" s="23" t="str">
        <f t="shared" si="8"/>
        <v>sex</v>
      </c>
      <c r="D11" s="21" t="s">
        <v>62</v>
      </c>
      <c r="E11" s="21" t="s">
        <v>59</v>
      </c>
      <c r="F11" s="21" t="s">
        <v>59</v>
      </c>
      <c r="H11" s="10" t="str">
        <f t="shared" si="0"/>
        <v xml:space="preserve">/** sex */
private Integer sex ; // sex
</v>
      </c>
      <c r="J11" s="9" t="str">
        <f t="shared" si="1"/>
        <v>sex</v>
      </c>
      <c r="K11" s="9" t="str">
        <f t="shared" si="2"/>
        <v/>
      </c>
      <c r="L11" s="9" t="str">
        <f t="shared" si="3"/>
        <v/>
      </c>
      <c r="M11" s="15" t="str">
        <f t="shared" si="4"/>
        <v/>
      </c>
      <c r="N11" s="9" t="str">
        <f t="shared" si="5"/>
        <v/>
      </c>
      <c r="P11" s="9" t="str">
        <f t="shared" si="6"/>
        <v>sex</v>
      </c>
      <c r="Q11" s="9" t="str">
        <f t="shared" si="7"/>
        <v>SEX</v>
      </c>
    </row>
    <row r="12" spans="1:17" s="9" customFormat="1" ht="40.5">
      <c r="A12" s="8">
        <v>5</v>
      </c>
      <c r="B12" s="12" t="s">
        <v>7</v>
      </c>
      <c r="C12" s="23" t="str">
        <f t="shared" si="8"/>
        <v>age</v>
      </c>
      <c r="D12" s="21" t="s">
        <v>62</v>
      </c>
      <c r="E12" s="21" t="s">
        <v>60</v>
      </c>
      <c r="F12" s="21" t="s">
        <v>60</v>
      </c>
      <c r="H12" s="10" t="str">
        <f t="shared" si="0"/>
        <v xml:space="preserve">/** age */
private Integer age ; // age
</v>
      </c>
      <c r="J12" s="9" t="str">
        <f t="shared" si="1"/>
        <v>age</v>
      </c>
      <c r="K12" s="9" t="str">
        <f t="shared" si="2"/>
        <v/>
      </c>
      <c r="L12" s="9" t="str">
        <f t="shared" si="3"/>
        <v/>
      </c>
      <c r="M12" s="15" t="str">
        <f t="shared" si="4"/>
        <v/>
      </c>
      <c r="N12" s="9" t="str">
        <f t="shared" si="5"/>
        <v/>
      </c>
      <c r="P12" s="9" t="str">
        <f t="shared" si="6"/>
        <v>age</v>
      </c>
      <c r="Q12" s="9" t="str">
        <f t="shared" si="7"/>
        <v>AGE</v>
      </c>
    </row>
    <row r="13" spans="1:17" s="9" customFormat="1" ht="40.5">
      <c r="A13" s="8">
        <v>6</v>
      </c>
      <c r="B13" s="12" t="s">
        <v>7</v>
      </c>
      <c r="C13" s="23" t="str">
        <f t="shared" si="8"/>
        <v>bloodType</v>
      </c>
      <c r="D13" s="21" t="s">
        <v>17</v>
      </c>
      <c r="E13" s="21" t="s">
        <v>61</v>
      </c>
      <c r="F13" s="21" t="s">
        <v>61</v>
      </c>
      <c r="H13" s="10" t="str">
        <f t="shared" si="0"/>
        <v xml:space="preserve">/** blood type */
private String bloodType ; // blood type
</v>
      </c>
      <c r="J13" s="9" t="str">
        <f t="shared" si="1"/>
        <v>blood</v>
      </c>
      <c r="K13" s="9" t="str">
        <f t="shared" si="2"/>
        <v>type</v>
      </c>
      <c r="L13" s="9" t="str">
        <f t="shared" si="3"/>
        <v/>
      </c>
      <c r="M13" s="15" t="str">
        <f t="shared" si="4"/>
        <v/>
      </c>
      <c r="N13" s="9" t="str">
        <f t="shared" si="5"/>
        <v/>
      </c>
      <c r="P13" s="9" t="str">
        <f t="shared" si="6"/>
        <v>bloodType</v>
      </c>
      <c r="Q13" s="9" t="str">
        <f t="shared" si="7"/>
        <v>BLOOD_TYPE</v>
      </c>
    </row>
    <row r="14" spans="1:17" s="9" customFormat="1" ht="40.5">
      <c r="A14" s="8">
        <v>7</v>
      </c>
      <c r="B14" s="12" t="s">
        <v>7</v>
      </c>
      <c r="C14" s="23" t="str">
        <f t="shared" si="8"/>
        <v>createDate</v>
      </c>
      <c r="D14" s="21" t="s">
        <v>23</v>
      </c>
      <c r="E14" s="22" t="s">
        <v>21</v>
      </c>
      <c r="F14" s="22" t="s">
        <v>21</v>
      </c>
      <c r="H14" s="10" t="str">
        <f t="shared" si="0"/>
        <v xml:space="preserve">/** create date */
private Date createDate ; // create date
</v>
      </c>
      <c r="J14" s="9" t="str">
        <f t="shared" si="1"/>
        <v>create</v>
      </c>
      <c r="K14" s="9" t="str">
        <f t="shared" si="2"/>
        <v>date</v>
      </c>
      <c r="L14" s="9" t="str">
        <f t="shared" si="3"/>
        <v/>
      </c>
      <c r="M14" s="15" t="str">
        <f t="shared" si="4"/>
        <v/>
      </c>
      <c r="N14" s="9" t="str">
        <f t="shared" si="5"/>
        <v/>
      </c>
      <c r="P14" s="9" t="str">
        <f t="shared" si="6"/>
        <v>createDate</v>
      </c>
      <c r="Q14" s="9" t="str">
        <f t="shared" si="7"/>
        <v>CREATE_DATE</v>
      </c>
    </row>
    <row r="15" spans="1:17" s="9" customFormat="1" ht="40.5">
      <c r="A15" s="8">
        <v>8</v>
      </c>
      <c r="B15" s="12" t="s">
        <v>7</v>
      </c>
      <c r="C15" s="23" t="str">
        <f t="shared" si="8"/>
        <v>updateDate</v>
      </c>
      <c r="D15" s="21" t="s">
        <v>23</v>
      </c>
      <c r="E15" s="22" t="s">
        <v>22</v>
      </c>
      <c r="F15" s="22" t="s">
        <v>22</v>
      </c>
      <c r="H15" s="10" t="str">
        <f t="shared" si="0"/>
        <v xml:space="preserve">/** update date */
private Date updateDate ; // update date
</v>
      </c>
      <c r="J15" s="9" t="str">
        <f t="shared" si="1"/>
        <v>update</v>
      </c>
      <c r="K15" s="9" t="str">
        <f t="shared" si="2"/>
        <v>date</v>
      </c>
      <c r="L15" s="9" t="str">
        <f t="shared" si="3"/>
        <v/>
      </c>
      <c r="M15" s="15" t="str">
        <f t="shared" si="4"/>
        <v/>
      </c>
      <c r="N15" s="9" t="str">
        <f t="shared" si="5"/>
        <v/>
      </c>
      <c r="P15" s="9" t="str">
        <f t="shared" si="6"/>
        <v>updateDate</v>
      </c>
      <c r="Q15" s="9" t="str">
        <f t="shared" si="7"/>
        <v>UPDATE_DATE</v>
      </c>
    </row>
    <row r="16" spans="1:17" s="9" customFormat="1" ht="40.5">
      <c r="A16" s="8">
        <v>9</v>
      </c>
      <c r="B16" s="8" t="s">
        <v>39</v>
      </c>
      <c r="C16" s="8"/>
      <c r="D16" s="8"/>
      <c r="E16" s="16"/>
      <c r="F16" s="8"/>
      <c r="H16" s="10" t="str">
        <f t="shared" si="0"/>
        <v xml:space="preserve">/**  */
  ; 
</v>
      </c>
      <c r="J16" s="9" t="str">
        <f t="shared" si="1"/>
        <v/>
      </c>
      <c r="K16" s="9" t="str">
        <f t="shared" si="2"/>
        <v/>
      </c>
      <c r="L16" s="9" t="str">
        <f t="shared" si="3"/>
        <v/>
      </c>
      <c r="M16" s="15" t="str">
        <f t="shared" si="4"/>
        <v/>
      </c>
      <c r="N16" s="9" t="str">
        <f t="shared" si="5"/>
        <v/>
      </c>
      <c r="P16" s="9" t="str">
        <f t="shared" si="6"/>
        <v/>
      </c>
      <c r="Q16" s="9" t="str">
        <f t="shared" si="7"/>
        <v/>
      </c>
    </row>
    <row r="17" spans="1:17" s="9" customFormat="1" ht="40.5">
      <c r="A17" s="8"/>
      <c r="B17" s="8" t="s">
        <v>39</v>
      </c>
      <c r="C17" s="8"/>
      <c r="D17" s="8"/>
      <c r="E17" s="16"/>
      <c r="F17" s="8"/>
      <c r="H17" s="10" t="str">
        <f t="shared" si="0"/>
        <v xml:space="preserve">/**  */
  ; 
</v>
      </c>
      <c r="J17" s="9" t="str">
        <f t="shared" si="1"/>
        <v/>
      </c>
      <c r="K17" s="9" t="str">
        <f t="shared" si="2"/>
        <v/>
      </c>
      <c r="L17" s="9" t="str">
        <f t="shared" si="3"/>
        <v/>
      </c>
      <c r="M17" s="15" t="str">
        <f t="shared" si="4"/>
        <v/>
      </c>
      <c r="N17" s="9" t="str">
        <f t="shared" si="5"/>
        <v/>
      </c>
      <c r="P17" s="9" t="str">
        <f t="shared" si="6"/>
        <v/>
      </c>
      <c r="Q17" s="9" t="str">
        <f t="shared" si="7"/>
        <v/>
      </c>
    </row>
    <row r="18" spans="1:17" s="9" customFormat="1" ht="40.5">
      <c r="A18" s="8">
        <v>11</v>
      </c>
      <c r="B18" s="8" t="s">
        <v>39</v>
      </c>
      <c r="C18" s="8"/>
      <c r="D18" s="8"/>
      <c r="E18" s="16"/>
      <c r="F18" s="8"/>
      <c r="H18" s="10" t="str">
        <f t="shared" si="0"/>
        <v xml:space="preserve">/**  */
  ; 
</v>
      </c>
      <c r="J18" s="9" t="str">
        <f t="shared" si="1"/>
        <v/>
      </c>
      <c r="K18" s="9" t="str">
        <f t="shared" si="2"/>
        <v/>
      </c>
      <c r="L18" s="9" t="str">
        <f t="shared" si="3"/>
        <v/>
      </c>
      <c r="M18" s="15" t="str">
        <f t="shared" si="4"/>
        <v/>
      </c>
      <c r="N18" s="9" t="str">
        <f t="shared" si="5"/>
        <v/>
      </c>
      <c r="P18" s="9" t="str">
        <f t="shared" si="6"/>
        <v/>
      </c>
      <c r="Q18" s="9" t="str">
        <f t="shared" si="7"/>
        <v/>
      </c>
    </row>
    <row r="19" spans="1:17" s="9" customFormat="1" ht="40.5">
      <c r="A19" s="8">
        <v>12</v>
      </c>
      <c r="B19" s="8" t="s">
        <v>39</v>
      </c>
      <c r="C19" s="8"/>
      <c r="D19" s="8"/>
      <c r="E19" s="16"/>
      <c r="F19" s="8"/>
      <c r="H19" s="10" t="str">
        <f t="shared" si="0"/>
        <v xml:space="preserve">/**  */
  ; 
</v>
      </c>
      <c r="J19" s="9" t="str">
        <f t="shared" si="1"/>
        <v/>
      </c>
      <c r="K19" s="9" t="str">
        <f t="shared" si="2"/>
        <v/>
      </c>
      <c r="L19" s="9" t="str">
        <f t="shared" si="3"/>
        <v/>
      </c>
      <c r="M19" s="15" t="str">
        <f t="shared" si="4"/>
        <v/>
      </c>
      <c r="N19" s="9" t="str">
        <f t="shared" si="5"/>
        <v/>
      </c>
      <c r="P19" s="9" t="str">
        <f t="shared" si="6"/>
        <v/>
      </c>
      <c r="Q19" s="9" t="str">
        <f t="shared" si="7"/>
        <v/>
      </c>
    </row>
    <row r="20" spans="1:17" s="9" customFormat="1">
      <c r="A20" s="8"/>
      <c r="B20" s="8"/>
      <c r="C20" s="8"/>
      <c r="D20" s="8"/>
      <c r="E20" s="8"/>
      <c r="F20" s="8"/>
    </row>
    <row r="21" spans="1:17" s="9" customFormat="1">
      <c r="A21" s="8"/>
      <c r="B21" s="8"/>
      <c r="C21" s="8"/>
      <c r="D21" s="8"/>
      <c r="E21" s="8"/>
      <c r="F21" s="8"/>
    </row>
    <row r="22" spans="1:17" s="9" customFormat="1">
      <c r="A22" s="8"/>
      <c r="B22" s="8"/>
      <c r="C22" s="8"/>
      <c r="D22" s="8"/>
      <c r="E22" s="8"/>
      <c r="F22" s="8"/>
    </row>
    <row r="23" spans="1:17" s="9" customFormat="1">
      <c r="A23" s="8"/>
      <c r="B23" s="8"/>
      <c r="C23" s="8"/>
      <c r="D23" s="8"/>
      <c r="E23" s="8"/>
      <c r="F23" s="8"/>
    </row>
    <row r="24" spans="1:17" s="9" customFormat="1">
      <c r="A24" s="8"/>
      <c r="B24" s="8"/>
      <c r="C24" s="8"/>
      <c r="D24" s="8"/>
      <c r="E24" s="8"/>
      <c r="F24" s="8"/>
    </row>
    <row r="25" spans="1:17">
      <c r="A25" s="2"/>
      <c r="B25" s="2"/>
      <c r="C25" s="2"/>
      <c r="D25" s="2"/>
      <c r="E25" s="2"/>
      <c r="F25" s="2"/>
    </row>
    <row r="26" spans="1:17">
      <c r="A26" s="2"/>
      <c r="B26" s="2"/>
      <c r="C26" s="2"/>
      <c r="D26" s="2"/>
      <c r="E26" s="2"/>
      <c r="F26" s="2"/>
    </row>
    <row r="27" spans="1:17">
      <c r="A27" s="2"/>
      <c r="B27" s="2"/>
      <c r="C27" s="2"/>
      <c r="D27" s="2"/>
      <c r="E27" s="2"/>
      <c r="F27" s="2"/>
    </row>
    <row r="28" spans="1:17">
      <c r="A28" s="2"/>
      <c r="B28" s="2"/>
      <c r="C28" s="2"/>
      <c r="D28" s="2"/>
      <c r="E28" s="2"/>
      <c r="F28" s="2"/>
    </row>
    <row r="29" spans="1:17">
      <c r="A29" s="2"/>
      <c r="B29" s="2"/>
      <c r="C29" s="2"/>
      <c r="D29" s="2"/>
      <c r="E29" s="2"/>
      <c r="F29" s="2"/>
    </row>
    <row r="30" spans="1:17">
      <c r="A30" s="2"/>
      <c r="B30" s="2"/>
      <c r="C30" s="2"/>
      <c r="D30" s="2"/>
      <c r="E30" s="2"/>
      <c r="F30" s="2"/>
    </row>
    <row r="31" spans="1:17">
      <c r="A31" s="2"/>
      <c r="B31" s="2"/>
      <c r="C31" s="2"/>
      <c r="D31" s="2"/>
      <c r="E31" s="2"/>
      <c r="F31" s="2"/>
    </row>
    <row r="32" spans="1:1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3"/>
      <c r="B47" s="3"/>
      <c r="C47" s="3"/>
      <c r="D47" s="3"/>
      <c r="E47" s="3"/>
      <c r="F47" s="3"/>
    </row>
  </sheetData>
  <mergeCells count="2">
    <mergeCell ref="A4:B4"/>
    <mergeCell ref="A5:B5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Q4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O12" sqref="O12"/>
    </sheetView>
  </sheetViews>
  <sheetFormatPr defaultRowHeight="13.5"/>
  <cols>
    <col min="1" max="2" width="3.5" customWidth="1"/>
    <col min="3" max="3" width="23.875" customWidth="1"/>
    <col min="4" max="4" width="16.5" customWidth="1"/>
    <col min="5" max="5" width="27.25" customWidth="1"/>
    <col min="6" max="6" width="27.125" customWidth="1"/>
    <col min="8" max="8" width="47.625" customWidth="1"/>
    <col min="9" max="9" width="5" customWidth="1"/>
    <col min="10" max="14" width="15.125" customWidth="1"/>
    <col min="16" max="16" width="27.125" customWidth="1"/>
    <col min="17" max="17" width="27" customWidth="1"/>
  </cols>
  <sheetData>
    <row r="4" spans="1:17">
      <c r="A4" s="19" t="s">
        <v>6</v>
      </c>
      <c r="B4" s="20"/>
      <c r="C4" s="6" t="s">
        <v>19</v>
      </c>
      <c r="D4" s="7"/>
      <c r="L4" s="11"/>
    </row>
    <row r="5" spans="1:17">
      <c r="A5" s="19" t="s">
        <v>18</v>
      </c>
      <c r="B5" s="20"/>
      <c r="C5" s="4" t="s">
        <v>20</v>
      </c>
      <c r="D5" s="5"/>
      <c r="J5" s="11"/>
      <c r="L5" s="11"/>
    </row>
    <row r="6" spans="1:17">
      <c r="K6" s="11"/>
      <c r="L6" s="11"/>
      <c r="M6" s="11"/>
    </row>
    <row r="7" spans="1:17">
      <c r="A7" s="1" t="s">
        <v>0</v>
      </c>
      <c r="B7" s="1" t="s">
        <v>3</v>
      </c>
      <c r="C7" s="1" t="s">
        <v>1</v>
      </c>
      <c r="D7" s="1" t="s">
        <v>4</v>
      </c>
      <c r="E7" s="1" t="s">
        <v>2</v>
      </c>
      <c r="F7" s="1" t="s">
        <v>5</v>
      </c>
      <c r="H7" s="13" t="s">
        <v>43</v>
      </c>
      <c r="J7" s="14" t="s">
        <v>45</v>
      </c>
      <c r="K7" s="14" t="s">
        <v>46</v>
      </c>
      <c r="L7" s="14" t="s">
        <v>47</v>
      </c>
      <c r="M7" s="14" t="s">
        <v>48</v>
      </c>
      <c r="N7" s="14" t="s">
        <v>49</v>
      </c>
      <c r="P7" s="17" t="s">
        <v>50</v>
      </c>
      <c r="Q7" s="18" t="s">
        <v>51</v>
      </c>
    </row>
    <row r="8" spans="1:17" s="9" customFormat="1" ht="40.5">
      <c r="A8" s="8">
        <v>1</v>
      </c>
      <c r="B8" s="12" t="s">
        <v>7</v>
      </c>
      <c r="C8" s="8" t="s">
        <v>24</v>
      </c>
      <c r="D8" s="8" t="s">
        <v>16</v>
      </c>
      <c r="E8" s="16" t="s">
        <v>52</v>
      </c>
      <c r="F8" s="8" t="s">
        <v>35</v>
      </c>
      <c r="H8" s="10" t="str">
        <f t="shared" ref="H8:H19" si="0">+CONCATENATE("/** ",E8," */",CHAR(10))&amp;+VLOOKUP(B8,list,2)&amp;CONCATENATE(D8," ",C8," ; ")&amp;IF(F8&lt;&gt;"","// "&amp;F8,"")&amp;CHAR(10)</f>
        <v xml:space="preserve">/** user id */
private BigDecimal userId ; // ユーザ名
</v>
      </c>
      <c r="J8" s="9" t="str">
        <f t="shared" ref="J8:J19" si="1">LEFT(E8,IFERROR(FIND(Separator,E8,1)-1,LEN(E8)))</f>
        <v>user</v>
      </c>
      <c r="K8" s="9" t="str">
        <f t="shared" ref="K8:K19" si="2">SUBSTITUTE(SUBSTITUTE(LEFT(E8,IFERROR(FIND(Separator,E8,LEN(J8)+2)-1,LEN(E8))),J8,""),Separator,"")</f>
        <v>id</v>
      </c>
      <c r="L8" s="9" t="str">
        <f>SUBSTITUTE(
    SUBSTITUTE(
        LEFT(E8,IFERROR(FIND(Separator,E8,LEN(J8)+LEN(K8)+3)-1,LEN(E8))),IF(K8&lt;&gt;"",J8 &amp; Separator &amp; K8,E8),""),Separator,"")</f>
        <v/>
      </c>
      <c r="M8" s="15" t="str">
        <f>SUBSTITUTE(
    SUBSTITUTE(
        LEFT(E8,IFERROR(FIND(Separator,E8,LEN(J8)+LEN(K8)+LEN(L8)+4)-1,LEN(E8))),IF(L8&lt;&gt;"",J8 &amp; Separator &amp; K8 &amp; Separator &amp; L8,E8),""),Separator,"")</f>
        <v/>
      </c>
      <c r="N8" s="9" t="str">
        <f>SUBSTITUTE(
    SUBSTITUTE(
         LEFT(E8,IFERROR(FIND(Separator,E8,LEN(J8)+LEN(K8)+LEN(L8)+LEN(M8)+5)-1,LEN(E8))), IF(M8&lt;&gt;"",J8 &amp; Separator &amp; K8 &amp; Separator &amp; L8 &amp; Separator &amp; M8,E8), ""),Separator,"")</f>
        <v/>
      </c>
      <c r="P8" s="9" t="str">
        <f>CONCATENATE(
      IF(J8&lt;&gt;"",LOWER(J8),""), IF(K8&lt;&gt;"",UPPER(LEFT(K8,1)),""), IF(K8&lt;&gt;"",LOWER(RIGHT(K8,LEN(K8)-1)),""), IF(L8&lt;&gt;"",UPPER(LEFT(L8,1)),""), IF(L8&lt;&gt;"",LOWER(RIGHT(L8,LEN(L8)-1)),""), IF(M8&lt;&gt;"",UPPER(LEFT(M8,1)),""), IF(M8&lt;&gt;"",LOWER(RIGHT(M8,LEN(M8)-1)),""), IF(N8&lt;&gt;"",UPPER(LEFT(N8,1)),""), IF(N8&lt;&gt;"",LOWER(RIGHT(N8,LEN(N8)-1)),"")
   )</f>
        <v>userId</v>
      </c>
      <c r="Q8" s="9" t="str">
        <f>CONCATENATE(
  IF(J8&lt;&gt;"",UPPER(J8),""),IF(K8&lt;&gt;"","_"&amp;UPPER(K8),""),IF(L8&lt;&gt;"","_"&amp;UPPER(L8),""),IF(M8&lt;&gt;"","_"&amp;UPPER(M8),""),IF(N8&lt;&gt;"","_"&amp;UPPER(N8),"")
)</f>
        <v>USER_ID</v>
      </c>
    </row>
    <row r="9" spans="1:17" s="9" customFormat="1" ht="40.5">
      <c r="A9" s="8">
        <v>2</v>
      </c>
      <c r="B9" s="12" t="s">
        <v>7</v>
      </c>
      <c r="C9" s="8" t="s">
        <v>25</v>
      </c>
      <c r="D9" s="8" t="s">
        <v>17</v>
      </c>
      <c r="E9" s="16" t="s">
        <v>8</v>
      </c>
      <c r="F9" s="8"/>
      <c r="H9" s="10" t="str">
        <f t="shared" si="0"/>
        <v xml:space="preserve">/** user name */
private String userName ; 
</v>
      </c>
      <c r="J9" s="9" t="str">
        <f t="shared" si="1"/>
        <v>user</v>
      </c>
      <c r="K9" s="9" t="str">
        <f t="shared" si="2"/>
        <v>name</v>
      </c>
      <c r="L9" s="9" t="str">
        <f t="shared" ref="L9:L19" si="3">SUBSTITUTE(SUBSTITUTE(LEFT(E9,IFERROR(FIND(Separator,E9,LEN(J9)+LEN(K9)+3)-1,LEN(E9))),IF(K9&lt;&gt;"",J9 &amp; Separator &amp; K9,E9),""),Separator,"")</f>
        <v/>
      </c>
      <c r="M9" s="15" t="str">
        <f t="shared" ref="M9:M19" si="4">SUBSTITUTE(SUBSTITUTE(LEFT(E9,IFERROR(FIND(Separator,E9,LEN(J9)+LEN(K9)+LEN(L9)+4)-1,LEN(E9))),IF(L9&lt;&gt;"",J9 &amp; Separator &amp; K9 &amp; Separator &amp; L9,E9),""),Separator,"")</f>
        <v/>
      </c>
      <c r="N9" s="9" t="str">
        <f t="shared" ref="N9:N19" si="5">SUBSTITUTE(SUBSTITUTE(LEFT(E9,IFERROR(FIND(Separator,E9,LEN(J9)+LEN(K9)+LEN(L9)+LEN(M9)+5)-1,LEN(E9))),IF(M9&lt;&gt;"",J9 &amp; Separator &amp; K9 &amp; Separator &amp; L9 &amp; Separator &amp; M9,E9),""),Separator,"")</f>
        <v/>
      </c>
      <c r="P9" s="9" t="str">
        <f t="shared" ref="P9:P19" si="6">CONCATENATE(
      IF(J9&lt;&gt;"",LOWER(J9),""), IF(K9&lt;&gt;"",UPPER(LEFT(K9,1)),""), IF(K9&lt;&gt;"",LOWER(RIGHT(K9,LEN(K9)-1)),""), IF(L9&lt;&gt;"",UPPER(LEFT(L9,1)),""), IF(L9&lt;&gt;"",LOWER(RIGHT(L9,LEN(L9)-1)),""), IF(M9&lt;&gt;"",UPPER(LEFT(M9,1)),""), IF(M9&lt;&gt;"",LOWER(RIGHT(M9,LEN(M9)-1)),""), IF(N9&lt;&gt;"",UPPER(LEFT(N9,1)),""), IF(N9&lt;&gt;"",LOWER(RIGHT(N9,LEN(N9)-1)),"")
   )</f>
        <v>userName</v>
      </c>
      <c r="Q9" s="9" t="str">
        <f t="shared" ref="Q9:Q19" si="7">CONCATENATE(
  IF(J9&lt;&gt;"",UPPER(J9),""),IF(K9&lt;&gt;"","_"&amp;UPPER(K9),""),IF(L9&lt;&gt;"","_"&amp;UPPER(L9),""),IF(M9&lt;&gt;"","_"&amp;UPPER(M9),""),IF(N9&lt;&gt;"","_"&amp;UPPER(N9),"")
)</f>
        <v>USER_NAME</v>
      </c>
    </row>
    <row r="10" spans="1:17" s="9" customFormat="1" ht="40.5">
      <c r="A10" s="8">
        <v>3</v>
      </c>
      <c r="B10" s="12" t="s">
        <v>7</v>
      </c>
      <c r="C10" s="8" t="s">
        <v>9</v>
      </c>
      <c r="D10" s="8" t="s">
        <v>17</v>
      </c>
      <c r="E10" s="16" t="s">
        <v>9</v>
      </c>
      <c r="F10" s="8"/>
      <c r="H10" s="10" t="str">
        <f t="shared" si="0"/>
        <v xml:space="preserve">/** password */
private String password ; 
</v>
      </c>
      <c r="J10" s="9" t="str">
        <f t="shared" si="1"/>
        <v>password</v>
      </c>
      <c r="K10" s="9" t="str">
        <f t="shared" si="2"/>
        <v/>
      </c>
      <c r="L10" s="9" t="str">
        <f t="shared" si="3"/>
        <v/>
      </c>
      <c r="M10" s="15" t="str">
        <f t="shared" si="4"/>
        <v/>
      </c>
      <c r="N10" s="9" t="str">
        <f t="shared" si="5"/>
        <v/>
      </c>
      <c r="P10" s="9" t="str">
        <f t="shared" si="6"/>
        <v>password</v>
      </c>
      <c r="Q10" s="9" t="str">
        <f t="shared" si="7"/>
        <v>PASSWORD</v>
      </c>
    </row>
    <row r="11" spans="1:17" s="9" customFormat="1" ht="40.5">
      <c r="A11" s="8">
        <v>4</v>
      </c>
      <c r="B11" s="12" t="s">
        <v>7</v>
      </c>
      <c r="C11" s="8" t="s">
        <v>26</v>
      </c>
      <c r="D11" s="8" t="s">
        <v>16</v>
      </c>
      <c r="E11" s="16" t="s">
        <v>53</v>
      </c>
      <c r="F11" s="8"/>
      <c r="H11" s="10" t="str">
        <f t="shared" si="0"/>
        <v xml:space="preserve">/** employee id */
private BigDecimal employeeId ; 
</v>
      </c>
      <c r="J11" s="9" t="str">
        <f t="shared" si="1"/>
        <v>employee</v>
      </c>
      <c r="K11" s="9" t="str">
        <f t="shared" si="2"/>
        <v>id</v>
      </c>
      <c r="L11" s="9" t="str">
        <f t="shared" si="3"/>
        <v/>
      </c>
      <c r="M11" s="15" t="str">
        <f t="shared" si="4"/>
        <v/>
      </c>
      <c r="N11" s="9" t="str">
        <f t="shared" si="5"/>
        <v/>
      </c>
      <c r="P11" s="9" t="str">
        <f t="shared" si="6"/>
        <v>employeeId</v>
      </c>
      <c r="Q11" s="9" t="str">
        <f t="shared" si="7"/>
        <v>EMPLOYEE_ID</v>
      </c>
    </row>
    <row r="12" spans="1:17" s="9" customFormat="1" ht="40.5">
      <c r="A12" s="8">
        <v>5</v>
      </c>
      <c r="B12" s="12" t="s">
        <v>7</v>
      </c>
      <c r="C12" s="8" t="s">
        <v>27</v>
      </c>
      <c r="D12" s="8" t="s">
        <v>17</v>
      </c>
      <c r="E12" s="16" t="s">
        <v>10</v>
      </c>
      <c r="F12" s="8"/>
      <c r="H12" s="10" t="str">
        <f t="shared" si="0"/>
        <v xml:space="preserve">/** company code */
private String companyCode ; 
</v>
      </c>
      <c r="J12" s="9" t="str">
        <f t="shared" si="1"/>
        <v>company</v>
      </c>
      <c r="K12" s="9" t="str">
        <f t="shared" si="2"/>
        <v>code</v>
      </c>
      <c r="L12" s="9" t="str">
        <f t="shared" si="3"/>
        <v/>
      </c>
      <c r="M12" s="15" t="str">
        <f t="shared" si="4"/>
        <v/>
      </c>
      <c r="N12" s="9" t="str">
        <f t="shared" si="5"/>
        <v/>
      </c>
      <c r="P12" s="9" t="str">
        <f t="shared" si="6"/>
        <v>companyCode</v>
      </c>
      <c r="Q12" s="9" t="str">
        <f t="shared" si="7"/>
        <v>COMPANY_CODE</v>
      </c>
    </row>
    <row r="13" spans="1:17" s="9" customFormat="1" ht="40.5">
      <c r="A13" s="8">
        <v>6</v>
      </c>
      <c r="B13" s="12" t="s">
        <v>7</v>
      </c>
      <c r="C13" s="8" t="s">
        <v>28</v>
      </c>
      <c r="D13" s="8" t="s">
        <v>17</v>
      </c>
      <c r="E13" s="16" t="s">
        <v>11</v>
      </c>
      <c r="F13" s="8"/>
      <c r="H13" s="10" t="str">
        <f t="shared" si="0"/>
        <v xml:space="preserve">/** company name */
private String campanyName ; 
</v>
      </c>
      <c r="J13" s="9" t="str">
        <f t="shared" si="1"/>
        <v>company</v>
      </c>
      <c r="K13" s="9" t="str">
        <f t="shared" si="2"/>
        <v>name</v>
      </c>
      <c r="L13" s="9" t="str">
        <f t="shared" si="3"/>
        <v/>
      </c>
      <c r="M13" s="15" t="str">
        <f t="shared" si="4"/>
        <v/>
      </c>
      <c r="N13" s="9" t="str">
        <f t="shared" si="5"/>
        <v/>
      </c>
      <c r="P13" s="9" t="str">
        <f t="shared" si="6"/>
        <v>companyName</v>
      </c>
      <c r="Q13" s="9" t="str">
        <f t="shared" si="7"/>
        <v>COMPANY_NAME</v>
      </c>
    </row>
    <row r="14" spans="1:17" s="9" customFormat="1" ht="40.5">
      <c r="A14" s="8">
        <v>7</v>
      </c>
      <c r="B14" s="12" t="s">
        <v>7</v>
      </c>
      <c r="C14" s="8" t="s">
        <v>29</v>
      </c>
      <c r="D14" s="8" t="s">
        <v>17</v>
      </c>
      <c r="E14" s="16" t="s">
        <v>12</v>
      </c>
      <c r="F14" s="8"/>
      <c r="H14" s="10" t="str">
        <f t="shared" si="0"/>
        <v xml:space="preserve">/** location code */
private String locationCode ; 
</v>
      </c>
      <c r="J14" s="9" t="str">
        <f t="shared" si="1"/>
        <v>location</v>
      </c>
      <c r="K14" s="9" t="str">
        <f t="shared" si="2"/>
        <v>code</v>
      </c>
      <c r="L14" s="9" t="str">
        <f t="shared" si="3"/>
        <v/>
      </c>
      <c r="M14" s="15" t="str">
        <f t="shared" si="4"/>
        <v/>
      </c>
      <c r="N14" s="9" t="str">
        <f t="shared" si="5"/>
        <v/>
      </c>
      <c r="P14" s="9" t="str">
        <f t="shared" si="6"/>
        <v>locationCode</v>
      </c>
      <c r="Q14" s="9" t="str">
        <f t="shared" si="7"/>
        <v>LOCATION_CODE</v>
      </c>
    </row>
    <row r="15" spans="1:17" s="9" customFormat="1" ht="40.5">
      <c r="A15" s="8">
        <v>8</v>
      </c>
      <c r="B15" s="12" t="s">
        <v>7</v>
      </c>
      <c r="C15" s="8" t="s">
        <v>30</v>
      </c>
      <c r="D15" s="8" t="s">
        <v>17</v>
      </c>
      <c r="E15" s="16" t="s">
        <v>13</v>
      </c>
      <c r="F15" s="8"/>
      <c r="H15" s="10" t="str">
        <f t="shared" si="0"/>
        <v xml:space="preserve">/** location name */
private String locationName ; 
</v>
      </c>
      <c r="J15" s="9" t="str">
        <f t="shared" si="1"/>
        <v>location</v>
      </c>
      <c r="K15" s="9" t="str">
        <f t="shared" si="2"/>
        <v>name</v>
      </c>
      <c r="L15" s="9" t="str">
        <f t="shared" si="3"/>
        <v/>
      </c>
      <c r="M15" s="15" t="str">
        <f t="shared" si="4"/>
        <v/>
      </c>
      <c r="N15" s="9" t="str">
        <f t="shared" si="5"/>
        <v/>
      </c>
      <c r="P15" s="9" t="str">
        <f t="shared" si="6"/>
        <v>locationName</v>
      </c>
      <c r="Q15" s="9" t="str">
        <f t="shared" si="7"/>
        <v>LOCATION_NAME</v>
      </c>
    </row>
    <row r="16" spans="1:17" s="9" customFormat="1" ht="40.5">
      <c r="A16" s="8">
        <v>9</v>
      </c>
      <c r="B16" s="12" t="s">
        <v>7</v>
      </c>
      <c r="C16" s="8" t="s">
        <v>31</v>
      </c>
      <c r="D16" s="8" t="s">
        <v>17</v>
      </c>
      <c r="E16" s="16" t="s">
        <v>14</v>
      </c>
      <c r="F16" s="8"/>
      <c r="H16" s="10" t="str">
        <f t="shared" si="0"/>
        <v xml:space="preserve">/** site code */
private String siteCode ; 
</v>
      </c>
      <c r="J16" s="9" t="str">
        <f t="shared" si="1"/>
        <v>site</v>
      </c>
      <c r="K16" s="9" t="str">
        <f t="shared" si="2"/>
        <v>code</v>
      </c>
      <c r="L16" s="9" t="str">
        <f t="shared" si="3"/>
        <v/>
      </c>
      <c r="M16" s="15" t="str">
        <f t="shared" si="4"/>
        <v/>
      </c>
      <c r="N16" s="9" t="str">
        <f t="shared" si="5"/>
        <v/>
      </c>
      <c r="P16" s="9" t="str">
        <f t="shared" si="6"/>
        <v>siteCode</v>
      </c>
      <c r="Q16" s="9" t="str">
        <f t="shared" si="7"/>
        <v>SITE_CODE</v>
      </c>
    </row>
    <row r="17" spans="1:17" s="9" customFormat="1" ht="40.5">
      <c r="A17" s="8">
        <v>10</v>
      </c>
      <c r="B17" s="12" t="s">
        <v>7</v>
      </c>
      <c r="C17" s="8" t="s">
        <v>32</v>
      </c>
      <c r="D17" s="8" t="s">
        <v>17</v>
      </c>
      <c r="E17" s="16" t="s">
        <v>15</v>
      </c>
      <c r="F17" s="8"/>
      <c r="H17" s="10" t="str">
        <f t="shared" si="0"/>
        <v xml:space="preserve">/** site name */
private String siteName ; 
</v>
      </c>
      <c r="J17" s="9" t="str">
        <f t="shared" si="1"/>
        <v>site</v>
      </c>
      <c r="K17" s="9" t="str">
        <f t="shared" si="2"/>
        <v>name</v>
      </c>
      <c r="L17" s="9" t="str">
        <f t="shared" si="3"/>
        <v/>
      </c>
      <c r="M17" s="15" t="str">
        <f t="shared" si="4"/>
        <v/>
      </c>
      <c r="N17" s="9" t="str">
        <f t="shared" si="5"/>
        <v/>
      </c>
      <c r="P17" s="9" t="str">
        <f t="shared" si="6"/>
        <v>siteName</v>
      </c>
      <c r="Q17" s="9" t="str">
        <f t="shared" si="7"/>
        <v>SITE_NAME</v>
      </c>
    </row>
    <row r="18" spans="1:17" s="9" customFormat="1" ht="40.5">
      <c r="A18" s="8">
        <v>11</v>
      </c>
      <c r="B18" s="12" t="s">
        <v>7</v>
      </c>
      <c r="C18" s="8" t="s">
        <v>33</v>
      </c>
      <c r="D18" s="8" t="s">
        <v>23</v>
      </c>
      <c r="E18" s="16" t="s">
        <v>21</v>
      </c>
      <c r="F18" s="8"/>
      <c r="H18" s="10" t="str">
        <f t="shared" si="0"/>
        <v xml:space="preserve">/** create date */
private Date createdDate ; 
</v>
      </c>
      <c r="J18" s="9" t="str">
        <f t="shared" si="1"/>
        <v>create</v>
      </c>
      <c r="K18" s="9" t="str">
        <f t="shared" si="2"/>
        <v>date</v>
      </c>
      <c r="L18" s="9" t="str">
        <f t="shared" si="3"/>
        <v/>
      </c>
      <c r="M18" s="15" t="str">
        <f t="shared" si="4"/>
        <v/>
      </c>
      <c r="N18" s="9" t="str">
        <f t="shared" si="5"/>
        <v/>
      </c>
      <c r="P18" s="9" t="str">
        <f t="shared" si="6"/>
        <v>createDate</v>
      </c>
      <c r="Q18" s="9" t="str">
        <f t="shared" si="7"/>
        <v>CREATE_DATE</v>
      </c>
    </row>
    <row r="19" spans="1:17" s="9" customFormat="1" ht="40.5">
      <c r="A19" s="8">
        <v>12</v>
      </c>
      <c r="B19" s="12" t="s">
        <v>7</v>
      </c>
      <c r="C19" s="8" t="s">
        <v>34</v>
      </c>
      <c r="D19" s="8" t="s">
        <v>23</v>
      </c>
      <c r="E19" s="16" t="s">
        <v>22</v>
      </c>
      <c r="F19" s="8"/>
      <c r="H19" s="10" t="str">
        <f t="shared" si="0"/>
        <v xml:space="preserve">/** update date */
private Date updatedDate ; 
</v>
      </c>
      <c r="J19" s="9" t="str">
        <f t="shared" si="1"/>
        <v>update</v>
      </c>
      <c r="K19" s="9" t="str">
        <f t="shared" si="2"/>
        <v>date</v>
      </c>
      <c r="L19" s="9" t="str">
        <f t="shared" si="3"/>
        <v/>
      </c>
      <c r="M19" s="15" t="str">
        <f t="shared" si="4"/>
        <v/>
      </c>
      <c r="N19" s="9" t="str">
        <f t="shared" si="5"/>
        <v/>
      </c>
      <c r="P19" s="9" t="str">
        <f t="shared" si="6"/>
        <v>updateDate</v>
      </c>
      <c r="Q19" s="9" t="str">
        <f t="shared" si="7"/>
        <v>UPDATE_DATE</v>
      </c>
    </row>
    <row r="20" spans="1:17" s="9" customFormat="1">
      <c r="A20" s="8"/>
      <c r="B20" s="8"/>
      <c r="C20" s="8"/>
      <c r="D20" s="8"/>
      <c r="E20" s="8"/>
      <c r="F20" s="8"/>
    </row>
    <row r="21" spans="1:17" s="9" customFormat="1">
      <c r="A21" s="8"/>
      <c r="B21" s="8"/>
      <c r="C21" s="8"/>
      <c r="D21" s="8"/>
      <c r="E21" s="8"/>
      <c r="F21" s="8"/>
    </row>
    <row r="22" spans="1:17" s="9" customFormat="1">
      <c r="A22" s="8"/>
      <c r="B22" s="8"/>
      <c r="C22" s="8"/>
      <c r="D22" s="8"/>
      <c r="E22" s="8"/>
      <c r="F22" s="8"/>
    </row>
    <row r="23" spans="1:17" s="9" customFormat="1">
      <c r="A23" s="8"/>
      <c r="B23" s="8"/>
      <c r="C23" s="8"/>
      <c r="D23" s="8"/>
      <c r="E23" s="8"/>
      <c r="F23" s="8"/>
    </row>
    <row r="24" spans="1:17" s="9" customFormat="1">
      <c r="A24" s="8"/>
      <c r="B24" s="8"/>
      <c r="C24" s="8"/>
      <c r="D24" s="8"/>
      <c r="E24" s="8"/>
      <c r="F24" s="8"/>
    </row>
    <row r="25" spans="1:17">
      <c r="A25" s="2"/>
      <c r="B25" s="2"/>
      <c r="C25" s="2"/>
      <c r="D25" s="2"/>
      <c r="E25" s="2"/>
      <c r="F25" s="2"/>
    </row>
    <row r="26" spans="1:17">
      <c r="A26" s="2"/>
      <c r="B26" s="2"/>
      <c r="C26" s="2"/>
      <c r="D26" s="2"/>
      <c r="E26" s="2"/>
      <c r="F26" s="2"/>
    </row>
    <row r="27" spans="1:17">
      <c r="A27" s="2"/>
      <c r="B27" s="2"/>
      <c r="C27" s="2"/>
      <c r="D27" s="2"/>
      <c r="E27" s="2"/>
      <c r="F27" s="2"/>
    </row>
    <row r="28" spans="1:17">
      <c r="A28" s="2"/>
      <c r="B28" s="2"/>
      <c r="C28" s="2"/>
      <c r="D28" s="2"/>
      <c r="E28" s="2"/>
      <c r="F28" s="2"/>
    </row>
    <row r="29" spans="1:17">
      <c r="A29" s="2"/>
      <c r="B29" s="2"/>
      <c r="C29" s="2"/>
      <c r="D29" s="2"/>
      <c r="E29" s="2"/>
      <c r="F29" s="2"/>
    </row>
    <row r="30" spans="1:17">
      <c r="A30" s="2"/>
      <c r="B30" s="2"/>
      <c r="C30" s="2"/>
      <c r="D30" s="2"/>
      <c r="E30" s="2"/>
      <c r="F30" s="2"/>
    </row>
    <row r="31" spans="1:17">
      <c r="A31" s="2"/>
      <c r="B31" s="2"/>
      <c r="C31" s="2"/>
      <c r="D31" s="2"/>
      <c r="E31" s="2"/>
      <c r="F31" s="2"/>
    </row>
    <row r="32" spans="1:1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3"/>
      <c r="B47" s="3"/>
      <c r="C47" s="3"/>
      <c r="D47" s="3"/>
      <c r="E47" s="3"/>
      <c r="F47" s="3"/>
    </row>
  </sheetData>
  <mergeCells count="2">
    <mergeCell ref="A5:B5"/>
    <mergeCell ref="A4:B4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E5"/>
  <sheetViews>
    <sheetView workbookViewId="0">
      <selection activeCell="E2" sqref="E2"/>
    </sheetView>
  </sheetViews>
  <sheetFormatPr defaultRowHeight="13.5"/>
  <cols>
    <col min="2" max="2" width="13.625" customWidth="1"/>
    <col min="3" max="3" width="11.625" bestFit="1" customWidth="1"/>
  </cols>
  <sheetData>
    <row r="1" spans="2:5">
      <c r="B1" t="s">
        <v>3</v>
      </c>
      <c r="C1" t="s">
        <v>36</v>
      </c>
      <c r="E1" t="s">
        <v>44</v>
      </c>
    </row>
    <row r="2" spans="2:5">
      <c r="B2" s="11" t="s">
        <v>7</v>
      </c>
      <c r="C2" t="s">
        <v>41</v>
      </c>
      <c r="E2" t="s">
        <v>39</v>
      </c>
    </row>
    <row r="3" spans="2:5">
      <c r="B3" t="s">
        <v>39</v>
      </c>
    </row>
    <row r="4" spans="2:5">
      <c r="B4" s="11" t="s">
        <v>38</v>
      </c>
      <c r="C4" t="s">
        <v>42</v>
      </c>
    </row>
    <row r="5" spans="2:5">
      <c r="B5" s="11" t="s">
        <v>37</v>
      </c>
      <c r="C5" t="s">
        <v>40</v>
      </c>
    </row>
  </sheetData>
  <sortState ref="B2:C5">
    <sortCondition ref="B2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Employee</vt:lpstr>
      <vt:lpstr>Human</vt:lpstr>
      <vt:lpstr>Template</vt:lpstr>
      <vt:lpstr>const</vt:lpstr>
      <vt:lpstr>list</vt:lpstr>
      <vt:lpstr>Modifier</vt:lpstr>
      <vt:lpstr>Separator</vt:lpstr>
    </vt:vector>
  </TitlesOfParts>
  <Company>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sakai mitsuru</dc:creator>
  <cp:lastModifiedBy>sakai mitsuru</cp:lastModifiedBy>
  <dcterms:created xsi:type="dcterms:W3CDTF">2016-01-27T08:12:16Z</dcterms:created>
  <dcterms:modified xsi:type="dcterms:W3CDTF">2016-02-02T15:57:38Z</dcterms:modified>
</cp:coreProperties>
</file>