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1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D8" i="3"/>
  <c r="E8" i="3"/>
  <c r="B10" i="3"/>
  <c r="B11" i="3"/>
</calcChain>
</file>

<file path=xl/sharedStrings.xml><?xml version="1.0" encoding="utf-8"?>
<sst xmlns="http://schemas.openxmlformats.org/spreadsheetml/2006/main" count="264" uniqueCount="207">
  <si>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</si>
  <si>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</si>
  <si>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</si>
  <si>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</si>
  <si>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</si>
  <si>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</si>
  <si>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</si>
  <si>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</si>
  <si>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</si>
  <si>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</si>
  <si>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</si>
  <si>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</si>
  <si>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</si>
  <si>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</si>
  <si>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</si>
  <si>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</si>
  <si>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</si>
  <si>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</si>
  <si>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</si>
  <si>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</si>
  <si>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</si>
  <si>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</si>
  <si>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</si>
  <si>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</si>
  <si>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</si>
  <si>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</si>
  <si>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</si>
  <si>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</si>
  <si>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</si>
  <si>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</si>
  <si>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</si>
  <si>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</si>
  <si>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</si>
  <si>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</si>
  <si>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Component list</t>
  </si>
  <si>
    <t xml:space="preserve">Column=Quantity</t>
  </si>
  <si>
    <t xml:space="preserve">Approved</t>
  </si>
  <si>
    <t xml:space="preserve">Notes</t>
  </si>
  <si>
    <t xml:space="preserve">#</t>
  </si>
  <si>
    <t xml:space="preserve">Column=Manufacturer 1</t>
  </si>
  <si>
    <t xml:space="preserve">Column=Manufacturer Part Number 1</t>
  </si>
  <si>
    <t xml:space="preserve">Column=Supplier 1</t>
  </si>
  <si>
    <t xml:space="preserve">Column=Supplier Part Number 1</t>
  </si>
  <si>
    <t xml:space="preserve">Column=Supplier Order Qty 1</t>
  </si>
  <si>
    <t xml:space="preserve">Column=Supplier Stock 1</t>
  </si>
  <si>
    <t xml:space="preserve">Column=Supplier Unit Price 1</t>
  </si>
  <si>
    <t xml:space="preserve">Column=Supplier Subtotal 1</t>
  </si>
  <si>
    <t xml:space="preserve">Column=Supplier Currency 1</t>
  </si>
  <si>
    <t xml:space="preserve">Total</t>
  </si>
  <si>
    <t xml:space="preserve">Field=Currency</t>
  </si>
  <si>
    <t xml:space="preserve">Contact:</t>
  </si>
  <si>
    <t xml:space="preserve">Field=ProductionQuantity</t>
  </si>
  <si>
    <t xml:space="preserve">Price for 1pcs</t>
  </si>
  <si>
    <t xml:space="preserve">pcs:</t>
  </si>
  <si>
    <t xml:space="preserve">Field=ProjectTitle</t>
  </si>
  <si>
    <t xml:space="preserve">Column=Footprint</t>
  </si>
  <si>
    <t xml:space="preserve">IRNAS</t>
  </si>
  <si>
    <t xml:space="preserve">www.irnas.eu</t>
  </si>
  <si>
    <t xml:space="preserve">Column=Designator</t>
  </si>
  <si>
    <t xml:space="preserve">&lt;Parameter ProjectTitle not found&gt;</t>
  </si>
  <si>
    <t xml:space="preserve">Tracker_v1_1.PrjPCB</t>
  </si>
  <si>
    <t xml:space="preserve">None</t>
  </si>
  <si>
    <t xml:space="preserve">4. 07. 2019</t>
  </si>
  <si>
    <t xml:space="preserve">09:55</t>
  </si>
  <si>
    <t xml:space="preserve">1</t>
  </si>
  <si>
    <t xml:space="preserve">USD</t>
  </si>
  <si>
    <t xml:space="preserve">Manufacturer Part Number 1</t>
  </si>
  <si>
    <t xml:space="preserve">Manufacturer 1</t>
  </si>
  <si>
    <t xml:space="preserve">Description</t>
  </si>
  <si>
    <t xml:space="preserve">CAP CER 10UF 10V X5R 0603</t>
  </si>
  <si>
    <t xml:space="preserve">CAP CER 0.1UF 25V X7R 0603</t>
  </si>
  <si>
    <t xml:space="preserve">Cap Ceramic 1uF 10V X7R 10% SMD 0603 125C T/R</t>
  </si>
  <si>
    <t xml:space="preserve">Cap Ceramic 100pF 50V C0G 10% SMD 0603 125C Paper T/R</t>
  </si>
  <si>
    <t xml:space="preserve">CAP CER 4.7UF 6.3V X5R 0603</t>
  </si>
  <si>
    <t xml:space="preserve">0603 C 10nF Ceramic Multilayer Capacitor, 25 V, +125degC, C0G Dielectric, +/-5%</t>
  </si>
  <si>
    <t xml:space="preserve">AMPHENOL FCI - 10104110-0001LF - MICRO USB, 2.0 TYPE B, RECEPTACLE, SMT</t>
  </si>
  <si>
    <t xml:space="preserve">RF Connectors / Coaxial Connectors MCX V PCB JACK SMT 1.25MM MNT HGT</t>
  </si>
  <si>
    <t xml:space="preserve">DIODE SCHOTTKY 20V 1A SOD123FL</t>
  </si>
  <si>
    <t xml:space="preserve">FUSE BOARD MNT 1.5A 32VAC 65VDC</t>
  </si>
  <si>
    <t xml:space="preserve">FIXED IND 2.2UH 2A 80 MOHM SMD</t>
  </si>
  <si>
    <t xml:space="preserve">Inductor RF Chip Multi-Layer 27nH 5% 100MHz 12Q-Factor Air 300mA 550mOhm DCR 0603 T/R</t>
  </si>
  <si>
    <t xml:space="preserve">KINGBRIGHT - KP-1608CGCK - LED, 0603, 50MCD, GREEN</t>
  </si>
  <si>
    <t xml:space="preserve">RES 10K OHM 5% 0.01W 0603</t>
  </si>
  <si>
    <t xml:space="preserve">RES SMD 27 OHM 1% 1/10W 0603</t>
  </si>
  <si>
    <t xml:space="preserve">Res Thick Film 0603 4.7K Ohm 5% 1/10W ±200ppm/°C Molded SMD SMD Paper Tape on Plastic Reel</t>
  </si>
  <si>
    <t xml:space="preserve">Res Thick Film 0603 510 Ohm 5% 1/10W ±200ppm/°C Molded SMD SMD Paper Tape on Plastic Reel</t>
  </si>
  <si>
    <t xml:space="preserve">RES 0 OHM JUMPER 1/10W 0603</t>
  </si>
  <si>
    <t xml:space="preserve">Res Thick Film 0603 2K Ohm 5% 1/10W ±200ppm/°C Molded SMD SMD Paper Tape on Plastic Reel</t>
  </si>
  <si>
    <t xml:space="preserve">TE CONNECTIVITY         CPF-A-0603B100KE1             SMD Chip Resistor, Thin Film, 100 kohm, 50 V, 0603 [1608 Metric], 62.5 mW,  0.1%, CPF-A Series</t>
  </si>
  <si>
    <t xml:space="preserve">RES SMD 10 OHM 1% 1/10W 0603</t>
  </si>
  <si>
    <t xml:space="preserve">SWITCH TACTILE SPST-NO 0.05A 32V</t>
  </si>
  <si>
    <t xml:space="preserve">TEST POINT ROUND SMD</t>
  </si>
  <si>
    <t xml:space="preserve">MURATA - CMWX1ZZABZ-091 - RF MODULE, 860-930MHZ, 4.8KBPS, 18.5DBM</t>
  </si>
  <si>
    <t xml:space="preserve">MICROCHIP - MCP73831T-2ACI/OT - LI-ION/LI-POLY CHARGE CONTROLLER</t>
  </si>
  <si>
    <t xml:space="preserve">MOSFET P-CH 20V 4A SOT-23</t>
  </si>
  <si>
    <t xml:space="preserve">Switching Voltage Regulators 360-nA Iq SD Cnvtr w/ Intg Load Switch</t>
  </si>
  <si>
    <t xml:space="preserve">Rf Rcvr Gnss/gps 1.575GHZ 18LCC</t>
  </si>
  <si>
    <t xml:space="preserve">IC LIGHT TO DGTL CONV 6-DFN</t>
  </si>
  <si>
    <t xml:space="preserve">STMICROELECTRONICS - LIS2DH12TR - 3-AXIS ACCELEROMETER, DIGITAL, LGA-12</t>
  </si>
  <si>
    <t xml:space="preserve">Pressure, Temperature and Humidity Sensor Digital Output 1.8V 8-Pin LGA T/R</t>
  </si>
  <si>
    <t xml:space="preserve">TVS DIODE 5.25V 17V SOT23-6</t>
  </si>
  <si>
    <t xml:space="preserve">Footprint</t>
  </si>
  <si>
    <t xml:space="preserve">C0603</t>
  </si>
  <si>
    <t xml:space="preserve">MICRO usb conn</t>
  </si>
  <si>
    <t xml:space="preserve">Antena connector</t>
  </si>
  <si>
    <t xml:space="preserve">MBR120VLSFT1G</t>
  </si>
  <si>
    <t xml:space="preserve">Fuse</t>
  </si>
  <si>
    <t xml:space="preserve">HEADER 2X1</t>
  </si>
  <si>
    <t xml:space="preserve">L0603</t>
  </si>
  <si>
    <t xml:space="preserve">LED_0603</t>
  </si>
  <si>
    <t xml:space="preserve">MH_NC</t>
  </si>
  <si>
    <t xml:space="preserve">R0603</t>
  </si>
  <si>
    <t xml:space="preserve">Button</t>
  </si>
  <si>
    <t xml:space="preserve">TC2030</t>
  </si>
  <si>
    <t xml:space="preserve">TEST POINT 1X1mm</t>
  </si>
  <si>
    <t xml:space="preserve">Murata ABZ</t>
  </si>
  <si>
    <t xml:space="preserve">MCP73831T-2ACI/OT</t>
  </si>
  <si>
    <t xml:space="preserve">DMG3415U-7</t>
  </si>
  <si>
    <t xml:space="preserve">TPS62740DSSR</t>
  </si>
  <si>
    <t xml:space="preserve">Ublox MAX M8</t>
  </si>
  <si>
    <t xml:space="preserve">TSL2591</t>
  </si>
  <si>
    <t xml:space="preserve">LIS2DH12</t>
  </si>
  <si>
    <t xml:space="preserve">BME280</t>
  </si>
  <si>
    <t xml:space="preserve">USBLC6-2SC6</t>
  </si>
  <si>
    <t xml:space="preserve">Designator</t>
  </si>
  <si>
    <t xml:space="preserve">C1, C4, C8, C13, C14, C17, C20, C23</t>
  </si>
  <si>
    <t xml:space="preserve">C2, C3, C7, C9, C10, C11, C18, C19, C21, C22</t>
  </si>
  <si>
    <t xml:space="preserve">C5, C15</t>
  </si>
  <si>
    <t xml:space="preserve">C6</t>
  </si>
  <si>
    <t xml:space="preserve">C12</t>
  </si>
  <si>
    <t xml:space="preserve">C16</t>
  </si>
  <si>
    <t xml:space="preserve">CON1</t>
  </si>
  <si>
    <t xml:space="preserve">CON2, CON3</t>
  </si>
  <si>
    <t xml:space="preserve">D1</t>
  </si>
  <si>
    <t xml:space="preserve">F1, F2</t>
  </si>
  <si>
    <t xml:space="preserve">J1</t>
  </si>
  <si>
    <t xml:space="preserve">L1</t>
  </si>
  <si>
    <t xml:space="preserve">L2</t>
  </si>
  <si>
    <t xml:space="preserve">LED1, LED2, LED3</t>
  </si>
  <si>
    <t xml:space="preserve">MH1, MH2, MH3, MH4</t>
  </si>
  <si>
    <t xml:space="preserve">R1, R4</t>
  </si>
  <si>
    <t xml:space="preserve">R2, R3</t>
  </si>
  <si>
    <t xml:space="preserve">R5, R6</t>
  </si>
  <si>
    <t xml:space="preserve">R7, R10, R11</t>
  </si>
  <si>
    <t xml:space="preserve">R8, R12, R14, R15, R17, R18, R19, R20, R22</t>
  </si>
  <si>
    <t xml:space="preserve">R9</t>
  </si>
  <si>
    <t xml:space="preserve">R13, R21</t>
  </si>
  <si>
    <t xml:space="preserve">R16</t>
  </si>
  <si>
    <t xml:space="preserve">SW1</t>
  </si>
  <si>
    <t xml:space="preserve">TC1</t>
  </si>
  <si>
    <t xml:space="preserve">TP1, TP2, TP3, TP4, TP5, TP6, TP7, TP8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</si>
  <si>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</si>
  <si>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</si>
  <si>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</si>
  <si>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</si>
  <si>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</si>
  <si>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</si>
  <si>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</si>
  <si>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</si>
  <si>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</si>
  <si>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Quantity</t>
  </si>
  <si>
    <t xml:space="preserve">Supplier 1</t>
  </si>
  <si>
    <t xml:space="preserve">Farnell</t>
  </si>
  <si>
    <t xml:space="preserve">Digi-Key</t>
  </si>
  <si>
    <t xml:space="preserve">Supplier Part Number 1</t>
  </si>
  <si>
    <t xml:space="preserve">2820985RL</t>
  </si>
  <si>
    <t xml:space="preserve">1650833RL</t>
  </si>
  <si>
    <t xml:space="preserve">2522396RL</t>
  </si>
  <si>
    <t xml:space="preserve">1823375</t>
  </si>
  <si>
    <t xml:space="preserve">1310155</t>
  </si>
  <si>
    <t xml:space="preserve">C0603C103J3GACTU-ND</t>
  </si>
  <si>
    <t xml:space="preserve">2293753</t>
  </si>
  <si>
    <t xml:space="preserve">1340200</t>
  </si>
  <si>
    <t xml:space="preserve">2393584</t>
  </si>
  <si>
    <t xml:space="preserve">1596948RL</t>
  </si>
  <si>
    <t xml:space="preserve">399-9598-6-ND</t>
  </si>
  <si>
    <t xml:space="preserve">490-6579-2-ND</t>
  </si>
  <si>
    <t xml:space="preserve">2290328</t>
  </si>
  <si>
    <t xml:space="preserve">2752989RL</t>
  </si>
  <si>
    <t xml:space="preserve">1151876</t>
  </si>
  <si>
    <t xml:space="preserve">2371774</t>
  </si>
  <si>
    <t xml:space="preserve">2908378</t>
  </si>
  <si>
    <t xml:space="preserve">RMCF0603ZT0R00-ND</t>
  </si>
  <si>
    <t xml:space="preserve">2787805RL</t>
  </si>
  <si>
    <t xml:space="preserve">2483881RL</t>
  </si>
  <si>
    <t xml:space="preserve">541-10.0HTR-ND</t>
  </si>
  <si>
    <t xml:space="preserve">1437635RL</t>
  </si>
  <si>
    <t xml:space="preserve">2802546</t>
  </si>
  <si>
    <t xml:space="preserve">1332158</t>
  </si>
  <si>
    <t xml:space="preserve">1843688RL</t>
  </si>
  <si>
    <t xml:space="preserve">2542791</t>
  </si>
  <si>
    <t xml:space="preserve">672-1003-6-ND</t>
  </si>
  <si>
    <t xml:space="preserve">TSL25911FNTR-ND</t>
  </si>
  <si>
    <t xml:space="preserve">2433081RL</t>
  </si>
  <si>
    <t xml:space="preserve">828-1063-2-ND</t>
  </si>
  <si>
    <t xml:space="preserve">Supplier Order Qty 1</t>
  </si>
  <si>
    <t xml:space="preserve">Supplier Stock 1</t>
  </si>
  <si>
    <t xml:space="preserve">Supplier Unit Price 1</t>
  </si>
  <si>
    <t xml:space="preserve">Supplier Subtotal 1</t>
  </si>
  <si>
    <t xml:space="preserve">Supplier Currency 1</t>
  </si>
  <si>
    <t xml:space="preserve">C:\Users\Tadej\Documents\Diplomska_naloga\Tracker_v1_1\Tracker_v1_1.PrjPCB</t>
  </si>
  <si>
    <t xml:space="preserve">BOM for Project [Tracker_v1_1.PrjPCB] (No PCB Document Selected)</t>
  </si>
  <si>
    <t xml:space="preserve">80</t>
  </si>
  <si>
    <t xml:space="preserve">4. 07. 2019 09:55</t>
  </si>
  <si>
    <t xml:space="preserve">BOM</t>
  </si>
  <si>
    <t xml:space="preserve">BOM_PartType</t>
  </si>
  <si>
    <t xml:space="preserve">Bill of Materials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</si>
</sst>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22">
    <font>
      <sz val="10"/>
      <name val="Arial"/>
    </font>
    <font>
      <sz val="10"/>
      <name val="Arial"/>
      <family val="2"/>
    </font>
    <font>
      <u val="single"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xfId="0" applyAlignment="0"/>
    <xf numFmtId="0" fontId="2" fillId="0" borderId="0" xfId="0" applyAlignment="0">
      <alignment vertical="top"/>
      <protection locked="0"/>
    </xf>
  </cellStyleXfs>
  <cellXfs count="107">
    <xf numFmtId="0" fontId="0" fillId="0" borderId="0" xfId="0" applyAlignment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Border="1" applyFill="1" applyAlignment="1">
      <alignment vertical="top" wrapText="1"/>
    </xf>
    <xf numFmtId="0" fontId="14" fillId="3" borderId="0" xfId="0" applyFont="1" applyBorder="1" applyFill="1" applyAlignment="1">
      <alignment horizontal="left" vertical="center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8" fillId="2" borderId="5" xfId="0" applyFont="1" applyBorder="1" applyFill="1" applyAlignment="1">
      <alignment vertical="top" wrapText="1"/>
    </xf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7" fillId="4" borderId="7" xfId="0" applyFont="1" applyBorder="1" applyFill="1" applyAlignment="1">
      <alignment vertical="center"/>
    </xf>
    <xf numFmtId="0" fontId="9" fillId="5" borderId="0" xfId="0" applyFont="1" applyBorder="1" applyFill="1" applyAlignment="1"/>
    <xf numFmtId="0" fontId="10" fillId="5" borderId="0" xfId="0" applyFont="1" applyBorder="1" applyFill="1" applyAlignment="1">
      <alignment horizontal="left"/>
    </xf>
    <xf numFmtId="0" fontId="9" fillId="5" borderId="0" xfId="0" applyFont="1" applyBorder="1" applyFill="1" applyAlignment="1">
      <alignment horizontal="left"/>
    </xf>
    <xf numFmtId="0" fontId="10" fillId="5" borderId="0" xfId="0" applyFont="1" applyBorder="1" applyFill="1" applyAlignment="1"/>
    <xf numFmtId="0" fontId="9" fillId="5" borderId="8" xfId="0" applyFont="1" applyBorder="1" applyFill="1" applyAlignment="1">
      <alignment horizontal="left"/>
    </xf>
    <xf numFmtId="0" fontId="10" fillId="5" borderId="8" xfId="0" applyFont="1" applyBorder="1" applyFill="1" applyAlignment="1"/>
    <xf numFmtId="0" fontId="9" fillId="5" borderId="9" xfId="0" applyFont="1" applyBorder="1" applyFill="1" applyAlignment="1">
      <alignment horizontal="left"/>
    </xf>
    <xf numFmtId="0" fontId="10" fillId="5" borderId="9" xfId="0" applyFont="1" applyBorder="1" applyFill="1" applyAlignment="1"/>
    <xf numFmtId="0" fontId="9" fillId="5" borderId="9" xfId="0" applyFont="1" applyBorder="1" applyFill="1" applyAlignment="1"/>
    <xf numFmtId="0" fontId="11" fillId="5" borderId="0" xfId="0" applyFont="1" applyBorder="1" applyFill="1" applyAlignment="1"/>
    <xf numFmtId="0" fontId="10" fillId="5" borderId="2" xfId="0" applyFont="1" applyBorder="1" applyFill="1" applyAlignment="1">
      <alignment horizontal="left"/>
    </xf>
    <xf numFmtId="164" fontId="10" fillId="5" borderId="9" xfId="0" applyNumberFormat="1" applyFont="1" applyBorder="1" applyFill="1" applyAlignment="1">
      <alignment horizontal="left"/>
    </xf>
    <xf numFmtId="165" fontId="10" fillId="5" borderId="9" xfId="0" applyNumberFormat="1" applyFont="1" applyBorder="1" applyFill="1" applyAlignment="1">
      <alignment horizontal="left"/>
    </xf>
    <xf numFmtId="0" fontId="12" fillId="5" borderId="10" xfId="0" applyFont="1" applyBorder="1" applyFill="1" applyAlignment="1">
      <alignment vertical="center"/>
    </xf>
    <xf numFmtId="0" fontId="12" fillId="5" borderId="11" xfId="0" applyFont="1" applyBorder="1" applyFill="1" applyAlignment="1">
      <alignment vertical="center"/>
    </xf>
    <xf numFmtId="0" fontId="13" fillId="3" borderId="0" xfId="0" applyFont="1" applyBorder="1" applyFill="1" applyAlignment="1">
      <alignment horizontal="left" vertical="center"/>
    </xf>
    <xf numFmtId="0" fontId="13" fillId="6" borderId="0" xfId="0" applyFont="1" applyBorder="1" applyFill="1" applyAlignment="1">
      <alignment horizontal="left" vertical="center"/>
    </xf>
    <xf numFmtId="0" fontId="14" fillId="6" borderId="12" xfId="0" applyFont="1" applyBorder="1" applyFill="1" applyAlignment="1">
      <alignment horizontal="left" vertical="center"/>
    </xf>
    <xf numFmtId="0" fontId="14" fillId="6" borderId="0" xfId="0" applyFont="1" applyBorder="1" applyFill="1" applyAlignment="1">
      <alignment horizontal="left" vertical="center"/>
    </xf>
    <xf numFmtId="0" fontId="1" fillId="0" borderId="13" xfId="0" applyNumberFormat="1" applyFont="1" applyBorder="1" applyFill="1" applyAlignment="1" applyProtection="1">
      <alignment vertical="top"/>
      <protection locked="0"/>
    </xf>
    <xf numFmtId="0" fontId="8" fillId="2" borderId="14" xfId="0" applyFont="1" applyBorder="1" applyFill="1" applyAlignment="1">
      <alignment vertical="top" wrapText="1"/>
    </xf>
    <xf numFmtId="0" fontId="8" fillId="2" borderId="15" xfId="0" applyFont="1" applyBorder="1" applyFill="1" applyAlignment="1">
      <alignment vertical="top" wrapText="1"/>
    </xf>
    <xf numFmtId="0" fontId="8" fillId="2" borderId="16" xfId="0" applyFont="1" applyBorder="1" applyFill="1" applyAlignment="1">
      <alignment vertical="top" wrapText="1"/>
    </xf>
    <xf numFmtId="0" fontId="8" fillId="6" borderId="17" xfId="0" applyFont="1" applyBorder="1" applyFill="1" applyAlignment="1">
      <alignment vertical="top" wrapText="1"/>
    </xf>
    <xf numFmtId="0" fontId="8" fillId="2" borderId="18" xfId="0" applyFont="1" applyBorder="1" applyFill="1" applyAlignment="1">
      <alignment vertical="top" wrapText="1"/>
    </xf>
    <xf numFmtId="0" fontId="8" fillId="6" borderId="19" xfId="0" applyFont="1" applyBorder="1" applyFill="1" applyAlignment="1">
      <alignment vertical="top" wrapText="1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8" xfId="0" applyNumberFormat="1" applyFont="1" applyBorder="1" applyFill="1" applyAlignment="1" applyProtection="1">
      <alignment horizontal="left" vertical="top"/>
      <protection locked="0"/>
    </xf>
    <xf numFmtId="0" fontId="5" fillId="4" borderId="21" xfId="0" applyFont="1" applyBorder="1" applyFill="1" applyAlignment="1">
      <alignment horizontal="center" vertical="center" wrapText="1"/>
    </xf>
    <xf numFmtId="0" fontId="5" fillId="4" borderId="22" xfId="0" applyFont="1" applyBorder="1" applyFill="1" applyAlignment="1">
      <alignment horizontal="center" vertical="center" wrapText="1"/>
    </xf>
    <xf numFmtId="0" fontId="5" fillId="4" borderId="23" xfId="0" applyFont="1" applyBorder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Border="1" applyFill="1" applyAlignment="1">
      <alignment horizontal="center" vertical="center" wrapText="1"/>
    </xf>
    <xf numFmtId="0" fontId="8" fillId="2" borderId="25" xfId="0" applyFont="1" applyBorder="1" applyFill="1" applyAlignment="1">
      <alignment horizontal="right" vertical="top" wrapText="1"/>
    </xf>
    <xf numFmtId="0" fontId="8" fillId="6" borderId="26" xfId="0" applyFont="1" applyBorder="1" applyFill="1" applyAlignment="1">
      <alignment vertical="top" wrapText="1"/>
    </xf>
    <xf numFmtId="0" fontId="8" fillId="2" borderId="27" xfId="0" applyFont="1" applyBorder="1" applyFill="1" applyAlignment="1">
      <alignment vertical="top" wrapText="1"/>
    </xf>
    <xf numFmtId="0" fontId="15" fillId="5" borderId="27" xfId="0" applyFont="1" applyBorder="1" applyFill="1" applyAlignment="1">
      <alignment vertical="top" wrapText="1"/>
    </xf>
    <xf numFmtId="0" fontId="5" fillId="4" borderId="28" xfId="0" applyFont="1" applyBorder="1" applyFill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Border="1" applyFill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Border="1" applyFill="1" applyAlignment="1" applyProtection="1">
      <alignment vertical="top"/>
      <protection locked="0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Border="1" applyFill="1" applyAlignment="1"/>
    <xf numFmtId="0" fontId="6" fillId="4" borderId="12" xfId="0" applyFont="1" applyBorder="1" applyFill="1" applyAlignment="1"/>
    <xf numFmtId="0" fontId="6" fillId="4" borderId="31" xfId="0" applyFont="1" applyBorder="1" applyFill="1" applyAlignment="1"/>
    <xf numFmtId="0" fontId="6" fillId="4" borderId="32" xfId="0" applyFont="1" applyBorder="1" applyFill="1" applyAlignment="1"/>
    <xf numFmtId="0" fontId="0" fillId="0" borderId="0" xfId="0" applyBorder="1" applyAlignment="1">
      <alignment horizontal="left" vertical="top"/>
    </xf>
    <xf numFmtId="0" fontId="6" fillId="4" borderId="32" xfId="0" applyFont="1" applyBorder="1" applyFill="1" applyAlignment="1">
      <alignment wrapText="1"/>
    </xf>
    <xf numFmtId="0" fontId="6" fillId="4" borderId="33" xfId="0" applyFont="1" applyBorder="1" applyFill="1" applyAlignment="1"/>
    <xf numFmtId="0" fontId="0" fillId="0" borderId="7" xfId="0" applyBorder="1" applyAlignment="1">
      <alignment vertical="top"/>
    </xf>
    <xf numFmtId="0" fontId="2" fillId="5" borderId="0" xfId="1" applyBorder="1" applyFill="1" applyAlignment="1" applyProtection="1"/>
    <xf numFmtId="0" fontId="20" fillId="5" borderId="0" xfId="0" applyFont="1" applyBorder="1" applyFill="1" applyAlignment="1"/>
    <xf numFmtId="0" fontId="17" fillId="0" borderId="0" xfId="0" applyFont="1" applyBorder="1" applyAlignment="1">
      <alignment vertical="top"/>
    </xf>
    <xf numFmtId="0" fontId="6" fillId="4" borderId="34" xfId="0" applyFont="1" applyBorder="1" applyFill="1" applyAlignment="1">
      <alignment horizontal="left"/>
    </xf>
    <xf numFmtId="0" fontId="7" fillId="4" borderId="35" xfId="0" applyFont="1" applyBorder="1" applyFill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Border="1" applyFill="1" applyAlignment="1">
      <alignment horizontal="left" vertical="top" wrapText="1"/>
    </xf>
    <xf numFmtId="0" fontId="8" fillId="6" borderId="38" xfId="0" applyFont="1" applyBorder="1" applyFill="1" applyAlignment="1">
      <alignment horizontal="left" vertical="top" wrapText="1"/>
    </xf>
    <xf numFmtId="0" fontId="8" fillId="2" borderId="39" xfId="0" applyFont="1" applyBorder="1" applyFill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Border="1" applyFill="1" applyAlignment="1">
      <alignment horizontal="center"/>
    </xf>
    <xf numFmtId="0" fontId="7" fillId="4" borderId="7" xfId="0" applyFont="1" applyBorder="1" applyFill="1" applyAlignment="1">
      <alignment horizontal="center" vertical="center"/>
    </xf>
    <xf numFmtId="0" fontId="9" fillId="5" borderId="0" xfId="0" applyFont="1" applyBorder="1" applyFill="1" applyAlignment="1">
      <alignment horizontal="center"/>
    </xf>
    <xf numFmtId="0" fontId="10" fillId="5" borderId="0" xfId="0" applyFont="1" applyBorder="1" applyFill="1" applyAlignment="1">
      <alignment horizontal="center"/>
    </xf>
    <xf numFmtId="0" fontId="11" fillId="5" borderId="0" xfId="0" applyFont="1" applyBorder="1" applyFill="1" applyAlignment="1">
      <alignment horizontal="center"/>
    </xf>
    <xf numFmtId="0" fontId="8" fillId="2" borderId="16" xfId="0" applyFont="1" applyBorder="1" applyFill="1" applyAlignment="1">
      <alignment horizontal="center" vertical="top" wrapText="1"/>
    </xf>
    <xf numFmtId="0" fontId="8" fillId="6" borderId="19" xfId="0" applyFont="1" applyBorder="1" applyFill="1" applyAlignment="1">
      <alignment horizontal="center" vertical="top" wrapText="1"/>
    </xf>
    <xf numFmtId="0" fontId="8" fillId="2" borderId="1" xfId="0" applyFont="1" applyBorder="1" applyFill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Border="1" applyFill="1" applyAlignment="1" applyProtection="1">
      <alignment horizontal="center" vertical="top"/>
      <protection locked="0"/>
    </xf>
    <xf numFmtId="0" fontId="1" fillId="0" borderId="0" xfId="0" applyNumberFormat="1" applyFont="1" applyBorder="1" applyFill="1" applyAlignment="1" applyProtection="1">
      <alignment horizontal="center" vertical="top"/>
      <protection locked="0"/>
    </xf>
    <xf numFmtId="0" fontId="1" fillId="0" borderId="7" xfId="0" applyNumberFormat="1" applyFont="1" applyBorder="1" applyFill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Border="1" applyFill="1" applyAlignment="1" applyProtection="1">
      <alignment horizontal="left" vertical="top"/>
      <protection locked="0"/>
    </xf>
    <xf numFmtId="0" fontId="21" fillId="0" borderId="0" xfId="0" applyNumberFormat="1" applyFont="1" applyBorder="1" applyFill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Border="1" applyFill="1" applyAlignment="1">
      <alignment horizontal="right" vertical="top" wrapText="1"/>
    </xf>
    <xf numFmtId="2" fontId="8" fillId="6" borderId="26" xfId="0" applyNumberFormat="1" applyFont="1" applyBorder="1" applyFill="1" applyAlignment="1">
      <alignment vertical="top" wrapText="1"/>
    </xf>
    <xf numFmtId="2" fontId="8" fillId="2" borderId="27" xfId="0" applyNumberFormat="1" applyFont="1" applyBorder="1" applyFill="1" applyAlignment="1">
      <alignment vertical="top" wrapText="1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rgb="FFFF0000"/>
        </patternFill>
      </fill>
    </dxf>
    <dxf>
      <fill>
        <patternFill patternType="none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://www.irnas.eu/" /><Relationship Id="rId2" Type="http://schemas.openxmlformats.org/officeDocument/2006/relationships/printerSettings" Target="../printerSettings/printerSettings1.bin" /><Relationship Id="rId3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1"/>
  <sheetViews>
    <sheetView showGridLines="0" tabSelected="1" zoomScale="55" zoomScaleNormal="55" workbookViewId="0">
      <selection activeCell="I30" sqref="I30"/>
    </sheetView>
  </sheetViews>
  <sheetFormatPr defaultColWidth="9.109375" defaultRowHeight="13.2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9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  <c r="P1"/>
      <c r="Q1"/>
    </row>
    <row r="2" spans="1:15" ht="37.5" customHeight="1" thickBot="1">
      <c r="A2" s="68"/>
      <c r="B2" s="29"/>
      <c r="C2" s="29" t="s">
        <v>34</v>
      </c>
      <c r="D2" s="69"/>
      <c r="E2" s="30"/>
      <c r="F2" s="15" t="s">
        <v>59</v>
      </c>
      <c r="G2" s="15"/>
      <c r="H2" s="15"/>
      <c r="I2" s="85"/>
      <c r="J2" s="15"/>
      <c r="K2" s="15"/>
      <c r="L2" s="15"/>
      <c r="M2" s="15"/>
      <c r="N2" s="15"/>
      <c r="O2" s="77"/>
      <c r="P2"/>
      <c r="Q2"/>
    </row>
    <row r="3" spans="1:15" ht="23.25" customHeight="1">
      <c r="A3" s="68"/>
      <c r="B3" s="16"/>
      <c r="C3" s="16" t="s">
        <v>28</v>
      </c>
      <c r="D3" s="18" t="s">
        <v>60</v>
      </c>
      <c r="E3" s="16"/>
      <c r="F3" s="48"/>
      <c r="G3" s="16" t="s">
        <v>50</v>
      </c>
      <c r="H3" s="48"/>
      <c r="I3" s="86"/>
      <c r="J3" s="16"/>
      <c r="K3" s="19"/>
      <c r="L3" s="48"/>
      <c r="M3" s="55"/>
      <c r="N3" s="48"/>
      <c r="O3" s="78"/>
      <c r="P3"/>
      <c r="Q3"/>
    </row>
    <row r="4" spans="1:15" ht="17.25" customHeight="1">
      <c r="A4" s="68"/>
      <c r="B4" s="16"/>
      <c r="C4" s="16" t="s">
        <v>29</v>
      </c>
      <c r="D4" s="20" t="s">
        <v>60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  <c r="P4"/>
      <c r="Q4"/>
    </row>
    <row r="5" spans="1:15" ht="17.25" customHeight="1">
      <c r="A5" s="68"/>
      <c r="B5" s="16"/>
      <c r="C5" s="16" t="s">
        <v>30</v>
      </c>
      <c r="D5" s="22" t="s">
        <v>61</v>
      </c>
      <c r="E5" s="23"/>
      <c r="F5" s="48"/>
      <c r="G5" s="55"/>
      <c r="H5" s="19"/>
      <c r="I5" s="87"/>
      <c r="J5" s="19"/>
      <c r="K5" s="74" t="s">
        <v>56</v>
      </c>
      <c r="L5" s="48"/>
      <c r="M5" s="48"/>
      <c r="N5" s="48"/>
      <c r="O5" s="78"/>
      <c r="P5"/>
      <c r="Q5"/>
    </row>
    <row r="6" spans="1:15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  <c r="P6"/>
      <c r="Q6"/>
    </row>
    <row r="7" spans="1:15" ht="15.75" customHeight="1">
      <c r="A7" s="68"/>
      <c r="B7" s="25"/>
      <c r="C7" s="25" t="s">
        <v>33</v>
      </c>
      <c r="D7" s="26" t="s">
        <v>62</v>
      </c>
      <c r="E7" s="26" t="s">
        <v>63</v>
      </c>
      <c r="F7" s="48"/>
      <c r="G7" s="55"/>
      <c r="H7" s="25"/>
      <c r="I7" s="88"/>
      <c r="J7" s="25"/>
      <c r="K7" s="73" t="s">
        <v>57</v>
      </c>
      <c r="L7" s="48"/>
      <c r="M7" s="48"/>
      <c r="N7" s="48"/>
      <c r="O7" s="78"/>
      <c r="P7"/>
      <c r="Q7"/>
    </row>
    <row r="8" spans="1:15" ht="15.75" customHeight="1">
      <c r="A8" s="68"/>
      <c r="B8" s="23"/>
      <c r="C8" s="23" t="s">
        <v>31</v>
      </c>
      <c r="D8" s="27">
        <f ca="1">TODAY()</f>
        <v>43650</v>
      </c>
      <c r="E8" s="28">
        <f ca="1">NOW()</f>
        <v>43650.4135865651</v>
      </c>
      <c r="F8" s="48"/>
      <c r="G8" s="25"/>
      <c r="H8" s="25"/>
      <c r="I8" s="88"/>
      <c r="J8" s="25"/>
      <c r="K8" s="19"/>
      <c r="L8" s="48"/>
      <c r="M8" s="48"/>
      <c r="N8" s="48"/>
      <c r="O8" s="78"/>
      <c r="P8"/>
      <c r="Q8"/>
    </row>
    <row r="9" spans="1:15" s="47" customFormat="1" ht="40.5" customHeight="1">
      <c r="A9" s="70"/>
      <c r="B9" s="44" t="s">
        <v>38</v>
      </c>
      <c r="C9" s="45" t="s">
        <v>66</v>
      </c>
      <c r="D9" s="45" t="s">
        <v>67</v>
      </c>
      <c r="E9" s="45" t="s">
        <v>68</v>
      </c>
      <c r="F9" s="45" t="s">
        <v>101</v>
      </c>
      <c r="G9" s="45" t="s">
        <v>124</v>
      </c>
      <c r="H9" s="45" t="s">
        <v>160</v>
      </c>
      <c r="I9" s="45" t="s">
        <v>161</v>
      </c>
      <c r="J9" s="45" t="s">
        <v>164</v>
      </c>
      <c r="K9" s="49" t="s">
        <v>195</v>
      </c>
      <c r="L9" s="54" t="s">
        <v>196</v>
      </c>
      <c r="M9" s="46" t="s">
        <v>197</v>
      </c>
      <c r="N9" s="46" t="s">
        <v>198</v>
      </c>
      <c r="O9" s="46" t="s">
        <v>199</v>
      </c>
      <c r="P9"/>
      <c r="Q9"/>
      <c r="R9"/>
    </row>
    <row r="10" spans="1:15" s="2" customFormat="1" ht="13.5" customHeight="1">
      <c r="A10" s="68"/>
      <c r="B10" s="37">
        <f>ROW(B10) - ROW($B$9)</f>
        <v>1</v>
      </c>
      <c r="C10" s="36"/>
      <c r="D10" s="36"/>
      <c r="E10" s="38" t="s">
        <v>69</v>
      </c>
      <c r="F10" s="38" t="s">
        <v>102</v>
      </c>
      <c r="G10" s="38" t="s">
        <v>125</v>
      </c>
      <c r="H10" s="38">
        <v>8</v>
      </c>
      <c r="I10" s="89" t="s">
        <v>162</v>
      </c>
      <c r="J10" s="38" t="s">
        <v>165</v>
      </c>
      <c r="K10" s="50"/>
      <c r="L10" s="50"/>
      <c r="M10" s="100"/>
      <c r="N10" s="100"/>
      <c r="O10" s="79"/>
      <c r="P10"/>
      <c r="Q10"/>
    </row>
    <row r="11" spans="1:15" s="2" customFormat="1" ht="13.5" customHeight="1">
      <c r="A11" s="68"/>
      <c r="B11" s="39">
        <f>ROW(B11) - ROW($B$9)</f>
        <v>2</v>
      </c>
      <c r="C11" s="41"/>
      <c r="D11" s="41"/>
      <c r="E11" s="41" t="s">
        <v>70</v>
      </c>
      <c r="F11" s="41" t="s">
        <v>102</v>
      </c>
      <c r="G11" s="41" t="s">
        <v>126</v>
      </c>
      <c r="H11" s="41">
        <v>10</v>
      </c>
      <c r="I11" s="90" t="s">
        <v>162</v>
      </c>
      <c r="J11" s="41" t="s">
        <v>166</v>
      </c>
      <c r="K11" s="51"/>
      <c r="L11" s="51"/>
      <c r="M11" s="101"/>
      <c r="N11" s="101"/>
      <c r="O11" s="80"/>
      <c r="P11"/>
      <c r="Q11"/>
    </row>
    <row r="12">
      <c r="A12" s="68"/>
      <c r="B12" s="37">
        <f>ROW(B12)-ROW($B$9)</f>
        <v>3</v>
      </c>
      <c r="C12" s="36"/>
      <c r="D12" s="36"/>
      <c r="E12" s="38" t="s">
        <v>71</v>
      </c>
      <c r="F12" s="38" t="s">
        <v>102</v>
      </c>
      <c r="G12" s="38" t="s">
        <v>127</v>
      </c>
      <c r="H12" s="38">
        <v>2</v>
      </c>
      <c r="I12" s="89" t="s">
        <v>162</v>
      </c>
      <c r="J12" s="38" t="s">
        <v>167</v>
      </c>
      <c r="K12" s="50"/>
      <c r="L12" s="50"/>
      <c r="M12" s="100"/>
      <c r="N12" s="100"/>
      <c r="O12" s="79"/>
      <c r="P12"/>
      <c r="Q12"/>
    </row>
    <row r="13">
      <c r="A13" s="68"/>
      <c r="B13" s="39">
        <f>ROW(B13)-ROW($B$9)</f>
        <v>4</v>
      </c>
      <c r="C13" s="41"/>
      <c r="D13" s="41"/>
      <c r="E13" s="41" t="s">
        <v>72</v>
      </c>
      <c r="F13" s="41" t="s">
        <v>102</v>
      </c>
      <c r="G13" s="41" t="s">
        <v>128</v>
      </c>
      <c r="H13" s="41">
        <v>1</v>
      </c>
      <c r="I13" s="90" t="s">
        <v>162</v>
      </c>
      <c r="J13" s="41" t="s">
        <v>168</v>
      </c>
      <c r="K13" s="51"/>
      <c r="L13" s="51"/>
      <c r="M13" s="101"/>
      <c r="N13" s="101"/>
      <c r="O13" s="80"/>
      <c r="P13"/>
      <c r="Q13"/>
    </row>
    <row r="14">
      <c r="A14" s="68"/>
      <c r="B14" s="37">
        <f>ROW(B14)-ROW($B$9)</f>
        <v>5</v>
      </c>
      <c r="C14" s="36"/>
      <c r="D14" s="36"/>
      <c r="E14" s="38" t="s">
        <v>73</v>
      </c>
      <c r="F14" s="38" t="s">
        <v>102</v>
      </c>
      <c r="G14" s="38" t="s">
        <v>129</v>
      </c>
      <c r="H14" s="38">
        <v>1</v>
      </c>
      <c r="I14" s="89" t="s">
        <v>162</v>
      </c>
      <c r="J14" s="38" t="s">
        <v>169</v>
      </c>
      <c r="K14" s="50"/>
      <c r="L14" s="50"/>
      <c r="M14" s="100"/>
      <c r="N14" s="100"/>
      <c r="O14" s="79"/>
      <c r="P14"/>
      <c r="Q14"/>
    </row>
    <row r="15">
      <c r="A15" s="68"/>
      <c r="B15" s="39">
        <f>ROW(B15)-ROW($B$9)</f>
        <v>6</v>
      </c>
      <c r="C15" s="41"/>
      <c r="D15" s="41"/>
      <c r="E15" s="41" t="s">
        <v>74</v>
      </c>
      <c r="F15" s="41" t="s">
        <v>102</v>
      </c>
      <c r="G15" s="41" t="s">
        <v>130</v>
      </c>
      <c r="H15" s="41">
        <v>1</v>
      </c>
      <c r="I15" s="90" t="s">
        <v>163</v>
      </c>
      <c r="J15" s="41" t="s">
        <v>170</v>
      </c>
      <c r="K15" s="51"/>
      <c r="L15" s="51"/>
      <c r="M15" s="101"/>
      <c r="N15" s="101"/>
      <c r="O15" s="80"/>
      <c r="P15"/>
      <c r="Q15"/>
    </row>
    <row r="16">
      <c r="A16" s="68"/>
      <c r="B16" s="37">
        <f>ROW(B16)-ROW($B$9)</f>
        <v>7</v>
      </c>
      <c r="C16" s="36"/>
      <c r="D16" s="36"/>
      <c r="E16" s="38" t="s">
        <v>75</v>
      </c>
      <c r="F16" s="38" t="s">
        <v>103</v>
      </c>
      <c r="G16" s="38" t="s">
        <v>131</v>
      </c>
      <c r="H16" s="38">
        <v>1</v>
      </c>
      <c r="I16" s="89" t="s">
        <v>162</v>
      </c>
      <c r="J16" s="38" t="s">
        <v>171</v>
      </c>
      <c r="K16" s="50"/>
      <c r="L16" s="50"/>
      <c r="M16" s="100"/>
      <c r="N16" s="100"/>
      <c r="O16" s="79"/>
      <c r="P16"/>
      <c r="Q16"/>
    </row>
    <row r="17">
      <c r="A17" s="68"/>
      <c r="B17" s="39">
        <f>ROW(B17)-ROW($B$9)</f>
        <v>8</v>
      </c>
      <c r="C17" s="41"/>
      <c r="D17" s="41"/>
      <c r="E17" s="41" t="s">
        <v>76</v>
      </c>
      <c r="F17" s="41" t="s">
        <v>104</v>
      </c>
      <c r="G17" s="41" t="s">
        <v>132</v>
      </c>
      <c r="H17" s="41">
        <v>2</v>
      </c>
      <c r="I17" s="90" t="s">
        <v>162</v>
      </c>
      <c r="J17" s="41" t="s">
        <v>172</v>
      </c>
      <c r="K17" s="51"/>
      <c r="L17" s="51"/>
      <c r="M17" s="101"/>
      <c r="N17" s="101"/>
      <c r="O17" s="80"/>
      <c r="P17"/>
      <c r="Q17"/>
    </row>
    <row r="18">
      <c r="A18" s="68"/>
      <c r="B18" s="37">
        <f>ROW(B18)-ROW($B$9)</f>
        <v>9</v>
      </c>
      <c r="C18" s="36"/>
      <c r="D18" s="36"/>
      <c r="E18" s="38" t="s">
        <v>77</v>
      </c>
      <c r="F18" s="38" t="s">
        <v>105</v>
      </c>
      <c r="G18" s="38" t="s">
        <v>133</v>
      </c>
      <c r="H18" s="38">
        <v>1</v>
      </c>
      <c r="I18" s="89" t="s">
        <v>162</v>
      </c>
      <c r="J18" s="38" t="s">
        <v>173</v>
      </c>
      <c r="K18" s="50"/>
      <c r="L18" s="50"/>
      <c r="M18" s="100"/>
      <c r="N18" s="100"/>
      <c r="O18" s="79"/>
      <c r="P18"/>
      <c r="Q18"/>
    </row>
    <row r="19">
      <c r="A19" s="68"/>
      <c r="B19" s="39">
        <f>ROW(B19)-ROW($B$9)</f>
        <v>10</v>
      </c>
      <c r="C19" s="41"/>
      <c r="D19" s="41"/>
      <c r="E19" s="41" t="s">
        <v>78</v>
      </c>
      <c r="F19" s="41" t="s">
        <v>106</v>
      </c>
      <c r="G19" s="41" t="s">
        <v>134</v>
      </c>
      <c r="H19" s="41">
        <v>2</v>
      </c>
      <c r="I19" s="90" t="s">
        <v>162</v>
      </c>
      <c r="J19" s="41" t="s">
        <v>174</v>
      </c>
      <c r="K19" s="51"/>
      <c r="L19" s="51"/>
      <c r="M19" s="101"/>
      <c r="N19" s="101"/>
      <c r="O19" s="80"/>
      <c r="P19"/>
      <c r="Q19"/>
    </row>
    <row r="20">
      <c r="A20" s="68"/>
      <c r="B20" s="37">
        <f>ROW(B20)-ROW($B$9)</f>
        <v>11</v>
      </c>
      <c r="C20" s="36"/>
      <c r="D20" s="36"/>
      <c r="E20" s="38"/>
      <c r="F20" s="38" t="s">
        <v>107</v>
      </c>
      <c r="G20" s="38" t="s">
        <v>135</v>
      </c>
      <c r="H20" s="38">
        <v>1</v>
      </c>
      <c r="I20" s="89"/>
      <c r="J20" s="38"/>
      <c r="K20" s="50"/>
      <c r="L20" s="50"/>
      <c r="M20" s="100"/>
      <c r="N20" s="100"/>
      <c r="O20" s="79"/>
      <c r="P20"/>
      <c r="Q20"/>
    </row>
    <row r="21">
      <c r="A21" s="68"/>
      <c r="B21" s="39">
        <f>ROW(B21)-ROW($B$9)</f>
        <v>12</v>
      </c>
      <c r="C21" s="41"/>
      <c r="D21" s="41"/>
      <c r="E21" s="41" t="s">
        <v>79</v>
      </c>
      <c r="F21" s="41" t="s">
        <v>108</v>
      </c>
      <c r="G21" s="41" t="s">
        <v>136</v>
      </c>
      <c r="H21" s="41">
        <v>1</v>
      </c>
      <c r="I21" s="90" t="s">
        <v>163</v>
      </c>
      <c r="J21" s="41" t="s">
        <v>175</v>
      </c>
      <c r="K21" s="51"/>
      <c r="L21" s="51"/>
      <c r="M21" s="101"/>
      <c r="N21" s="101"/>
      <c r="O21" s="80"/>
      <c r="P21"/>
      <c r="Q21"/>
    </row>
    <row r="22">
      <c r="A22" s="68"/>
      <c r="B22" s="37">
        <f>ROW(B22)-ROW($B$9)</f>
        <v>13</v>
      </c>
      <c r="C22" s="36"/>
      <c r="D22" s="36"/>
      <c r="E22" s="38" t="s">
        <v>80</v>
      </c>
      <c r="F22" s="38" t="s">
        <v>108</v>
      </c>
      <c r="G22" s="38" t="s">
        <v>137</v>
      </c>
      <c r="H22" s="38">
        <v>1</v>
      </c>
      <c r="I22" s="89" t="s">
        <v>163</v>
      </c>
      <c r="J22" s="38" t="s">
        <v>176</v>
      </c>
      <c r="K22" s="50"/>
      <c r="L22" s="50"/>
      <c r="M22" s="100"/>
      <c r="N22" s="100"/>
      <c r="O22" s="79"/>
      <c r="P22"/>
      <c r="Q22"/>
    </row>
    <row r="23">
      <c r="A23" s="68"/>
      <c r="B23" s="39">
        <f>ROW(B23)-ROW($B$9)</f>
        <v>14</v>
      </c>
      <c r="C23" s="41"/>
      <c r="D23" s="41"/>
      <c r="E23" s="41" t="s">
        <v>81</v>
      </c>
      <c r="F23" s="41" t="s">
        <v>109</v>
      </c>
      <c r="G23" s="41" t="s">
        <v>138</v>
      </c>
      <c r="H23" s="41">
        <v>3</v>
      </c>
      <c r="I23" s="90" t="s">
        <v>162</v>
      </c>
      <c r="J23" s="41" t="s">
        <v>177</v>
      </c>
      <c r="K23" s="51"/>
      <c r="L23" s="51"/>
      <c r="M23" s="101"/>
      <c r="N23" s="101"/>
      <c r="O23" s="80"/>
      <c r="P23"/>
      <c r="Q23"/>
    </row>
    <row r="24">
      <c r="A24" s="68"/>
      <c r="B24" s="37">
        <f>ROW(B24)-ROW($B$9)</f>
        <v>15</v>
      </c>
      <c r="C24" s="36"/>
      <c r="D24" s="36"/>
      <c r="E24" s="38"/>
      <c r="F24" s="38" t="s">
        <v>110</v>
      </c>
      <c r="G24" s="38" t="s">
        <v>139</v>
      </c>
      <c r="H24" s="38">
        <v>4</v>
      </c>
      <c r="I24" s="89"/>
      <c r="J24" s="38"/>
      <c r="K24" s="50"/>
      <c r="L24" s="50"/>
      <c r="M24" s="100"/>
      <c r="N24" s="100"/>
      <c r="O24" s="79"/>
      <c r="P24"/>
      <c r="Q24"/>
    </row>
    <row r="25">
      <c r="A25" s="68"/>
      <c r="B25" s="39">
        <f>ROW(B25)-ROW($B$9)</f>
        <v>16</v>
      </c>
      <c r="C25" s="41"/>
      <c r="D25" s="41"/>
      <c r="E25" s="41" t="s">
        <v>82</v>
      </c>
      <c r="F25" s="41" t="s">
        <v>111</v>
      </c>
      <c r="G25" s="41" t="s">
        <v>140</v>
      </c>
      <c r="H25" s="41">
        <v>2</v>
      </c>
      <c r="I25" s="90" t="s">
        <v>162</v>
      </c>
      <c r="J25" s="41" t="s">
        <v>178</v>
      </c>
      <c r="K25" s="51"/>
      <c r="L25" s="51"/>
      <c r="M25" s="101"/>
      <c r="N25" s="101"/>
      <c r="O25" s="80"/>
      <c r="P25"/>
      <c r="Q25"/>
    </row>
    <row r="26">
      <c r="A26" s="68"/>
      <c r="B26" s="37">
        <f>ROW(B26)-ROW($B$9)</f>
        <v>17</v>
      </c>
      <c r="C26" s="36"/>
      <c r="D26" s="36"/>
      <c r="E26" s="38" t="s">
        <v>83</v>
      </c>
      <c r="F26" s="38" t="s">
        <v>111</v>
      </c>
      <c r="G26" s="38" t="s">
        <v>141</v>
      </c>
      <c r="H26" s="38">
        <v>2</v>
      </c>
      <c r="I26" s="89" t="s">
        <v>162</v>
      </c>
      <c r="J26" s="38" t="s">
        <v>179</v>
      </c>
      <c r="K26" s="50"/>
      <c r="L26" s="50"/>
      <c r="M26" s="100"/>
      <c r="N26" s="100"/>
      <c r="O26" s="79"/>
      <c r="P26"/>
      <c r="Q26"/>
    </row>
    <row r="27">
      <c r="A27" s="68"/>
      <c r="B27" s="39">
        <f>ROW(B27)-ROW($B$9)</f>
        <v>18</v>
      </c>
      <c r="C27" s="41"/>
      <c r="D27" s="41"/>
      <c r="E27" s="41" t="s">
        <v>84</v>
      </c>
      <c r="F27" s="41" t="s">
        <v>111</v>
      </c>
      <c r="G27" s="41" t="s">
        <v>142</v>
      </c>
      <c r="H27" s="41">
        <v>2</v>
      </c>
      <c r="I27" s="90" t="s">
        <v>162</v>
      </c>
      <c r="J27" s="41" t="s">
        <v>180</v>
      </c>
      <c r="K27" s="51"/>
      <c r="L27" s="51"/>
      <c r="M27" s="101"/>
      <c r="N27" s="101"/>
      <c r="O27" s="80"/>
      <c r="P27"/>
      <c r="Q27"/>
    </row>
    <row r="28">
      <c r="A28" s="68"/>
      <c r="B28" s="37">
        <f>ROW(B28)-ROW($B$9)</f>
        <v>19</v>
      </c>
      <c r="C28" s="36"/>
      <c r="D28" s="36"/>
      <c r="E28" s="38" t="s">
        <v>85</v>
      </c>
      <c r="F28" s="38" t="s">
        <v>111</v>
      </c>
      <c r="G28" s="38" t="s">
        <v>143</v>
      </c>
      <c r="H28" s="38">
        <v>3</v>
      </c>
      <c r="I28" s="89" t="s">
        <v>162</v>
      </c>
      <c r="J28" s="38" t="s">
        <v>181</v>
      </c>
      <c r="K28" s="50"/>
      <c r="L28" s="50"/>
      <c r="M28" s="100"/>
      <c r="N28" s="100"/>
      <c r="O28" s="79"/>
      <c r="P28"/>
      <c r="Q28"/>
    </row>
    <row r="29">
      <c r="A29" s="68"/>
      <c r="B29" s="39">
        <f>ROW(B29)-ROW($B$9)</f>
        <v>20</v>
      </c>
      <c r="C29" s="41"/>
      <c r="D29" s="41"/>
      <c r="E29" s="41" t="s">
        <v>86</v>
      </c>
      <c r="F29" s="41" t="s">
        <v>111</v>
      </c>
      <c r="G29" s="41" t="s">
        <v>144</v>
      </c>
      <c r="H29" s="41">
        <v>9</v>
      </c>
      <c r="I29" s="90" t="s">
        <v>163</v>
      </c>
      <c r="J29" s="41" t="s">
        <v>182</v>
      </c>
      <c r="K29" s="51"/>
      <c r="L29" s="51"/>
      <c r="M29" s="101"/>
      <c r="N29" s="101"/>
      <c r="O29" s="80"/>
      <c r="P29"/>
      <c r="Q29"/>
    </row>
    <row r="30">
      <c r="A30" s="68"/>
      <c r="B30" s="37">
        <f>ROW(B30)-ROW($B$9)</f>
        <v>21</v>
      </c>
      <c r="C30" s="36"/>
      <c r="D30" s="36"/>
      <c r="E30" s="38" t="s">
        <v>87</v>
      </c>
      <c r="F30" s="38" t="s">
        <v>111</v>
      </c>
      <c r="G30" s="38" t="s">
        <v>145</v>
      </c>
      <c r="H30" s="38">
        <v>1</v>
      </c>
      <c r="I30" s="89" t="s">
        <v>162</v>
      </c>
      <c r="J30" s="38" t="s">
        <v>183</v>
      </c>
      <c r="K30" s="50"/>
      <c r="L30" s="50"/>
      <c r="M30" s="100"/>
      <c r="N30" s="100"/>
      <c r="O30" s="79"/>
      <c r="P30"/>
      <c r="Q30"/>
    </row>
    <row r="31">
      <c r="A31" s="68"/>
      <c r="B31" s="39">
        <f>ROW(B31)-ROW($B$9)</f>
        <v>22</v>
      </c>
      <c r="C31" s="41"/>
      <c r="D31" s="41"/>
      <c r="E31" s="41" t="s">
        <v>88</v>
      </c>
      <c r="F31" s="41" t="s">
        <v>111</v>
      </c>
      <c r="G31" s="41" t="s">
        <v>146</v>
      </c>
      <c r="H31" s="41">
        <v>2</v>
      </c>
      <c r="I31" s="90" t="s">
        <v>162</v>
      </c>
      <c r="J31" s="41" t="s">
        <v>184</v>
      </c>
      <c r="K31" s="51"/>
      <c r="L31" s="51"/>
      <c r="M31" s="101"/>
      <c r="N31" s="101"/>
      <c r="O31" s="80"/>
      <c r="P31"/>
      <c r="Q31"/>
    </row>
    <row r="32">
      <c r="A32" s="68"/>
      <c r="B32" s="37">
        <f>ROW(B32)-ROW($B$9)</f>
        <v>23</v>
      </c>
      <c r="C32" s="36"/>
      <c r="D32" s="36"/>
      <c r="E32" s="38" t="s">
        <v>89</v>
      </c>
      <c r="F32" s="38" t="s">
        <v>111</v>
      </c>
      <c r="G32" s="38" t="s">
        <v>147</v>
      </c>
      <c r="H32" s="38">
        <v>1</v>
      </c>
      <c r="I32" s="89" t="s">
        <v>163</v>
      </c>
      <c r="J32" s="38" t="s">
        <v>185</v>
      </c>
      <c r="K32" s="50"/>
      <c r="L32" s="50"/>
      <c r="M32" s="100"/>
      <c r="N32" s="100"/>
      <c r="O32" s="79"/>
      <c r="P32"/>
      <c r="Q32"/>
    </row>
    <row r="33">
      <c r="A33" s="68"/>
      <c r="B33" s="39">
        <f>ROW(B33)-ROW($B$9)</f>
        <v>24</v>
      </c>
      <c r="C33" s="41"/>
      <c r="D33" s="41"/>
      <c r="E33" s="41" t="s">
        <v>90</v>
      </c>
      <c r="F33" s="41" t="s">
        <v>112</v>
      </c>
      <c r="G33" s="41" t="s">
        <v>148</v>
      </c>
      <c r="H33" s="41">
        <v>1</v>
      </c>
      <c r="I33" s="90" t="s">
        <v>162</v>
      </c>
      <c r="J33" s="41" t="s">
        <v>186</v>
      </c>
      <c r="K33" s="51"/>
      <c r="L33" s="51"/>
      <c r="M33" s="101"/>
      <c r="N33" s="101"/>
      <c r="O33" s="80"/>
      <c r="P33"/>
      <c r="Q33"/>
    </row>
    <row r="34">
      <c r="A34" s="68"/>
      <c r="B34" s="37">
        <f>ROW(B34)-ROW($B$9)</f>
        <v>25</v>
      </c>
      <c r="C34" s="36"/>
      <c r="D34" s="36"/>
      <c r="E34" s="38"/>
      <c r="F34" s="38" t="s">
        <v>113</v>
      </c>
      <c r="G34" s="38" t="s">
        <v>149</v>
      </c>
      <c r="H34" s="38">
        <v>1</v>
      </c>
      <c r="I34" s="89"/>
      <c r="J34" s="38"/>
      <c r="K34" s="50"/>
      <c r="L34" s="50"/>
      <c r="M34" s="100"/>
      <c r="N34" s="100"/>
      <c r="O34" s="79"/>
      <c r="P34"/>
      <c r="Q34"/>
    </row>
    <row r="35">
      <c r="A35" s="68"/>
      <c r="B35" s="39">
        <f>ROW(B35)-ROW($B$9)</f>
        <v>26</v>
      </c>
      <c r="C35" s="41"/>
      <c r="D35" s="41"/>
      <c r="E35" s="41" t="s">
        <v>91</v>
      </c>
      <c r="F35" s="41" t="s">
        <v>114</v>
      </c>
      <c r="G35" s="41" t="s">
        <v>150</v>
      </c>
      <c r="H35" s="41">
        <v>8</v>
      </c>
      <c r="I35" s="90"/>
      <c r="J35" s="41"/>
      <c r="K35" s="51"/>
      <c r="L35" s="51"/>
      <c r="M35" s="101"/>
      <c r="N35" s="101"/>
      <c r="O35" s="80"/>
      <c r="P35"/>
      <c r="Q35"/>
    </row>
    <row r="36">
      <c r="A36" s="68"/>
      <c r="B36" s="37">
        <f>ROW(B36)-ROW($B$9)</f>
        <v>27</v>
      </c>
      <c r="C36" s="36"/>
      <c r="D36" s="36"/>
      <c r="E36" s="38" t="s">
        <v>92</v>
      </c>
      <c r="F36" s="38" t="s">
        <v>115</v>
      </c>
      <c r="G36" s="38" t="s">
        <v>151</v>
      </c>
      <c r="H36" s="38">
        <v>1</v>
      </c>
      <c r="I36" s="89" t="s">
        <v>162</v>
      </c>
      <c r="J36" s="38" t="s">
        <v>187</v>
      </c>
      <c r="K36" s="50"/>
      <c r="L36" s="50"/>
      <c r="M36" s="100"/>
      <c r="N36" s="100"/>
      <c r="O36" s="79"/>
      <c r="P36"/>
      <c r="Q36"/>
    </row>
    <row r="37">
      <c r="A37" s="68"/>
      <c r="B37" s="39">
        <f>ROW(B37)-ROW($B$9)</f>
        <v>28</v>
      </c>
      <c r="C37" s="41"/>
      <c r="D37" s="41"/>
      <c r="E37" s="41" t="s">
        <v>93</v>
      </c>
      <c r="F37" s="41" t="s">
        <v>116</v>
      </c>
      <c r="G37" s="41" t="s">
        <v>152</v>
      </c>
      <c r="H37" s="41">
        <v>1</v>
      </c>
      <c r="I37" s="90" t="s">
        <v>162</v>
      </c>
      <c r="J37" s="41" t="s">
        <v>188</v>
      </c>
      <c r="K37" s="51"/>
      <c r="L37" s="51"/>
      <c r="M37" s="101"/>
      <c r="N37" s="101"/>
      <c r="O37" s="80"/>
      <c r="P37"/>
      <c r="Q37"/>
    </row>
    <row r="38">
      <c r="A38" s="68"/>
      <c r="B38" s="37">
        <f>ROW(B38)-ROW($B$9)</f>
        <v>29</v>
      </c>
      <c r="C38" s="36"/>
      <c r="D38" s="36"/>
      <c r="E38" s="38" t="s">
        <v>94</v>
      </c>
      <c r="F38" s="38" t="s">
        <v>117</v>
      </c>
      <c r="G38" s="38" t="s">
        <v>153</v>
      </c>
      <c r="H38" s="38">
        <v>1</v>
      </c>
      <c r="I38" s="89" t="s">
        <v>162</v>
      </c>
      <c r="J38" s="38" t="s">
        <v>189</v>
      </c>
      <c r="K38" s="50"/>
      <c r="L38" s="50"/>
      <c r="M38" s="100"/>
      <c r="N38" s="100"/>
      <c r="O38" s="79"/>
      <c r="P38"/>
      <c r="Q38"/>
    </row>
    <row r="39">
      <c r="A39" s="68"/>
      <c r="B39" s="39">
        <f>ROW(B39)-ROW($B$9)</f>
        <v>30</v>
      </c>
      <c r="C39" s="41"/>
      <c r="D39" s="41"/>
      <c r="E39" s="41" t="s">
        <v>95</v>
      </c>
      <c r="F39" s="41" t="s">
        <v>118</v>
      </c>
      <c r="G39" s="41" t="s">
        <v>154</v>
      </c>
      <c r="H39" s="41">
        <v>1</v>
      </c>
      <c r="I39" s="90" t="s">
        <v>162</v>
      </c>
      <c r="J39" s="41" t="s">
        <v>190</v>
      </c>
      <c r="K39" s="51"/>
      <c r="L39" s="51"/>
      <c r="M39" s="101"/>
      <c r="N39" s="101"/>
      <c r="O39" s="80"/>
      <c r="P39"/>
      <c r="Q39"/>
    </row>
    <row r="40">
      <c r="A40" s="68"/>
      <c r="B40" s="37">
        <f>ROW(B40)-ROW($B$9)</f>
        <v>31</v>
      </c>
      <c r="C40" s="36"/>
      <c r="D40" s="36"/>
      <c r="E40" s="38" t="s">
        <v>96</v>
      </c>
      <c r="F40" s="38" t="s">
        <v>119</v>
      </c>
      <c r="G40" s="38" t="s">
        <v>155</v>
      </c>
      <c r="H40" s="38">
        <v>1</v>
      </c>
      <c r="I40" s="89" t="s">
        <v>163</v>
      </c>
      <c r="J40" s="38" t="s">
        <v>191</v>
      </c>
      <c r="K40" s="50"/>
      <c r="L40" s="50"/>
      <c r="M40" s="100"/>
      <c r="N40" s="100"/>
      <c r="O40" s="79"/>
      <c r="P40"/>
      <c r="Q40"/>
    </row>
    <row r="41">
      <c r="A41" s="68"/>
      <c r="B41" s="39">
        <f>ROW(B41)-ROW($B$9)</f>
        <v>32</v>
      </c>
      <c r="C41" s="41"/>
      <c r="D41" s="41"/>
      <c r="E41" s="41" t="s">
        <v>97</v>
      </c>
      <c r="F41" s="41" t="s">
        <v>120</v>
      </c>
      <c r="G41" s="41" t="s">
        <v>156</v>
      </c>
      <c r="H41" s="41">
        <v>1</v>
      </c>
      <c r="I41" s="90" t="s">
        <v>163</v>
      </c>
      <c r="J41" s="41" t="s">
        <v>192</v>
      </c>
      <c r="K41" s="51"/>
      <c r="L41" s="51"/>
      <c r="M41" s="101"/>
      <c r="N41" s="101"/>
      <c r="O41" s="80"/>
      <c r="P41"/>
      <c r="Q41"/>
    </row>
    <row r="42">
      <c r="A42" s="68"/>
      <c r="B42" s="37">
        <f>ROW(B42)-ROW($B$9)</f>
        <v>33</v>
      </c>
      <c r="C42" s="36"/>
      <c r="D42" s="36"/>
      <c r="E42" s="38" t="s">
        <v>98</v>
      </c>
      <c r="F42" s="38" t="s">
        <v>121</v>
      </c>
      <c r="G42" s="38" t="s">
        <v>157</v>
      </c>
      <c r="H42" s="38">
        <v>1</v>
      </c>
      <c r="I42" s="89" t="s">
        <v>162</v>
      </c>
      <c r="J42" s="38" t="s">
        <v>193</v>
      </c>
      <c r="K42" s="50"/>
      <c r="L42" s="50"/>
      <c r="M42" s="100"/>
      <c r="N42" s="100"/>
      <c r="O42" s="79"/>
      <c r="P42"/>
      <c r="Q42"/>
    </row>
    <row r="43">
      <c r="A43" s="68"/>
      <c r="B43" s="39">
        <f>ROW(B43)-ROW($B$9)</f>
        <v>34</v>
      </c>
      <c r="C43" s="41"/>
      <c r="D43" s="41"/>
      <c r="E43" s="41" t="s">
        <v>99</v>
      </c>
      <c r="F43" s="41" t="s">
        <v>122</v>
      </c>
      <c r="G43" s="41" t="s">
        <v>158</v>
      </c>
      <c r="H43" s="41">
        <v>1</v>
      </c>
      <c r="I43" s="90" t="s">
        <v>163</v>
      </c>
      <c r="J43" s="41" t="s">
        <v>194</v>
      </c>
      <c r="K43" s="51"/>
      <c r="L43" s="51"/>
      <c r="M43" s="101"/>
      <c r="N43" s="101"/>
      <c r="O43" s="80"/>
      <c r="P43"/>
      <c r="Q43"/>
    </row>
    <row r="44" spans="1:15" s="2" customFormat="1">
      <c r="A44" s="68"/>
      <c r="B44" s="37">
        <f>ROW(B44)-ROW($B$9)</f>
        <v>35</v>
      </c>
      <c r="C44" s="36"/>
      <c r="D44" s="36"/>
      <c r="E44" s="38" t="s">
        <v>100</v>
      </c>
      <c r="F44" s="38" t="s">
        <v>123</v>
      </c>
      <c r="G44" s="38" t="s">
        <v>159</v>
      </c>
      <c r="H44" s="38">
        <v>1</v>
      </c>
      <c r="I44" s="89" t="s">
        <v>162</v>
      </c>
      <c r="J44" s="38"/>
      <c r="K44" s="50"/>
      <c r="L44" s="50"/>
      <c r="M44" s="100"/>
      <c r="N44" s="100"/>
      <c r="O44" s="79"/>
      <c r="P44"/>
      <c r="Q44"/>
    </row>
    <row r="45" spans="1:15">
      <c r="A45" s="68"/>
      <c r="B45" s="64"/>
      <c r="C45" s="63"/>
      <c r="D45" s="43"/>
      <c r="E45" s="42"/>
      <c r="F45" s="60"/>
      <c r="G45" s="48"/>
      <c r="H45" s="59">
        <f>SUM(H10:H44)</f>
        <v>80</v>
      </c>
      <c r="I45" s="92"/>
      <c r="J45" s="53"/>
      <c r="K45" s="59">
        <f>SUM(K10:K44)</f>
        <v>0</v>
      </c>
      <c r="L45" s="58"/>
      <c r="M45" s="58"/>
      <c r="N45" s="58">
        <f>SUM(N10:N44)</f>
        <v>0</v>
      </c>
      <c r="O45" s="82"/>
      <c r="P45"/>
      <c r="Q45"/>
    </row>
    <row r="46" spans="1:15" thickBot="1">
      <c r="A46" s="68"/>
      <c r="B46" s="103" t="s">
        <v>36</v>
      </c>
      <c r="C46" s="103"/>
      <c r="D46" s="7"/>
      <c r="E46" s="9"/>
      <c r="F46" s="62" t="s">
        <v>37</v>
      </c>
      <c r="G46" s="6"/>
      <c r="H46" s="6"/>
      <c r="I46" s="93"/>
      <c r="J46" s="48"/>
      <c r="K46" s="48"/>
      <c r="L46" s="48"/>
      <c r="M46" s="48"/>
      <c r="N46" s="48"/>
      <c r="O46" s="78"/>
      <c r="P46"/>
      <c r="Q46"/>
    </row>
    <row r="47" spans="1:15" thickBot="1">
      <c r="A47" s="68"/>
      <c r="B47" s="8"/>
      <c r="C47" s="8"/>
      <c r="D47" s="8"/>
      <c r="E47" s="10"/>
      <c r="F47" s="97" t="s">
        <v>53</v>
      </c>
      <c r="G47" s="7"/>
      <c r="H47" s="98" t="s">
        <v>64</v>
      </c>
      <c r="I47" s="97"/>
      <c r="J47" s="57" t="s">
        <v>48</v>
      </c>
      <c r="K47" s="48"/>
      <c r="L47" s="104">
        <f>N45</f>
        <v>0</v>
      </c>
      <c r="M47" s="105"/>
      <c r="N47" s="56" t="s">
        <v>65</v>
      </c>
      <c r="O47" s="78"/>
      <c r="P47"/>
      <c r="Q47"/>
    </row>
    <row r="48" spans="1:15">
      <c r="A48" s="68"/>
      <c r="B48" s="8"/>
      <c r="C48" s="8"/>
      <c r="D48" s="8"/>
      <c r="E48" s="10"/>
      <c r="F48" s="7"/>
      <c r="G48" s="7"/>
      <c r="H48" s="7"/>
      <c r="I48" s="94"/>
      <c r="J48" s="61" t="s">
        <v>52</v>
      </c>
      <c r="K48" s="8"/>
      <c r="L48" s="106">
        <f>L47/H47</f>
        <v>0</v>
      </c>
      <c r="M48" s="106"/>
      <c r="N48" s="99" t="s">
        <v>65</v>
      </c>
      <c r="O48" s="78"/>
      <c r="P48"/>
      <c r="Q48"/>
    </row>
    <row r="49" spans="1:15" thickBot="1">
      <c r="A49" s="71"/>
      <c r="B49" s="35"/>
      <c r="C49" s="14"/>
      <c r="D49" s="14"/>
      <c r="E49" s="12"/>
      <c r="F49" s="13"/>
      <c r="G49" s="13"/>
      <c r="H49" s="13"/>
      <c r="I49" s="95"/>
      <c r="J49" s="13"/>
      <c r="K49" s="14"/>
      <c r="L49" s="72"/>
      <c r="M49" s="72"/>
      <c r="N49" s="72"/>
      <c r="O49" s="83"/>
      <c r="P49"/>
      <c r="Q49"/>
    </row>
    <row r="51" spans="1:15">
      <c r="C51" s="1"/>
      <c r="D51" s="1"/>
      <c r="E51" s="1"/>
      <c r="F51"/>
      <c r="G51"/>
    </row>
    <row r="52" spans="1:15">
      <c r="C52" s="1"/>
      <c r="D52" s="1"/>
      <c r="E52" s="1"/>
      <c r="F52"/>
      <c r="G52"/>
    </row>
    <row r="53" spans="1:15">
      <c r="C53" s="1"/>
      <c r="D53" s="1"/>
      <c r="E53" s="1"/>
      <c r="F53"/>
      <c r="G53"/>
    </row>
  </sheetData>
  <mergeCells>
    <mergeCell ref="B46:C46"/>
    <mergeCell ref="L47:M47"/>
    <mergeCell ref="L48:M48"/>
  </mergeCells>
  <phoneticPr fontId="0" type="noConversion"/>
  <conditionalFormatting sqref="L10:L44">
    <cfRule type="cellIs" dxfId="1" priority="3" aboveAverage="1" operator="lessThan">
      <formula>1</formula>
    </cfRule>
  </conditionalFormatting>
  <conditionalFormatting sqref="N10:N44">
    <cfRule type="containsBlanks" dxfId="0" priority="2" aboveAverage="1">
      <formula>LEN(TRIM(N10))=0</formula>
    </cfRule>
  </conditionalFormatting>
  <hyperlinks>
    <hyperlink ref="K7" r:id="rId1"/>
  </hyperlinks>
  <pageMargins left="0.47244094488189" right="0.354330708661417" top="0.590551181102362" bottom="0.984251968503937" header="0.511811023622047" footer="0.511811023622047"/>
  <pageSetup paperSize="9" scale="57" fitToHeight="0" orientation="landscape" horizontalDpi="200" verticalDpi="200" r:id="rId2"/>
  <headerFooter alignWithMargins="0">
    <oddHeader><![CDATA[&LCreated by FEDEVEL&CMotherboard, Processor and Microcontroller Board Design&Rhttp://www.fedevel.com]]></oddHeader>
    <oddFooter><![CDATA[&C&D&R&P/&N]]>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>
      <selection activeCell="B7" sqref="B7"/>
    </sheetView>
  </sheetViews>
  <sheetFormatPr defaultRowHeight="13.2"/>
  <cols>
    <col min="1" max="1" width="28" bestFit="1" customWidth="1"/>
    <col min="2" max="2" width="110.5546875" customWidth="1"/>
  </cols>
  <sheetData>
    <row r="1" spans="1:2">
      <c r="A1" s="32" t="s">
        <v>0</v>
      </c>
      <c r="B1" s="33" t="s">
        <v>200</v>
      </c>
      <c r="C1"/>
      <c r="D1"/>
    </row>
    <row r="2" spans="1:2">
      <c r="A2" s="31" t="s">
        <v>2</v>
      </c>
      <c r="B2" s="5" t="s">
        <v>60</v>
      </c>
      <c r="C2"/>
      <c r="D2"/>
    </row>
    <row r="3" spans="1:2">
      <c r="A3" s="32" t="s">
        <v>4</v>
      </c>
      <c r="B3" s="34" t="s">
        <v>61</v>
      </c>
      <c r="C3"/>
      <c r="D3"/>
    </row>
    <row r="4" spans="1:2">
      <c r="A4" s="31" t="s">
        <v>6</v>
      </c>
      <c r="B4" s="5" t="s">
        <v>60</v>
      </c>
      <c r="C4"/>
      <c r="D4"/>
    </row>
    <row r="5" spans="1:2">
      <c r="A5" s="32" t="s">
        <v>8</v>
      </c>
      <c r="B5" s="34" t="s">
        <v>200</v>
      </c>
      <c r="C5"/>
      <c r="D5"/>
    </row>
    <row r="6" spans="1:2">
      <c r="A6" s="31" t="s">
        <v>10</v>
      </c>
      <c r="B6" s="5" t="s">
        <v>201</v>
      </c>
      <c r="C6"/>
      <c r="D6"/>
    </row>
    <row r="7" spans="1:2">
      <c r="A7" s="32" t="s">
        <v>12</v>
      </c>
      <c r="B7" s="34" t="s">
        <v>202</v>
      </c>
      <c r="C7"/>
      <c r="D7"/>
    </row>
    <row r="8" spans="1:2">
      <c r="A8" s="31" t="s">
        <v>14</v>
      </c>
      <c r="B8" s="5" t="s">
        <v>63</v>
      </c>
      <c r="C8"/>
      <c r="D8"/>
    </row>
    <row r="9" spans="1:2">
      <c r="A9" s="32" t="s">
        <v>16</v>
      </c>
      <c r="B9" s="34" t="s">
        <v>62</v>
      </c>
      <c r="C9"/>
      <c r="D9"/>
    </row>
    <row r="10" spans="1:2">
      <c r="A10" s="31" t="s">
        <v>18</v>
      </c>
      <c r="B10" s="5" t="s">
        <v>203</v>
      </c>
      <c r="C10"/>
      <c r="D10"/>
    </row>
    <row r="11" spans="1:2">
      <c r="A11" s="32" t="s">
        <v>20</v>
      </c>
      <c r="B11" s="34" t="s">
        <v>204</v>
      </c>
      <c r="C11"/>
      <c r="D11"/>
    </row>
    <row r="12" spans="1:2">
      <c r="A12" s="31" t="s">
        <v>22</v>
      </c>
      <c r="B12" s="5" t="s">
        <v>205</v>
      </c>
      <c r="C12"/>
      <c r="D12"/>
    </row>
    <row r="13" spans="1:2">
      <c r="A13" s="32" t="s">
        <v>24</v>
      </c>
      <c r="B13" s="34" t="s">
        <v>204</v>
      </c>
      <c r="C13"/>
      <c r="D13"/>
    </row>
    <row r="14" spans="1:2">
      <c r="A14" s="31" t="s">
        <v>26</v>
      </c>
      <c r="B14" s="5" t="s">
        <v>206</v>
      </c>
      <c r="C14"/>
      <c r="D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Windows User</dc:creator>
  <cp:lastModifiedBy>Windows User</cp:lastModifiedBy>
  <cp:lastPrinted>2012-02-04T13:58:31Z</cp:lastPrinted>
  <dcterms:modified xsi:type="dcterms:W3CDTF">2017-10-03T08:37:13Z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