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/>
  <c r="C75"/>
  <c r="C19"/>
  <c r="C64"/>
  <c r="C60"/>
  <c r="C72"/>
  <c r="C12"/>
  <c r="C57"/>
  <c r="C42"/>
  <c r="C36"/>
  <c r="C50"/>
  <c r="C31"/>
  <c r="C26"/>
  <c r="C5"/>
</calcChain>
</file>

<file path=xl/sharedStrings.xml><?xml version="1.0" encoding="utf-8"?>
<sst xmlns="http://schemas.openxmlformats.org/spreadsheetml/2006/main" count="61" uniqueCount="38">
  <si>
    <t>Q1)</t>
  </si>
  <si>
    <t>Loan (Amount)</t>
  </si>
  <si>
    <t>Annual Interest Rate</t>
  </si>
  <si>
    <t xml:space="preserve">Years </t>
  </si>
  <si>
    <t>Monthly Payment</t>
  </si>
  <si>
    <t>Q2)</t>
  </si>
  <si>
    <t>Loan ( Amount)</t>
  </si>
  <si>
    <t>Principal  Month</t>
  </si>
  <si>
    <t>Q3)</t>
  </si>
  <si>
    <t>Q4)</t>
  </si>
  <si>
    <t>EMI</t>
  </si>
  <si>
    <t>Q5)</t>
  </si>
  <si>
    <t>Investment Amount</t>
  </si>
  <si>
    <t>CAGR</t>
  </si>
  <si>
    <t xml:space="preserve">      To</t>
  </si>
  <si>
    <t>Q6)</t>
  </si>
  <si>
    <t>Q7)</t>
  </si>
  <si>
    <t>Q8)</t>
  </si>
  <si>
    <t>Initial Cost</t>
  </si>
  <si>
    <t>Salvage Vlue</t>
  </si>
  <si>
    <t>Useful Life</t>
  </si>
  <si>
    <t>Depreciation</t>
  </si>
  <si>
    <t>Q9)</t>
  </si>
  <si>
    <t xml:space="preserve">Annual Interest Rate </t>
  </si>
  <si>
    <t>Years</t>
  </si>
  <si>
    <t>Interest Portion Of 
Payment</t>
  </si>
  <si>
    <t>Month</t>
  </si>
  <si>
    <t>Effective Annual 
Interest Rate</t>
  </si>
  <si>
    <t>Nominal Interest Rate</t>
  </si>
  <si>
    <t>Total Monthly Payment</t>
  </si>
  <si>
    <t>th Month</t>
  </si>
  <si>
    <t>Principal Portion For</t>
  </si>
  <si>
    <t>Interest Portion For</t>
  </si>
  <si>
    <t>IPMT</t>
  </si>
  <si>
    <t>PPMT</t>
  </si>
  <si>
    <t>Q10)</t>
  </si>
  <si>
    <t xml:space="preserve">Loan </t>
  </si>
  <si>
    <t>th month</t>
  </si>
</sst>
</file>

<file path=xl/styles.xml><?xml version="1.0" encoding="utf-8"?>
<styleSheet xmlns="http://schemas.openxmlformats.org/spreadsheetml/2006/main">
  <numFmts count="2">
    <numFmt numFmtId="8" formatCode="&quot;₹&quot;\ #,##0.00;[Red]&quot;₹&quot;\ \-#,##0.00"/>
    <numFmt numFmtId="164" formatCode="&quot;₹&quot;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1" fillId="3" borderId="1" xfId="0" applyNumberFormat="1" applyFont="1" applyFill="1" applyBorder="1"/>
    <xf numFmtId="10" fontId="1" fillId="3" borderId="1" xfId="0" applyNumberFormat="1" applyFont="1" applyFill="1" applyBorder="1"/>
    <xf numFmtId="0" fontId="1" fillId="3" borderId="1" xfId="0" applyFont="1" applyFill="1" applyBorder="1"/>
    <xf numFmtId="8" fontId="1" fillId="3" borderId="1" xfId="0" applyNumberFormat="1" applyFont="1" applyFill="1" applyBorder="1"/>
    <xf numFmtId="0" fontId="1" fillId="3" borderId="2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9" fontId="1" fillId="0" borderId="0" xfId="0" applyNumberFormat="1" applyFont="1"/>
    <xf numFmtId="9" fontId="1" fillId="3" borderId="1" xfId="1" applyFont="1" applyFill="1" applyBorder="1"/>
    <xf numFmtId="10" fontId="1" fillId="3" borderId="1" xfId="1" applyNumberFormat="1" applyFont="1" applyFill="1" applyBorder="1"/>
    <xf numFmtId="164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/>
    <xf numFmtId="0" fontId="1" fillId="3" borderId="1" xfId="1" applyNumberFormat="1" applyFont="1" applyFill="1" applyBorder="1"/>
    <xf numFmtId="164" fontId="1" fillId="3" borderId="1" xfId="1" applyNumberFormat="1" applyFont="1" applyFill="1" applyBorder="1"/>
    <xf numFmtId="0" fontId="1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8"/>
  <sheetViews>
    <sheetView tabSelected="1" workbookViewId="0">
      <selection activeCell="B1" sqref="B1"/>
    </sheetView>
  </sheetViews>
  <sheetFormatPr defaultRowHeight="15"/>
  <cols>
    <col min="2" max="2" width="21.140625" customWidth="1"/>
    <col min="3" max="3" width="19" customWidth="1"/>
    <col min="4" max="4" width="9.7109375" customWidth="1"/>
    <col min="5" max="5" width="10.42578125" bestFit="1" customWidth="1"/>
  </cols>
  <sheetData>
    <row r="1" spans="1:3">
      <c r="A1" s="1" t="s">
        <v>0</v>
      </c>
    </row>
    <row r="2" spans="1:3">
      <c r="B2" s="2" t="s">
        <v>1</v>
      </c>
      <c r="C2" s="3">
        <v>150000</v>
      </c>
    </row>
    <row r="3" spans="1:3">
      <c r="B3" s="2" t="s">
        <v>2</v>
      </c>
      <c r="C3" s="4">
        <v>0.08</v>
      </c>
    </row>
    <row r="4" spans="1:3">
      <c r="B4" s="2" t="s">
        <v>3</v>
      </c>
      <c r="C4" s="5">
        <v>3</v>
      </c>
    </row>
    <row r="5" spans="1:3">
      <c r="B5" s="2" t="s">
        <v>4</v>
      </c>
      <c r="C5" s="6">
        <f>PMT(C3/12,C4*12,-C2)</f>
        <v>4700.4548192146276</v>
      </c>
    </row>
    <row r="8" spans="1:3">
      <c r="A8" s="1" t="s">
        <v>5</v>
      </c>
      <c r="B8" s="2" t="s">
        <v>6</v>
      </c>
      <c r="C8" s="3">
        <v>150000</v>
      </c>
    </row>
    <row r="9" spans="1:3">
      <c r="B9" s="2" t="s">
        <v>2</v>
      </c>
      <c r="C9" s="4">
        <v>0.08</v>
      </c>
    </row>
    <row r="10" spans="1:3">
      <c r="B10" s="2" t="s">
        <v>24</v>
      </c>
      <c r="C10" s="5">
        <v>3</v>
      </c>
    </row>
    <row r="11" spans="1:3">
      <c r="B11" s="2" t="s">
        <v>26</v>
      </c>
      <c r="C11" s="5">
        <v>12</v>
      </c>
    </row>
    <row r="12" spans="1:3">
      <c r="B12" s="2" t="s">
        <v>7</v>
      </c>
      <c r="C12" s="6">
        <f>PPMT(C9/12,C11,C10*12,-C8)</f>
        <v>3981.0504081187928</v>
      </c>
    </row>
    <row r="15" spans="1:3">
      <c r="A15" s="1" t="s">
        <v>8</v>
      </c>
      <c r="B15" s="2" t="s">
        <v>6</v>
      </c>
      <c r="C15" s="3">
        <v>150000</v>
      </c>
    </row>
    <row r="16" spans="1:3">
      <c r="B16" s="2" t="s">
        <v>2</v>
      </c>
      <c r="C16" s="4">
        <v>0.08</v>
      </c>
    </row>
    <row r="17" spans="1:5">
      <c r="B17" s="2" t="s">
        <v>24</v>
      </c>
      <c r="C17" s="5">
        <v>3</v>
      </c>
    </row>
    <row r="18" spans="1:5">
      <c r="B18" s="2" t="s">
        <v>26</v>
      </c>
      <c r="C18" s="5">
        <v>6</v>
      </c>
    </row>
    <row r="19" spans="1:5" ht="30">
      <c r="B19" s="8" t="s">
        <v>25</v>
      </c>
      <c r="C19" s="6">
        <f>IPMT(C16/12,C18,C17*12,-C15)</f>
        <v>874.99585853285396</v>
      </c>
    </row>
    <row r="20" spans="1:5">
      <c r="B20" s="9"/>
      <c r="C20" s="10"/>
    </row>
    <row r="22" spans="1:5">
      <c r="A22" s="1" t="s">
        <v>9</v>
      </c>
    </row>
    <row r="23" spans="1:5">
      <c r="B23" s="2" t="s">
        <v>1</v>
      </c>
      <c r="C23" s="3">
        <v>200000</v>
      </c>
    </row>
    <row r="24" spans="1:5">
      <c r="B24" s="2" t="s">
        <v>2</v>
      </c>
      <c r="C24" s="4">
        <v>0.1</v>
      </c>
    </row>
    <row r="25" spans="1:5">
      <c r="B25" s="2" t="s">
        <v>3</v>
      </c>
      <c r="C25" s="5">
        <v>5</v>
      </c>
    </row>
    <row r="26" spans="1:5">
      <c r="B26" s="2" t="s">
        <v>10</v>
      </c>
      <c r="C26" s="6">
        <f>PMT(C24/12,C25*12,-C23)</f>
        <v>4249.4089422536554</v>
      </c>
    </row>
    <row r="29" spans="1:5">
      <c r="A29" s="1" t="s">
        <v>11</v>
      </c>
      <c r="B29" s="2" t="s">
        <v>12</v>
      </c>
      <c r="C29" s="3">
        <v>10000</v>
      </c>
      <c r="D29" s="5" t="s">
        <v>14</v>
      </c>
      <c r="E29" s="3">
        <v>15000</v>
      </c>
    </row>
    <row r="30" spans="1:5">
      <c r="B30" s="2" t="s">
        <v>3</v>
      </c>
      <c r="C30" s="5">
        <v>4</v>
      </c>
    </row>
    <row r="31" spans="1:5">
      <c r="B31" s="2" t="s">
        <v>13</v>
      </c>
      <c r="C31" s="16">
        <f>((E29/C29)^(1/C30)-1)*100</f>
        <v>10.66819197003217</v>
      </c>
    </row>
    <row r="34" spans="1:3">
      <c r="A34" s="1" t="s">
        <v>15</v>
      </c>
    </row>
    <row r="35" spans="1:3">
      <c r="B35" s="2" t="s">
        <v>23</v>
      </c>
      <c r="C35" s="11">
        <v>0.06</v>
      </c>
    </row>
    <row r="36" spans="1:3" ht="30">
      <c r="B36" s="8" t="s">
        <v>27</v>
      </c>
      <c r="C36" s="5">
        <f>EFFECT(C35,4)</f>
        <v>6.136355062499943E-2</v>
      </c>
    </row>
    <row r="40" spans="1:3">
      <c r="A40" s="1" t="s">
        <v>16</v>
      </c>
    </row>
    <row r="41" spans="1:3">
      <c r="B41" s="2" t="s">
        <v>2</v>
      </c>
      <c r="C41" s="12">
        <v>9.5000000000000001E-2</v>
      </c>
    </row>
    <row r="42" spans="1:3">
      <c r="B42" s="2" t="s">
        <v>28</v>
      </c>
      <c r="C42" s="5">
        <f>NOMINAL(C41,12)</f>
        <v>9.1098411486990827E-2</v>
      </c>
    </row>
    <row r="46" spans="1:3">
      <c r="A46" s="1" t="s">
        <v>17</v>
      </c>
    </row>
    <row r="47" spans="1:3">
      <c r="B47" s="2" t="s">
        <v>18</v>
      </c>
      <c r="C47" s="3">
        <v>50000</v>
      </c>
    </row>
    <row r="48" spans="1:3">
      <c r="B48" s="2" t="s">
        <v>19</v>
      </c>
      <c r="C48" s="3">
        <v>10000</v>
      </c>
    </row>
    <row r="49" spans="1:4">
      <c r="B49" s="2" t="s">
        <v>20</v>
      </c>
      <c r="C49" s="5">
        <v>5</v>
      </c>
      <c r="D49" s="7" t="s">
        <v>3</v>
      </c>
    </row>
    <row r="50" spans="1:4">
      <c r="B50" s="2" t="s">
        <v>21</v>
      </c>
      <c r="C50" s="3">
        <f>(C47-C48)/C49</f>
        <v>8000</v>
      </c>
    </row>
    <row r="53" spans="1:4">
      <c r="A53" s="1" t="s">
        <v>22</v>
      </c>
      <c r="C53" s="13"/>
    </row>
    <row r="54" spans="1:4">
      <c r="B54" s="2" t="s">
        <v>1</v>
      </c>
      <c r="C54" s="17">
        <v>300000</v>
      </c>
    </row>
    <row r="55" spans="1:4">
      <c r="B55" s="2" t="s">
        <v>2</v>
      </c>
      <c r="C55" s="4">
        <v>7.0000000000000007E-2</v>
      </c>
    </row>
    <row r="56" spans="1:4">
      <c r="B56" s="8" t="s">
        <v>3</v>
      </c>
      <c r="C56" s="5">
        <v>10</v>
      </c>
    </row>
    <row r="57" spans="1:4" ht="30">
      <c r="B57" s="8" t="s">
        <v>29</v>
      </c>
      <c r="C57" s="6">
        <f>PMT(C55/12,C56*12,-C54)</f>
        <v>3483.2543765587216</v>
      </c>
    </row>
    <row r="58" spans="1:4">
      <c r="B58" s="14"/>
      <c r="C58" s="15"/>
    </row>
    <row r="59" spans="1:4">
      <c r="B59" s="8" t="s">
        <v>31</v>
      </c>
      <c r="C59" s="5">
        <v>36</v>
      </c>
      <c r="D59" s="7" t="s">
        <v>30</v>
      </c>
    </row>
    <row r="60" spans="1:4">
      <c r="B60" s="8" t="s">
        <v>34</v>
      </c>
      <c r="C60" s="6">
        <f>PPMT(C55/12,C59,C56*12,-C54)</f>
        <v>2124.5802854670587</v>
      </c>
    </row>
    <row r="61" spans="1:4">
      <c r="C61" s="15"/>
    </row>
    <row r="63" spans="1:4">
      <c r="B63" s="2" t="s">
        <v>32</v>
      </c>
      <c r="C63" s="5">
        <v>60</v>
      </c>
      <c r="D63" s="5" t="s">
        <v>30</v>
      </c>
    </row>
    <row r="64" spans="1:4">
      <c r="B64" s="2" t="s">
        <v>33</v>
      </c>
      <c r="C64" s="6">
        <f>IPMT(C55/12,C63,C56*12,-C54)</f>
        <v>1040.3991796611519</v>
      </c>
    </row>
    <row r="68" spans="1:4">
      <c r="A68" s="1" t="s">
        <v>35</v>
      </c>
    </row>
    <row r="69" spans="1:4">
      <c r="B69" s="2" t="s">
        <v>36</v>
      </c>
      <c r="C69" s="3">
        <v>900000</v>
      </c>
    </row>
    <row r="70" spans="1:4">
      <c r="B70" s="2" t="s">
        <v>2</v>
      </c>
      <c r="C70" s="4">
        <v>0.08</v>
      </c>
    </row>
    <row r="71" spans="1:4">
      <c r="B71" s="2" t="s">
        <v>24</v>
      </c>
      <c r="C71" s="5">
        <v>9</v>
      </c>
    </row>
    <row r="72" spans="1:4">
      <c r="B72" s="2" t="s">
        <v>4</v>
      </c>
      <c r="C72" s="6">
        <f>PMT(C70/12,C71*12,-C69)</f>
        <v>11716.843398512592</v>
      </c>
    </row>
    <row r="73" spans="1:4">
      <c r="B73" s="18"/>
      <c r="C73" s="18"/>
    </row>
    <row r="74" spans="1:4">
      <c r="B74" s="2" t="s">
        <v>31</v>
      </c>
      <c r="C74" s="5">
        <v>28</v>
      </c>
      <c r="D74" s="5" t="s">
        <v>37</v>
      </c>
    </row>
    <row r="75" spans="1:4">
      <c r="B75" s="2" t="s">
        <v>34</v>
      </c>
      <c r="C75" s="6">
        <f>PPMT(C70/12,C74,C71*12,-C69)</f>
        <v>6840.2169780039621</v>
      </c>
    </row>
    <row r="77" spans="1:4">
      <c r="B77" s="2" t="s">
        <v>32</v>
      </c>
      <c r="C77" s="5">
        <v>40</v>
      </c>
      <c r="D77" s="5" t="s">
        <v>37</v>
      </c>
    </row>
    <row r="78" spans="1:4">
      <c r="B78" s="2" t="s">
        <v>33</v>
      </c>
      <c r="C78" s="6">
        <f>IPMT(C70/12,C77,C71*12,-C69)</f>
        <v>4308.8917848779392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Arjee</dc:creator>
  <cp:lastModifiedBy>LENOVO</cp:lastModifiedBy>
  <dcterms:created xsi:type="dcterms:W3CDTF">2024-03-07T14:23:46Z</dcterms:created>
  <dcterms:modified xsi:type="dcterms:W3CDTF">2024-03-11T08:40:03Z</dcterms:modified>
</cp:coreProperties>
</file>