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kar Pathak\Documents\"/>
    </mc:Choice>
  </mc:AlternateContent>
  <xr:revisionPtr revIDLastSave="0" documentId="13_ncr:1_{095F99EB-3B3D-4AB0-A13A-F0E52C894CC0}" xr6:coauthVersionLast="40" xr6:coauthVersionMax="40" xr10:uidLastSave="{00000000-0000-0000-0000-000000000000}"/>
  <bookViews>
    <workbookView xWindow="0" yWindow="0" windowWidth="19200" windowHeight="8250" activeTab="4" xr2:uid="{00000000-000D-0000-FFFF-FFFF00000000}"/>
  </bookViews>
  <sheets>
    <sheet name="Sheet3" sheetId="3" r:id="rId1"/>
    <sheet name="Sheet4" sheetId="4" r:id="rId2"/>
    <sheet name="Sheet5" sheetId="5" r:id="rId3"/>
    <sheet name="Sheet1" sheetId="1" r:id="rId4"/>
    <sheet name="Sheet2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4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<sst xmlns="http://schemas.openxmlformats.org/spreadsheetml/2006/main" count="24820" uniqueCount="8400">
  <si>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</si>
  <si>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</si>
  <si>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</si>
  <si>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</si>
  <si>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</si>
  <si>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</si>
  <si>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</si>
  <si>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</si>
  <si>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</si>
  <si>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</si>
  <si>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</si>
  <si>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</si>
  <si>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</si>
  <si>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</si>
  <si>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</si>
  <si>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</si>
  <si>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</si>
  <si>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</si>
  <si>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</si>
  <si>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</si>
  <si>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</si>
  <si>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</si>
  <si>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</si>
  <si>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</si>
  <si>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</si>
  <si>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</si>
  <si>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</si>
  <si>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</si>
  <si>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</si>
  <si>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</si>
  <si>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</si>
  <si>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</si>
  <si>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</si>
  <si>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</si>
  <si>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</si>
  <si>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</si>
  <si>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</si>
  <si>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</si>
  <si>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</si>
  <si>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</si>
  <si>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</si>
  <si>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</si>
  <si>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</si>
  <si>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</si>
  <si>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</si>
  <si>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</si>
  <si>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</si>
  <si>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</si>
  <si>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</si>
  <si>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</si>
  <si>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</si>
  <si>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</si>
  <si>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</si>
  <si>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</si>
  <si>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</si>
  <si>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</si>
  <si>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</si>
  <si>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</si>
  <si>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</si>
  <si>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</si>
  <si>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</si>
  <si>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</si>
  <si>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</si>
  <si>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</si>
  <si>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</si>
  <si>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</si>
  <si>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</si>
  <si>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</si>
  <si>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</si>
  <si>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</si>
  <si>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</si>
  <si>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</si>
  <si>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</si>
  <si>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</si>
  <si>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</si>
  <si>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</si>
  <si>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</si>
  <si>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</si>
  <si>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</si>
  <si>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</si>
  <si>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</si>
  <si>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</si>
  <si>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</si>
  <si>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</si>
  <si>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</si>
  <si>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</si>
  <si>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</si>
  <si>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</si>
  <si>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</si>
  <si>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</si>
  <si>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</si>
  <si>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</si>
  <si>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</si>
  <si>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</si>
  <si>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</si>
  <si>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</si>
  <si>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</si>
  <si>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</si>
  <si>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</si>
  <si>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</si>
  <si>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</si>
  <si>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</si>
  <si>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</si>
  <si>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</si>
  <si>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</si>
  <si>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</si>
  <si>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</si>
  <si>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</si>
  <si>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</si>
  <si>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</si>
  <si>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</si>
  <si>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</si>
  <si>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</si>
  <si>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</si>
  <si>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</si>
  <si>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</si>
  <si>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</si>
  <si>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</si>
  <si>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</si>
  <si>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</si>
  <si>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</si>
  <si>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</si>
  <si>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</si>
  <si>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</si>
  <si>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</si>
  <si>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</si>
  <si>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</si>
  <si>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</si>
  <si>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</si>
  <si>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</si>
  <si>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</si>
  <si>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</si>
  <si>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</si>
  <si>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</si>
  <si>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</si>
  <si>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</si>
  <si>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</si>
  <si>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</si>
  <si>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</si>
  <si>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</si>
  <si>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</si>
  <si>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</si>
  <si>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</si>
  <si>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</si>
  <si>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</si>
  <si>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</si>
  <si>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</si>
  <si>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</si>
  <si>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</si>
  <si>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</si>
  <si>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</si>
  <si>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</si>
  <si>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</si>
  <si>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</si>
  <si>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</si>
  <si>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</si>
  <si>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</si>
  <si>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</si>
  <si>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</si>
  <si>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</si>
  <si>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</si>
  <si>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</si>
  <si>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</si>
  <si>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</si>
  <si>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</si>
  <si>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</si>
  <si>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</si>
  <si>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</si>
  <si>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</si>
  <si>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</si>
  <si>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</si>
  <si>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</si>
  <si>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</si>
  <si>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</si>
  <si>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</si>
  <si>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</si>
  <si>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</si>
  <si>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</si>
  <si>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</si>
  <si>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</si>
  <si>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</si>
  <si>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</si>
  <si>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</si>
  <si>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</si>
  <si>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</si>
  <si>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</si>
  <si>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</si>
  <si>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</si>
  <si>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</si>
  <si>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</si>
  <si>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</si>
  <si>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</si>
  <si>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</si>
  <si>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</si>
  <si>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</si>
  <si>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</si>
  <si>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</si>
  <si>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</si>
  <si>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</si>
  <si>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</si>
  <si>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</si>
  <si>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</si>
  <si>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</si>
  <si>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</si>
  <si>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</si>
  <si>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</si>
  <si>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</si>
  <si>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</si>
  <si>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</si>
  <si>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</si>
  <si>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</si>
  <si>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</si>
  <si>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</si>
  <si>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</si>
  <si>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</si>
  <si>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</si>
  <si>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</si>
  <si>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</si>
  <si>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</si>
  <si>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</si>
  <si>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</si>
  <si>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</si>
  <si>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</si>
  <si>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</si>
  <si>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</si>
  <si>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</si>
  <si>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</si>
  <si>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</si>
  <si>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</si>
  <si>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</si>
  <si>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</si>
  <si>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</si>
  <si>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</si>
  <si>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</si>
  <si>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</si>
  <si>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</si>
  <si>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</si>
  <si>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</si>
  <si>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</si>
  <si>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</si>
  <si>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</si>
  <si>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</si>
  <si>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</si>
  <si>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</si>
  <si>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</si>
  <si>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</si>
  <si>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</si>
  <si>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</si>
  <si>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</si>
  <si>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</si>
  <si>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</si>
  <si>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</si>
  <si>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</si>
  <si>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</si>
  <si>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</si>
  <si>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</si>
  <si>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</si>
  <si>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</si>
  <si>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</si>
  <si>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</si>
  <si>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</si>
  <si>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</si>
  <si>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</si>
  <si>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</si>
  <si>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</si>
  <si>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</si>
  <si>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</si>
  <si>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</si>
  <si>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</si>
  <si>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</si>
  <si>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</si>
  <si>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</si>
  <si>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</si>
  <si>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</si>
  <si>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</si>
  <si>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</si>
  <si>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</si>
  <si>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</si>
  <si>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</si>
  <si>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</si>
  <si>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</si>
  <si>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</si>
  <si>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</si>
  <si>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</si>
  <si>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</si>
  <si>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</si>
  <si>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</si>
  <si>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</si>
  <si>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</si>
  <si>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</si>
  <si>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</si>
  <si>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</si>
  <si>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</si>
  <si>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</si>
  <si>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</si>
  <si>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</si>
  <si>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</si>
  <si>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</si>
  <si>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</si>
  <si>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</si>
  <si>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</si>
  <si>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</si>
  <si>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</si>
  <si>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</si>
  <si>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</si>
  <si>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</si>
  <si>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</si>
  <si>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</si>
  <si>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</si>
  <si>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</si>
  <si>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</si>
  <si>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</si>
  <si>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</si>
  <si>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</si>
  <si>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</si>
  <si>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</si>
  <si>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</si>
  <si>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</si>
  <si>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</si>
  <si>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</si>
  <si>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</si>
  <si>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</si>
  <si>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</si>
  <si>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</si>
  <si>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</si>
  <si>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</si>
  <si>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</si>
  <si>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</si>
  <si>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</si>
  <si>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</si>
  <si>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</si>
  <si>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</si>
  <si>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</si>
  <si>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</si>
  <si>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</si>
  <si>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</si>
  <si>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</si>
  <si>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</si>
  <si>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</si>
  <si>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</si>
  <si>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</si>
  <si>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</si>
  <si>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</si>
  <si>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</si>
  <si>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</si>
  <si>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</si>
  <si>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</si>
  <si>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</si>
  <si>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</si>
  <si>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</si>
  <si>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</si>
  <si>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</si>
  <si>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</si>
  <si>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</si>
  <si>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</si>
  <si>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</si>
  <si>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</si>
  <si>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</si>
  <si>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</si>
  <si>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</si>
  <si>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</si>
  <si>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</si>
  <si>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</si>
  <si>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</si>
  <si>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</si>
  <si>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</si>
  <si>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</si>
  <si>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</si>
  <si>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</si>
  <si>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</si>
  <si>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</si>
  <si>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</si>
  <si>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</si>
  <si>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</si>
  <si>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</si>
  <si>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</si>
  <si>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</si>
  <si>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</si>
  <si>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</si>
  <si>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</si>
  <si>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</si>
  <si>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</si>
  <si>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</si>
  <si>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</si>
  <si>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</si>
  <si>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</si>
  <si>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</si>
  <si>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</si>
  <si>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</si>
  <si>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</si>
  <si>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</si>
  <si>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</si>
  <si>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</si>
  <si>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</si>
  <si>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</si>
  <si>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</si>
  <si>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</si>
  <si>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</si>
  <si>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</si>
  <si>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</si>
  <si>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</si>
  <si>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</si>
  <si>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</si>
  <si>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</si>
  <si>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</si>
  <si>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</si>
  <si>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</si>
  <si>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</si>
  <si>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</si>
  <si>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</si>
  <si>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</si>
  <si>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</si>
  <si>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</si>
  <si>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</si>
  <si>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</si>
  <si>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</si>
  <si>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</si>
  <si>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</si>
  <si>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</si>
  <si>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</si>
  <si>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</si>
  <si>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</si>
  <si>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</si>
  <si>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</si>
  <si>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</si>
  <si>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</si>
  <si>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</si>
  <si>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</si>
  <si>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</si>
  <si>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</si>
  <si>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</si>
  <si>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</si>
  <si>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</si>
  <si>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</si>
  <si>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</si>
  <si>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</si>
  <si>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</si>
  <si>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</si>
  <si>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</si>
  <si>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</si>
  <si>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</si>
  <si>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</si>
  <si>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</si>
  <si>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</si>
  <si>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</si>
  <si>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</si>
  <si>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</si>
  <si>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</si>
  <si>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</si>
  <si>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</si>
  <si>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</si>
  <si>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</si>
  <si>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</si>
  <si>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</si>
  <si>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</si>
  <si>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</si>
  <si>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</si>
  <si>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</si>
  <si>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</si>
  <si>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</si>
  <si>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</si>
  <si>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</si>
  <si>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</si>
  <si>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</si>
  <si>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</si>
  <si>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</si>
  <si>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</si>
  <si>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</si>
  <si>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</si>
  <si>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</si>
  <si>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</si>
  <si>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</si>
  <si>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</si>
  <si>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</si>
  <si>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</si>
  <si>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</si>
  <si>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</si>
  <si>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</si>
  <si>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</si>
  <si>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</si>
  <si>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</si>
  <si>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</si>
  <si>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</si>
  <si>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</si>
  <si>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</si>
  <si>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</si>
  <si>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</si>
  <si>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</si>
  <si>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</si>
  <si>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</si>
  <si>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</si>
  <si>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</si>
  <si>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</si>
  <si>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</si>
  <si>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</si>
  <si>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</si>
  <si>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</si>
  <si>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</si>
  <si>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</si>
  <si>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</si>
  <si>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</si>
  <si>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</si>
  <si>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</si>
  <si>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</si>
  <si>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</si>
  <si>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</si>
  <si>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</si>
  <si>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</si>
  <si>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</si>
  <si>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</si>
  <si>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</si>
  <si>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</si>
  <si>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</si>
  <si>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</si>
  <si>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</si>
  <si>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</si>
  <si>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</si>
  <si>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</si>
  <si>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</si>
  <si>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</si>
  <si>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</si>
  <si>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</si>
  <si>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</si>
  <si>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</si>
  <si>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</si>
  <si>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</si>
  <si>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</si>
  <si>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</si>
  <si>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</si>
  <si>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</si>
  <si>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</si>
  <si>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</si>
  <si>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</si>
  <si>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</si>
  <si>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</si>
  <si>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</si>
  <si>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</si>
  <si>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</si>
  <si>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</si>
  <si>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</si>
  <si>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</si>
  <si>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</si>
  <si>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</si>
  <si>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</si>
  <si>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</si>
  <si>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</si>
  <si>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</si>
  <si>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</si>
  <si>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</si>
  <si>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</si>
  <si>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</si>
  <si>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</si>
  <si>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</si>
  <si>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</si>
  <si>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</si>
  <si>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</si>
  <si>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</si>
  <si>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</si>
  <si>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</si>
  <si>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</si>
  <si>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</si>
  <si>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</si>
  <si>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</si>
  <si>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</si>
  <si>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</si>
  <si>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</si>
  <si>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</si>
  <si>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</si>
  <si>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</si>
  <si>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</si>
  <si>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</si>
  <si>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</si>
  <si>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</si>
  <si>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</si>
  <si>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</si>
  <si>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</si>
  <si>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</si>
  <si>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</si>
  <si>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</si>
  <si>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</si>
  <si>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</si>
  <si>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</si>
  <si>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</si>
  <si>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</si>
  <si>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</si>
  <si>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</si>
  <si>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</si>
  <si>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</si>
  <si>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</si>
  <si>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</si>
  <si>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</si>
  <si>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</si>
  <si>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</si>
  <si>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</si>
  <si>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</si>
  <si>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</si>
  <si>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</si>
  <si>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</si>
  <si>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</si>
  <si>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</si>
  <si>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</si>
  <si>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</si>
  <si>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</si>
  <si>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</si>
  <si>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</si>
  <si>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</si>
  <si>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</si>
  <si>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</si>
  <si>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</si>
  <si>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</si>
  <si>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</si>
  <si>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</si>
  <si>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</si>
  <si>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</si>
  <si>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</si>
  <si>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</si>
  <si>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</si>
  <si>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</si>
  <si>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</si>
  <si>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</si>
  <si>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</si>
  <si>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</si>
  <si>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</si>
  <si>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</si>
  <si>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</si>
  <si>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</si>
  <si>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</si>
  <si>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</si>
  <si>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</si>
  <si>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</si>
  <si>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</si>
  <si>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</si>
  <si>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</si>
  <si>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</si>
  <si>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</si>
  <si>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</si>
  <si>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</si>
  <si>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</si>
  <si>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</si>
  <si>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</si>
  <si>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</si>
  <si>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</si>
  <si>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</si>
  <si>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</si>
  <si>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</si>
  <si>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</si>
  <si>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</si>
  <si>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</si>
  <si>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</si>
  <si>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</si>
  <si>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</si>
  <si>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</si>
  <si>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</si>
  <si>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</si>
  <si>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</si>
  <si>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</si>
  <si>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</si>
  <si>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</si>
  <si>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</si>
  <si>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</si>
  <si>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</si>
  <si>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</si>
  <si>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</si>
  <si>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</si>
  <si>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</si>
  <si>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</si>
  <si>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</si>
  <si>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</si>
  <si>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</si>
  <si>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</si>
  <si>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</si>
  <si>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</si>
  <si>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</si>
  <si>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</si>
  <si>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</si>
  <si>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</si>
  <si>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</si>
  <si>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</si>
  <si>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</si>
  <si>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</si>
  <si>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</si>
  <si>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</si>
  <si>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</si>
  <si>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</si>
  <si>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</si>
  <si>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</si>
  <si>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</si>
  <si>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</si>
  <si>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</si>
  <si>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</si>
  <si>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</si>
  <si>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</si>
  <si>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</si>
  <si>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</si>
  <si>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</si>
  <si>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</si>
  <si>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</si>
  <si>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</si>
  <si>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</si>
  <si>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</si>
  <si>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</si>
  <si>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</si>
  <si>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</si>
  <si>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</si>
  <si>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</si>
  <si>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</si>
  <si>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</si>
  <si>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</si>
  <si>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</si>
  <si>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</si>
  <si>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</si>
  <si>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</si>
  <si>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</si>
  <si>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</si>
  <si>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</si>
  <si>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</si>
  <si>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</si>
  <si>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</si>
  <si>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</si>
  <si>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</si>
  <si>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</si>
  <si>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</si>
  <si>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</si>
  <si>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</si>
  <si>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</si>
  <si>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</si>
  <si>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</si>
  <si>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</si>
  <si>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</si>
  <si>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</si>
  <si>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</si>
  <si>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</si>
  <si>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</si>
  <si>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</si>
  <si>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</si>
  <si>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</si>
  <si>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</si>
  <si>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</si>
  <si>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</si>
  <si>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</si>
  <si>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</si>
  <si>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</si>
  <si>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</si>
  <si>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</si>
  <si>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</si>
  <si>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</si>
  <si>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</si>
  <si>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</si>
  <si>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</si>
  <si>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</si>
  <si>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</si>
  <si>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</si>
  <si>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</si>
  <si>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</si>
  <si>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</si>
  <si>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</si>
  <si>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</si>
  <si>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</si>
  <si>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</si>
  <si>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</si>
  <si>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</si>
  <si>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</si>
  <si>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</si>
  <si>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</si>
  <si>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</si>
  <si>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</si>
  <si>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</si>
  <si>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</si>
  <si>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</si>
  <si>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</si>
  <si>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</si>
  <si>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</si>
  <si>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</si>
  <si>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</si>
  <si>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</si>
  <si>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</si>
  <si>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</si>
  <si>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</si>
  <si>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</si>
  <si>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</si>
  <si>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</si>
  <si>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</si>
  <si>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</si>
  <si>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</si>
  <si>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</si>
  <si>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</si>
  <si>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</si>
  <si>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</si>
  <si>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</si>
  <si>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</si>
  <si>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</si>
  <si>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</si>
  <si>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</si>
  <si>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</si>
  <si>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</si>
  <si>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</si>
  <si>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</si>
  <si>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</si>
  <si>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</si>
  <si>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</si>
  <si>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</si>
  <si>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</si>
  <si>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</si>
  <si>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</si>
  <si>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</si>
  <si>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</si>
  <si>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</si>
  <si>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</si>
  <si>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</si>
  <si>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</si>
  <si>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</si>
  <si>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</si>
  <si>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</si>
  <si>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</si>
  <si>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</si>
  <si>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</si>
  <si>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</si>
  <si>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</si>
  <si>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</si>
  <si>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</si>
  <si>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</si>
  <si>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</si>
  <si>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</si>
  <si>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</si>
  <si>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</si>
  <si>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</si>
  <si>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</si>
  <si>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</si>
  <si>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</si>
  <si>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</si>
  <si>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</si>
  <si>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</si>
  <si>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</si>
  <si>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</si>
  <si>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</si>
  <si>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</si>
  <si>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</si>
  <si>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</si>
  <si>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</si>
  <si>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</si>
  <si>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</si>
  <si>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</si>
  <si>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</si>
  <si>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</si>
  <si>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</si>
  <si>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</si>
  <si>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</si>
  <si>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</si>
  <si>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</si>
  <si>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</si>
  <si>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</si>
  <si>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</si>
  <si>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</si>
  <si>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</si>
  <si>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</si>
  <si>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</si>
  <si>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</si>
  <si>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</si>
  <si>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</si>
  <si>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</si>
  <si>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</si>
  <si>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</si>
  <si>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</si>
  <si>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</si>
  <si>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</si>
  <si>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</si>
  <si>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</si>
  <si>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</si>
  <si>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</si>
  <si>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</si>
  <si>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</si>
  <si>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</si>
  <si>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</si>
  <si>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</si>
  <si>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</si>
  <si>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</si>
  <si>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</si>
  <si>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</si>
  <si>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</si>
  <si>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</si>
  <si>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</si>
  <si>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</si>
  <si>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</si>
  <si>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</si>
  <si>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</si>
  <si>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</si>
  <si>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</si>
  <si>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</si>
  <si>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</si>
  <si>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</si>
  <si>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</si>
  <si>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</si>
  <si>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</si>
  <si>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</si>
  <si>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</si>
  <si>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</si>
  <si>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</si>
  <si>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</si>
  <si>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</si>
  <si>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</si>
  <si>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</si>
  <si>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</si>
  <si>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</si>
  <si>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</si>
  <si>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</si>
  <si>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</si>
  <si>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</si>
  <si>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</si>
  <si>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</si>
  <si>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</si>
  <si>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</si>
  <si>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</si>
  <si>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</si>
  <si>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</si>
  <si>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</si>
  <si>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</si>
  <si>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</si>
  <si>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</si>
  <si>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</si>
  <si>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</si>
  <si>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</si>
  <si>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</si>
  <si>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</si>
  <si>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</si>
  <si>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</si>
  <si>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</si>
  <si>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</si>
  <si>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</si>
  <si>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</si>
  <si>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</si>
  <si>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</si>
  <si>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</si>
  <si>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</si>
  <si>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</si>
  <si>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</si>
  <si>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</si>
  <si>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</si>
  <si>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</si>
  <si>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</si>
  <si>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</si>
  <si>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</si>
  <si>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</si>
  <si>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</si>
  <si>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</si>
  <si>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</si>
  <si>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</si>
  <si>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</si>
  <si>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</si>
  <si>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</si>
  <si>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</si>
  <si>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</si>
  <si>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</si>
  <si>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</si>
  <si>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</si>
  <si>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</si>
  <si>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</si>
  <si>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</si>
  <si>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</si>
  <si>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</si>
  <si>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</si>
  <si>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</si>
  <si>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</si>
  <si>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</si>
  <si>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</si>
  <si>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</si>
  <si>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</si>
  <si>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</si>
  <si>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</si>
  <si>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</si>
  <si>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</si>
  <si>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</si>
  <si>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</si>
  <si>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</si>
  <si>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</si>
  <si>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</si>
  <si>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</si>
  <si>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</si>
  <si>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</si>
  <si>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</si>
  <si>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</si>
  <si>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</si>
  <si>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</si>
  <si>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</si>
  <si>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</si>
  <si>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</si>
  <si>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</si>
  <si>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</si>
  <si>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</si>
  <si>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</si>
  <si>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</si>
  <si>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</si>
  <si>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</si>
  <si>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</si>
  <si>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</si>
  <si>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</si>
  <si>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</si>
  <si>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</si>
  <si>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</si>
  <si>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</si>
  <si>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</si>
  <si>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</si>
  <si>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</si>
  <si>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</si>
  <si>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</si>
  <si>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</si>
  <si>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</si>
  <si>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</si>
  <si>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</si>
  <si>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</si>
  <si>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</si>
  <si>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</si>
  <si>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</si>
  <si>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</si>
  <si>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</si>
  <si>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</si>
  <si>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</si>
  <si>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</si>
  <si>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</si>
  <si>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</si>
  <si>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</si>
  <si>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</si>
  <si>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</si>
  <si>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</si>
  <si>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</si>
  <si>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</si>
  <si>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</si>
  <si>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</si>
  <si>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</si>
  <si>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</si>
  <si>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</si>
  <si>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</si>
  <si>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</si>
  <si>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</si>
  <si>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</si>
  <si>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</si>
  <si>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</si>
  <si>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</si>
  <si>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</si>
  <si>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</si>
  <si>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</si>
  <si>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</si>
  <si>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</si>
  <si>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</si>
  <si>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</si>
  <si>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</si>
  <si>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</si>
  <si>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</si>
  <si>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</si>
  <si>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</si>
  <si>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</si>
  <si>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</si>
  <si>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</si>
  <si>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</si>
  <si>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</si>
  <si>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</si>
  <si>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</si>
  <si>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</si>
  <si>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</si>
  <si>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</si>
  <si>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</si>
  <si>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</si>
  <si>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</si>
  <si>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</si>
  <si>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</si>
  <si>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</si>
  <si>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</si>
  <si>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</si>
  <si>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</si>
  <si>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</si>
  <si>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</si>
  <si>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</si>
  <si>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</si>
  <si>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</si>
  <si>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</si>
  <si>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</si>
  <si>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</si>
  <si>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</si>
  <si>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</si>
  <si>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</si>
  <si>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</si>
  <si>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</si>
  <si>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</si>
  <si>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</si>
  <si>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</si>
  <si>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</si>
  <si>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</si>
  <si>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</si>
  <si>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</si>
  <si>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</si>
  <si>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</si>
  <si>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</si>
  <si>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</si>
  <si>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</si>
  <si>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</si>
  <si>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</si>
  <si>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</si>
  <si>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</si>
  <si>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</si>
  <si>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</si>
  <si>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</si>
  <si>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</si>
  <si>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</si>
  <si>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</si>
  <si>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</si>
  <si>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</si>
  <si>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</si>
  <si>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</si>
  <si>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</si>
  <si>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</si>
  <si>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</si>
  <si>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</si>
  <si>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</si>
  <si>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</si>
  <si>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</si>
  <si>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</si>
  <si>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</si>
  <si>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</si>
  <si>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</si>
  <si>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</si>
  <si>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</si>
  <si>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</si>
  <si>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</si>
  <si>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</si>
  <si>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</si>
  <si>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</si>
  <si>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</si>
  <si>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</si>
  <si>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</si>
  <si>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</si>
  <si>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</si>
  <si>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</si>
  <si>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</si>
  <si>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</si>
  <si>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</si>
  <si>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</si>
  <si>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</si>
  <si>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</si>
  <si>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</si>
  <si>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</si>
  <si>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</si>
  <si>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</si>
  <si>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</si>
  <si>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</si>
  <si>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</si>
  <si>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</si>
  <si>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</si>
  <si>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</si>
  <si>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</si>
  <si>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</si>
  <si>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</si>
  <si>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</si>
  <si>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</si>
  <si>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</si>
  <si>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</si>
  <si>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</si>
  <si>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</si>
  <si>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</si>
  <si>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</si>
  <si>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</si>
  <si>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</si>
  <si>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</si>
  <si>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</si>
  <si>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</si>
  <si>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</si>
  <si>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</si>
  <si>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</si>
  <si>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</si>
  <si>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</si>
  <si>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</si>
  <si>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</si>
  <si>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</si>
  <si>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</si>
  <si>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</si>
  <si>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</si>
  <si>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</si>
  <si>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</si>
  <si>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</si>
  <si>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</si>
  <si>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</si>
  <si>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</si>
  <si>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</si>
  <si>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</si>
  <si>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</si>
  <si>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</si>
  <si>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</si>
  <si>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</si>
  <si>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</si>
  <si>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</si>
  <si>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</si>
  <si>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</si>
  <si>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</si>
  <si>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</si>
  <si>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</si>
  <si>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</si>
  <si>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</si>
  <si>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</si>
  <si>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</si>
  <si>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</si>
  <si>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</si>
  <si>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</si>
  <si>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</si>
  <si>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</si>
  <si>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</si>
  <si>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</si>
  <si>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</si>
  <si>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</si>
  <si>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</si>
  <si>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</si>
  <si>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</si>
  <si>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</si>
  <si>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</si>
  <si>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</si>
  <si>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</si>
  <si>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</si>
  <si>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</si>
  <si>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</si>
  <si>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</si>
  <si>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</si>
  <si>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</si>
  <si>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</si>
  <si>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</si>
  <si>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</si>
  <si>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</si>
  <si>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</si>
  <si>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</si>
  <si>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</si>
  <si>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</si>
  <si>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</si>
  <si>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</si>
  <si>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</si>
  <si>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</si>
  <si>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</si>
  <si>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</si>
  <si>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</si>
  <si>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</si>
  <si>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</si>
  <si>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</si>
  <si>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</si>
  <si>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</si>
  <si>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</si>
  <si>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</si>
  <si>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</si>
  <si>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</si>
  <si>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</si>
  <si>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</si>
  <si>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</si>
  <si>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</si>
  <si>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</si>
  <si>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</si>
  <si>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</si>
  <si>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</si>
  <si>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</si>
  <si>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</si>
  <si>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</si>
  <si>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</si>
  <si>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</si>
  <si>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</si>
  <si>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</si>
  <si>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</si>
  <si>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</si>
  <si>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</si>
  <si>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</si>
  <si>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</si>
  <si>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</si>
  <si>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</si>
  <si>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</si>
  <si>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</si>
  <si>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</si>
  <si>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</si>
  <si>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</si>
  <si>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</si>
  <si>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</si>
  <si>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</si>
  <si>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</si>
  <si>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</si>
  <si>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</si>
  <si>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</si>
  <si>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</si>
  <si>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</si>
  <si>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</si>
  <si>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</si>
  <si>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</si>
  <si>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</si>
  <si>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</si>
  <si>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</si>
  <si>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</si>
  <si>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</si>
  <si>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</si>
  <si>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</si>
  <si>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</si>
  <si>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</si>
  <si>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</si>
  <si>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</si>
  <si>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</si>
  <si>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</si>
  <si>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</si>
  <si>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</si>
  <si>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</si>
  <si>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</si>
  <si>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</si>
  <si>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</si>
  <si>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</si>
  <si>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</si>
  <si>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</si>
  <si>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</si>
  <si>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</si>
  <si>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</si>
  <si>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</si>
  <si>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</si>
  <si>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</si>
  <si>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</si>
  <si>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</si>
  <si>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</si>
  <si>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</si>
  <si>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</si>
  <si>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</si>
  <si>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</si>
  <si>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</si>
  <si>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</si>
  <si>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</si>
  <si>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</si>
  <si>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</si>
  <si>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</si>
  <si>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</si>
  <si>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</si>
  <si>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</si>
  <si>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</si>
  <si>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</si>
  <si>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</si>
  <si>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</si>
  <si>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</si>
  <si>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</si>
  <si>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</si>
  <si>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</si>
  <si>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</si>
  <si>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</si>
  <si>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</si>
  <si>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</si>
  <si>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</si>
  <si>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</si>
  <si>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</si>
  <si>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</si>
  <si>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</si>
  <si>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</si>
  <si>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</si>
  <si>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</si>
  <si>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</si>
  <si>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</si>
  <si>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</si>
  <si>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</si>
  <si>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</si>
  <si>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</si>
  <si>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</si>
  <si>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</si>
  <si>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</si>
  <si>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</si>
  <si>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</si>
  <si>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</si>
  <si>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</si>
  <si>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</si>
  <si>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</si>
  <si>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</si>
  <si>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</si>
  <si>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</si>
  <si>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</si>
  <si>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</si>
  <si>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</si>
  <si>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</si>
  <si>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</si>
  <si>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</si>
  <si>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</si>
  <si>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</si>
  <si>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</si>
  <si>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</si>
  <si>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</si>
  <si>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</si>
  <si>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</si>
  <si>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</si>
  <si>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</si>
  <si>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</si>
  <si>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</si>
  <si>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</si>
  <si>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</si>
  <si>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</si>
  <si>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</si>
  <si>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</si>
  <si>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</si>
  <si>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</si>
  <si>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</si>
  <si>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</si>
  <si>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</si>
  <si>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</si>
  <si>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</si>
  <si>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</si>
  <si>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</si>
  <si>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</si>
  <si>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</si>
  <si>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</si>
  <si>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</si>
  <si>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</si>
  <si>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</si>
  <si>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</si>
  <si>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</si>
  <si>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</si>
  <si>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</si>
  <si>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</si>
  <si>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</si>
  <si>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</si>
  <si>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</si>
  <si>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</si>
  <si>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</si>
  <si>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</si>
  <si>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</si>
  <si>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</si>
  <si>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</si>
  <si>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</si>
  <si>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</si>
  <si>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</si>
  <si>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</si>
  <si>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</si>
  <si>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</si>
  <si>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</si>
  <si>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</si>
  <si>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</si>
  <si>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</si>
  <si>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</si>
  <si>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</si>
  <si>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</si>
  <si>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</si>
  <si>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</si>
  <si>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</si>
  <si>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</si>
  <si>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</si>
  <si>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</si>
  <si>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</si>
  <si>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</si>
  <si>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</si>
  <si>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</si>
  <si>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</si>
  <si>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</si>
  <si>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</si>
  <si>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</si>
  <si>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</si>
  <si>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</si>
  <si>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</si>
  <si>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</si>
  <si>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</si>
  <si>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</si>
  <si>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</si>
  <si>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</si>
  <si>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</si>
  <si>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</si>
  <si>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</si>
  <si>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</si>
  <si>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</si>
  <si>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</si>
  <si>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</si>
  <si>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</si>
  <si>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</si>
  <si>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</si>
  <si>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</si>
  <si>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</si>
  <si>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</si>
  <si>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</si>
  <si>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</si>
  <si>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</si>
  <si>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</si>
  <si>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</si>
  <si>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</si>
  <si>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</si>
  <si>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</si>
  <si>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</si>
  <si>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</si>
  <si>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</si>
  <si>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</si>
  <si>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</si>
  <si>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</si>
  <si>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</si>
  <si>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</si>
  <si>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</si>
  <si>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</si>
  <si>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</si>
  <si>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</si>
  <si>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</si>
  <si>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</si>
  <si>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</si>
  <si>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</si>
  <si>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</si>
  <si>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</si>
  <si>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</si>
  <si>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</si>
  <si>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</si>
  <si>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</si>
  <si>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</si>
  <si>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</si>
  <si>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</si>
  <si>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</si>
  <si>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</si>
  <si>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</si>
  <si>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</si>
  <si>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</si>
  <si>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</si>
  <si>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</si>
  <si>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</si>
  <si>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</si>
  <si>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</si>
  <si>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</si>
  <si>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</si>
  <si>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</si>
  <si>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</si>
  <si>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</si>
  <si>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</si>
  <si>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</si>
  <si>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</si>
  <si>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</si>
  <si>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</si>
  <si>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</si>
  <si>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</si>
  <si>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</si>
  <si>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</si>
  <si>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</si>
  <si>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</si>
  <si>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</si>
  <si>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</si>
  <si>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</si>
  <si>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</si>
  <si>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</si>
  <si>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</si>
  <si>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</si>
  <si>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</si>
  <si>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</si>
  <si>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</si>
  <si>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</si>
  <si>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</si>
  <si>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</si>
  <si>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</si>
  <si>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</si>
  <si>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</si>
  <si>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</si>
  <si>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</si>
  <si>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</si>
  <si>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</si>
  <si>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</si>
  <si>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</si>
  <si>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</si>
  <si>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</si>
  <si>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</si>
  <si>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</si>
  <si>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</si>
  <si>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</si>
  <si>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</si>
  <si>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</si>
  <si>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</si>
  <si>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</si>
  <si>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</si>
  <si>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</si>
  <si>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</si>
  <si>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</si>
  <si>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</si>
  <si>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</si>
  <si>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</si>
  <si>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</si>
  <si>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</si>
  <si>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</si>
  <si>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</si>
  <si>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</si>
  <si>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</si>
  <si>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</si>
  <si>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</si>
  <si>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</si>
  <si>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</si>
  <si>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</si>
  <si>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</si>
  <si>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</si>
  <si>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</si>
  <si>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</si>
  <si>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</si>
  <si>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</si>
  <si>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</si>
  <si>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</si>
  <si>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</si>
  <si>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</si>
  <si>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</si>
  <si>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</si>
  <si>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</si>
  <si>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</si>
  <si>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</si>
  <si>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</si>
  <si>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</si>
  <si>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</si>
  <si>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</si>
  <si>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</si>
  <si>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</si>
  <si>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</si>
  <si>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</si>
  <si>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</si>
  <si>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</si>
  <si>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</si>
  <si>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</si>
  <si>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</si>
  <si>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</si>
  <si>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</si>
  <si>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</si>
  <si>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</si>
  <si>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</si>
  <si>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</si>
  <si>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</si>
  <si>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</si>
  <si>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</si>
  <si>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</si>
  <si>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</si>
  <si>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</si>
  <si>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</si>
  <si>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</si>
  <si>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</si>
  <si>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</si>
  <si>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</si>
  <si>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</si>
  <si>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</si>
  <si>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</si>
  <si>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</si>
  <si>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</si>
  <si>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</si>
  <si>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</si>
  <si>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</si>
  <si>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</si>
  <si>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</si>
  <si>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</si>
  <si>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</si>
  <si>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</si>
  <si>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</si>
  <si>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</si>
  <si>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</si>
  <si>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</si>
  <si>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</si>
  <si>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</si>
  <si>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</si>
  <si>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</si>
  <si>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</si>
  <si>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</si>
  <si>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</si>
  <si>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</si>
  <si>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</si>
  <si>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</si>
  <si>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</si>
  <si>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</si>
  <si>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</si>
  <si>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</si>
  <si>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</si>
  <si>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</si>
  <si>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</si>
  <si>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</si>
  <si>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</si>
  <si>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</si>
  <si>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</si>
  <si>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</si>
  <si>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</si>
  <si>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</si>
  <si>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</si>
  <si>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</si>
  <si>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</si>
  <si>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</si>
  <si>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</si>
  <si>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</si>
  <si>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</si>
  <si>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</si>
  <si>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</si>
  <si>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</si>
  <si>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</si>
  <si>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</si>
  <si>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</si>
  <si>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</si>
  <si>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</si>
  <si>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</si>
  <si>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</si>
  <si>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</si>
  <si>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</si>
  <si>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</si>
  <si>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</si>
  <si>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</si>
  <si>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</si>
  <si>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</si>
  <si>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</si>
  <si>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</si>
  <si>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</si>
  <si>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</si>
  <si>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</si>
  <si>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</si>
  <si>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</si>
  <si>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</si>
  <si>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</si>
  <si>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</si>
  <si>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</si>
  <si>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</si>
  <si>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</si>
  <si>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</si>
  <si>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</si>
  <si>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</si>
  <si>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</si>
  <si>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</si>
  <si>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</si>
  <si>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</si>
  <si>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</si>
  <si>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</si>
  <si>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</si>
  <si>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</si>
  <si>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</si>
  <si>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</si>
  <si>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</si>
  <si>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</si>
  <si>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</si>
  <si>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</si>
  <si>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</si>
  <si>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</si>
  <si>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</si>
  <si>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</si>
  <si>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</si>
  <si>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</si>
  <si>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</si>
  <si>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</si>
  <si>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</si>
  <si>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</si>
  <si>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</si>
  <si>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</si>
  <si>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</si>
  <si>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</si>
  <si>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</si>
  <si>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</si>
  <si>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</si>
  <si>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</si>
  <si>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</si>
  <si>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</si>
  <si>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</si>
  <si>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</si>
  <si>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</si>
  <si>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</si>
  <si>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</si>
  <si>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</si>
  <si>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</si>
  <si>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</si>
  <si>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</si>
  <si>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</si>
  <si>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</si>
  <si>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</si>
  <si>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</si>
  <si>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</si>
  <si>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</si>
  <si>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</si>
  <si>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</si>
  <si>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</si>
  <si>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</si>
  <si>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</si>
  <si>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</si>
  <si>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</si>
  <si>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</si>
  <si>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</si>
  <si>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</si>
  <si>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</si>
  <si>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</si>
  <si>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</si>
  <si>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</si>
  <si>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</si>
  <si>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</si>
  <si>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</si>
  <si>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</si>
  <si>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</si>
  <si>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</si>
  <si>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</si>
  <si>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</si>
  <si>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</si>
  <si>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</si>
  <si>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</si>
  <si>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</si>
  <si>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</si>
  <si>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</si>
  <si>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</si>
  <si>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</si>
  <si>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</si>
  <si>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</si>
  <si>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</si>
  <si>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</si>
  <si>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</si>
  <si>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</si>
  <si>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</si>
  <si>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</si>
  <si>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</si>
  <si>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</si>
  <si>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</si>
  <si>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</si>
  <si>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</si>
  <si>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</si>
  <si>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</si>
  <si>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</si>
  <si>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</si>
  <si>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</si>
  <si>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</si>
  <si>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</si>
  <si>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</si>
  <si>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</si>
  <si>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</si>
  <si>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</si>
  <si>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</si>
  <si>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</si>
  <si>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</si>
  <si>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</si>
  <si>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</si>
  <si>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</si>
  <si>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</si>
  <si>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</si>
  <si>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</si>
  <si>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</si>
  <si>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</si>
  <si>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</si>
  <si>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</si>
  <si>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</si>
  <si>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</si>
  <si>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</si>
  <si>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</si>
  <si>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</si>
  <si>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</si>
  <si>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</si>
  <si>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</si>
  <si>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</si>
  <si>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</si>
  <si>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</si>
  <si>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</si>
  <si>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</si>
  <si>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</si>
  <si>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</si>
  <si>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</si>
  <si>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</si>
  <si>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</si>
  <si>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</si>
  <si>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</si>
  <si>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</si>
  <si>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</si>
  <si>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</si>
  <si>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</si>
  <si>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</si>
  <si>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</si>
  <si>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</si>
  <si>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</si>
  <si>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</si>
  <si>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</si>
  <si>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</si>
  <si>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</si>
  <si>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</si>
  <si>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</si>
  <si>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</si>
  <si>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</si>
  <si>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</si>
  <si>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</si>
  <si>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</si>
  <si>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</si>
  <si>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</si>
  <si>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</si>
  <si>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</si>
  <si>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</si>
  <si>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</si>
  <si>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</si>
  <si>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</si>
  <si>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</si>
  <si>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</si>
  <si>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</si>
  <si>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</si>
  <si>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</si>
  <si>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</si>
  <si>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</si>
  <si>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</si>
  <si>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</si>
  <si>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</si>
  <si>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</si>
  <si>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</si>
  <si>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</si>
  <si>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</si>
  <si>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</si>
  <si>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</si>
  <si>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</si>
  <si>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</si>
  <si>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</si>
  <si>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</si>
  <si>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</si>
  <si>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</si>
  <si>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</si>
  <si>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</si>
  <si>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</si>
  <si>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</si>
  <si>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</si>
  <si>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</si>
  <si>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</si>
  <si>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</si>
  <si>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</si>
  <si>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</si>
  <si>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</si>
  <si>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</si>
  <si>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</si>
  <si>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</si>
  <si>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</si>
  <si>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</si>
  <si>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</si>
  <si>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</si>
  <si>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</si>
  <si>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</si>
  <si>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</si>
  <si>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</si>
  <si>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</si>
  <si>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</si>
  <si>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</si>
  <si>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</si>
  <si>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</si>
  <si>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</si>
  <si>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</si>
  <si>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</si>
  <si>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</si>
  <si>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</si>
  <si>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</si>
  <si>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</si>
  <si>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</si>
  <si>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</si>
  <si>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</si>
  <si>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</si>
  <si>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</si>
  <si>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</si>
  <si>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</si>
  <si>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</si>
  <si>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</si>
  <si>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</si>
  <si>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</si>
  <si>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</si>
  <si>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</si>
  <si>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</si>
  <si>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</si>
  <si>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</si>
  <si>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</si>
  <si>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</si>
  <si>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</si>
  <si>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</si>
  <si>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</si>
  <si>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</si>
  <si>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</si>
  <si>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</si>
  <si>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</si>
  <si>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</si>
  <si>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</si>
  <si>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</si>
  <si>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</si>
  <si>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</si>
  <si>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</si>
  <si>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</si>
  <si>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</si>
  <si>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</si>
  <si>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</si>
  <si>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</si>
  <si>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</si>
  <si>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</si>
  <si>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</si>
  <si>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</si>
  <si>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</si>
  <si>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</si>
  <si>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</si>
  <si>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</si>
  <si>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</si>
  <si>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</si>
  <si>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</si>
  <si>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</si>
  <si>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</si>
  <si>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</si>
  <si>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</si>
  <si>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</si>
  <si>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</si>
  <si>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</si>
  <si>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</si>
  <si>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</si>
  <si>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</si>
  <si>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</si>
  <si>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</si>
  <si>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</si>
  <si>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</si>
  <si>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</si>
  <si>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</si>
  <si>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</si>
  <si>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</si>
  <si>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</si>
  <si>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</si>
  <si>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</si>
  <si>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</si>
  <si>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</si>
  <si>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</si>
  <si>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</si>
  <si>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</si>
  <si>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</si>
  <si>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</si>
  <si>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</si>
  <si>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</si>
  <si>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</si>
  <si>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</si>
  <si>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</si>
  <si>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</si>
  <si>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</si>
  <si>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</si>
  <si>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</si>
  <si>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</si>
  <si>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</si>
  <si>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</si>
  <si>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</si>
  <si>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</si>
  <si>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</si>
  <si>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</si>
  <si>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</si>
  <si>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</si>
  <si>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</si>
  <si>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</si>
  <si>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</si>
  <si>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</si>
  <si>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</si>
  <si>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</si>
  <si>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</si>
  <si>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</si>
  <si>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</si>
  <si>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</si>
  <si>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</si>
  <si>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</si>
  <si>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</si>
  <si>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</si>
  <si>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</si>
  <si>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</si>
  <si>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</si>
  <si>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</si>
  <si>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</si>
  <si>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</si>
  <si>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</si>
  <si>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</si>
  <si>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</si>
  <si>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</si>
  <si>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</si>
  <si>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</si>
  <si>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</si>
  <si>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</si>
  <si>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</si>
  <si>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</si>
  <si>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</si>
  <si>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</si>
  <si>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</si>
  <si>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</si>
  <si>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</si>
  <si>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</si>
  <si>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</si>
  <si>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</si>
  <si>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</si>
  <si>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</si>
  <si>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</si>
  <si>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</si>
  <si>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</si>
  <si>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</si>
  <si>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</si>
  <si>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</si>
  <si>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</si>
  <si>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</si>
  <si>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</si>
  <si>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</si>
  <si>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</si>
  <si>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</si>
  <si>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</si>
  <si>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</si>
  <si>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</si>
  <si>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</si>
  <si>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</si>
  <si>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</si>
  <si>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</si>
  <si>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</si>
  <si>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</si>
  <si>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</si>
  <si>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</si>
  <si>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</si>
  <si>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</si>
  <si>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</si>
  <si>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</si>
  <si>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</si>
  <si>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</si>
  <si>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</si>
  <si>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</si>
  <si>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</si>
  <si>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</si>
  <si>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</si>
  <si>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</si>
  <si>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</si>
  <si>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</si>
  <si>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</si>
  <si>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</si>
  <si>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</si>
  <si>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</si>
  <si>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</si>
  <si>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</si>
  <si>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</si>
  <si>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</si>
  <si>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</si>
  <si>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</si>
  <si>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</si>
  <si>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</si>
  <si>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</si>
  <si>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</si>
  <si>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</si>
  <si>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</si>
  <si>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</si>
  <si>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</si>
  <si>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</si>
  <si>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</si>
  <si>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</si>
  <si>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</si>
  <si>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</si>
  <si>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</si>
  <si>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</si>
  <si>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</si>
  <si>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</si>
  <si>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</si>
  <si>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</si>
  <si>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</si>
  <si>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</si>
  <si>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</si>
  <si>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</si>
  <si>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</si>
  <si>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</si>
  <si>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</si>
  <si>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</si>
  <si>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</si>
  <si>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</si>
  <si>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</si>
  <si>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</si>
  <si>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</si>
  <si>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</si>
  <si>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</si>
  <si>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</si>
  <si>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</si>
  <si>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</si>
  <si>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</si>
  <si>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</si>
  <si>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</si>
  <si>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</si>
  <si>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</si>
  <si>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</si>
  <si>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</si>
  <si>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</si>
  <si>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</si>
  <si>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</si>
  <si>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</si>
  <si>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</si>
  <si>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</si>
  <si>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</si>
  <si>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</si>
  <si>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</si>
  <si>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</si>
  <si>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</si>
  <si>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</si>
  <si>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</si>
  <si>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</si>
  <si>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</si>
  <si>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</si>
  <si>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</si>
  <si>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</si>
  <si>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</si>
  <si>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</si>
  <si>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</si>
  <si>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</si>
  <si>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</si>
  <si>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</si>
  <si>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</si>
  <si>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</si>
  <si>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</si>
  <si>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</si>
  <si>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</si>
  <si>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</si>
  <si>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</si>
  <si>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</si>
  <si>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</si>
  <si>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</si>
  <si>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</si>
  <si>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</si>
  <si>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</si>
  <si>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</si>
  <si>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</si>
  <si>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</si>
  <si>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</si>
  <si>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</si>
  <si>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</si>
  <si>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</si>
  <si>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</si>
  <si>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</si>
  <si>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</si>
  <si>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</si>
  <si>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</si>
  <si>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</si>
  <si>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</si>
  <si>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</si>
  <si>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</si>
  <si>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</si>
  <si>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</si>
  <si>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</si>
  <si>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</si>
  <si>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</si>
  <si>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</si>
  <si>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</si>
  <si>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</si>
  <si>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</si>
  <si>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</si>
  <si>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</si>
  <si>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</si>
  <si>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</si>
  <si>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</si>
  <si>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</si>
  <si>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</si>
  <si>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</si>
  <si>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</si>
  <si>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</si>
  <si>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</si>
  <si>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</si>
  <si>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</si>
  <si>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</si>
  <si>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</si>
  <si>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</si>
  <si>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</si>
  <si>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</si>
  <si>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</si>
  <si>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</si>
  <si>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</si>
  <si>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</si>
  <si>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</si>
  <si>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</si>
  <si>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</si>
  <si>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</si>
  <si>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</si>
  <si>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</si>
  <si>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</si>
  <si>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</si>
  <si>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</si>
  <si>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</si>
  <si>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</si>
  <si>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</si>
  <si>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</si>
  <si>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</si>
  <si>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</si>
  <si>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</si>
  <si>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</si>
  <si>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</si>
  <si>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</si>
  <si>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</si>
  <si>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</si>
  <si>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</si>
  <si>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</si>
  <si>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</si>
  <si>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</si>
  <si>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</si>
  <si>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</si>
  <si>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</si>
  <si>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</si>
  <si>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</si>
  <si>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</si>
  <si>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</si>
  <si>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</si>
  <si>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</si>
  <si>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</si>
  <si>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</si>
  <si>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</si>
  <si>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</si>
  <si>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</si>
  <si>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</si>
  <si>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</si>
  <si>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</si>
  <si>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</si>
  <si>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</si>
  <si>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</si>
  <si>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</si>
  <si>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</si>
  <si>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</si>
  <si>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</si>
  <si>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</si>
  <si>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</si>
  <si>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</si>
  <si>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</si>
  <si>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</si>
  <si>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</si>
  <si>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</si>
  <si>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</si>
  <si>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</si>
  <si>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</si>
  <si>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</si>
  <si>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</si>
  <si>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</si>
  <si>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</si>
  <si>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</si>
  <si>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</si>
  <si>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</si>
  <si>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</si>
  <si>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</si>
  <si>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</si>
  <si>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</si>
  <si>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</si>
  <si>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</si>
  <si>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</si>
  <si>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</si>
  <si>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</si>
  <si>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</si>
  <si>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</si>
  <si>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</si>
  <si>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</si>
  <si>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</si>
  <si>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</si>
  <si>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</si>
  <si>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</si>
  <si>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</si>
  <si>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</si>
  <si>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</si>
  <si>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</si>
  <si>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</si>
  <si>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</si>
  <si>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</si>
  <si>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</si>
  <si>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</si>
  <si>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</si>
  <si>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</si>
  <si>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</si>
  <si>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</si>
  <si>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</si>
  <si>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</si>
  <si>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</si>
  <si>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</si>
  <si>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</si>
  <si>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</si>
  <si>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</si>
  <si>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</si>
  <si>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</si>
  <si>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</si>
  <si>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</si>
  <si>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</si>
  <si>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</si>
  <si>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</si>
  <si>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</si>
  <si>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</si>
  <si>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</si>
  <si>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</si>
  <si>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</si>
  <si>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</si>
  <si>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</si>
  <si>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</si>
  <si>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</si>
  <si>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</si>
  <si>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</si>
  <si>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</si>
  <si>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</si>
  <si>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</si>
  <si>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</si>
  <si>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</si>
  <si>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</si>
  <si>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</si>
  <si>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</si>
  <si>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</si>
  <si>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</si>
  <si>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</si>
  <si>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</si>
  <si>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</si>
  <si>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</si>
  <si>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</si>
  <si>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</si>
  <si>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</si>
  <si>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</si>
  <si>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</si>
  <si>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</si>
  <si>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</si>
  <si>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</si>
  <si>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</si>
  <si>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</si>
  <si>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</si>
  <si>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</si>
  <si>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</si>
  <si>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</si>
  <si>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</si>
  <si>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</si>
  <si>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</si>
  <si>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</si>
  <si>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</si>
  <si>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</si>
  <si>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</si>
  <si>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</si>
  <si>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</si>
  <si>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</si>
  <si>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</si>
  <si>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</si>
  <si>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</si>
  <si>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</si>
  <si>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</si>
  <si>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</si>
  <si>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</si>
  <si>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</si>
  <si>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</si>
  <si>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</si>
  <si>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</si>
  <si>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</si>
  <si>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</si>
  <si>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</si>
  <si>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</si>
  <si>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</si>
  <si>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</si>
  <si>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</si>
  <si>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</si>
  <si>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</si>
  <si>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</si>
  <si>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</si>
  <si>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</si>
  <si>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</si>
  <si>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</si>
  <si>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</si>
  <si>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</si>
  <si>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</si>
  <si>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</si>
  <si>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</si>
  <si>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</si>
  <si>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</si>
  <si>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</si>
  <si>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</si>
  <si>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</si>
  <si>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</si>
  <si>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</si>
  <si>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</si>
  <si>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</si>
  <si>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</si>
  <si>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</si>
  <si>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</si>
  <si>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</si>
  <si>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</si>
  <si>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</si>
  <si>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</si>
  <si>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</si>
  <si>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</si>
  <si>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</si>
  <si>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</si>
  <si>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</si>
  <si>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</si>
  <si>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</si>
  <si>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</si>
  <si>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</si>
  <si>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</si>
  <si>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</si>
  <si>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</si>
  <si>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</si>
  <si>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</si>
  <si>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</si>
  <si>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</si>
  <si>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</si>
  <si>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</si>
  <si>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</si>
  <si>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</si>
  <si>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</si>
  <si>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</si>
  <si>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</si>
  <si>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</si>
  <si>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</si>
  <si>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</si>
  <si>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</si>
  <si>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</si>
  <si>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</si>
  <si>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</si>
  <si>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</si>
  <si>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</si>
  <si>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</si>
  <si>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</si>
  <si>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</si>
  <si>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</si>
  <si>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</si>
  <si>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</si>
  <si>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</si>
  <si>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</si>
  <si>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</si>
  <si>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</si>
  <si>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</si>
  <si>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</si>
  <si>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</si>
  <si>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</si>
  <si>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</si>
  <si>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</si>
  <si>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</si>
  <si>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</si>
  <si>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</si>
  <si>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</si>
  <si>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</si>
  <si>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</si>
  <si>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</si>
  <si>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</si>
  <si>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</si>
  <si>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</si>
  <si>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</si>
  <si>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</si>
  <si>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</si>
  <si>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</si>
  <si>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</si>
  <si>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</si>
  <si>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</si>
  <si>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</si>
  <si>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</si>
  <si>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</si>
  <si>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</si>
  <si>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</si>
  <si>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</si>
  <si>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</si>
  <si>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</si>
  <si>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</si>
  <si>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</si>
  <si>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</si>
  <si>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</si>
  <si>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</si>
  <si>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</si>
  <si>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</si>
  <si>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</si>
  <si>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</si>
  <si>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</si>
  <si>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</si>
  <si>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</si>
  <si>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</si>
  <si>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</si>
  <si>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</si>
  <si>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</si>
  <si>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</si>
  <si>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</si>
  <si>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</si>
  <si>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</si>
  <si>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</si>
  <si>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</si>
  <si>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</si>
  <si>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</si>
  <si>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</si>
  <si>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</si>
  <si>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</si>
  <si>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</si>
  <si>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</si>
  <si>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</si>
  <si>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</si>
  <si>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</si>
  <si>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</si>
  <si>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</si>
  <si>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</si>
  <si>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</si>
  <si>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</si>
  <si>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</si>
  <si>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</si>
  <si>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</si>
  <si>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</si>
  <si>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</si>
  <si>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</si>
  <si>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</si>
  <si>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</si>
  <si>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</si>
  <si>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</si>
  <si>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</si>
  <si>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</si>
  <si>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</si>
  <si>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</si>
  <si>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</si>
  <si>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</si>
  <si>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</si>
  <si>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</si>
  <si>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</si>
  <si>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</si>
  <si>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</si>
  <si>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</si>
  <si>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</si>
  <si>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</si>
  <si>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</si>
  <si>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</si>
  <si>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</si>
  <si>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</si>
  <si>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</si>
  <si>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</si>
  <si>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</si>
  <si>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</si>
  <si>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</si>
  <si>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</si>
  <si>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</si>
  <si>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</si>
  <si>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</si>
  <si>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</si>
  <si>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</si>
  <si>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</si>
  <si>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</si>
  <si>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</si>
  <si>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</si>
  <si>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</si>
  <si>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</si>
  <si>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</si>
  <si>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</si>
  <si>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</si>
  <si>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</si>
  <si>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</si>
  <si>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</si>
  <si>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</si>
  <si>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</si>
  <si>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</si>
  <si>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</si>
  <si>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</si>
  <si>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</si>
  <si>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</si>
  <si>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</si>
  <si>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</si>
  <si>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</si>
  <si>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</si>
  <si>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</si>
  <si>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</si>
  <si>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</si>
  <si>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</si>
  <si>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</si>
  <si>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</si>
  <si>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</si>
  <si>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</si>
  <si>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</si>
  <si>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</si>
  <si>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</si>
  <si>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</si>
  <si>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</si>
  <si>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</si>
  <si>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</si>
  <si>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</si>
  <si>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</si>
  <si>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</si>
  <si>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</si>
  <si>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</si>
  <si>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</si>
  <si>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</si>
  <si>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</si>
  <si>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</si>
  <si>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</si>
  <si>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</si>
  <si>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</si>
  <si>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</si>
  <si>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</si>
  <si>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</si>
  <si>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</si>
  <si>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</si>
  <si>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</si>
  <si>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</si>
  <si>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</si>
  <si>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</si>
  <si>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</si>
  <si>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</si>
  <si>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</si>
  <si>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</si>
  <si>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</si>
  <si>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</si>
  <si>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</si>
  <si>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</si>
  <si>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</si>
  <si>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</si>
  <si>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</si>
  <si>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</si>
  <si>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</si>
  <si>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</si>
  <si>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</si>
  <si>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</si>
  <si>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</si>
  <si>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</si>
  <si>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</si>
  <si>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</si>
  <si>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</si>
  <si>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</si>
  <si>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</si>
  <si>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</si>
  <si>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</si>
  <si>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</si>
  <si>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</si>
  <si>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</si>
  <si>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</si>
  <si>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</si>
  <si>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</si>
  <si>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</si>
  <si>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</si>
  <si>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</si>
  <si>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</si>
  <si>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</si>
  <si>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</si>
  <si>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</si>
  <si>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</si>
  <si>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</si>
  <si>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</si>
  <si>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</si>
  <si>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</si>
  <si>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</si>
  <si>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</si>
  <si>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</si>
  <si>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</si>
  <si>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</si>
  <si>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</si>
  <si>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</si>
  <si>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</si>
  <si>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</si>
  <si>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</si>
  <si>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</si>
  <si>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</si>
  <si>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</si>
  <si>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</si>
  <si>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</si>
  <si>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</si>
  <si>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</si>
  <si>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</si>
  <si>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</si>
  <si>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</si>
  <si>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</si>
  <si>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</si>
  <si>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</si>
  <si>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</si>
  <si>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</si>
  <si>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</si>
  <si>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</si>
  <si>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</si>
  <si>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</si>
  <si>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</si>
  <si>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</si>
  <si>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</si>
  <si>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</si>
  <si>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</si>
  <si>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</si>
  <si>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</si>
  <si>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</si>
  <si>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</si>
  <si>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</si>
  <si>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</si>
  <si>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</si>
  <si>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</si>
  <si>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</si>
  <si>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</si>
  <si>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</si>
  <si>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</si>
  <si>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</si>
  <si>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</si>
  <si>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</si>
  <si>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</si>
  <si>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</si>
  <si>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</si>
  <si>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</si>
  <si>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</si>
  <si>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</si>
  <si>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</si>
  <si>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</si>
  <si>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</si>
  <si>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</si>
  <si>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</si>
  <si>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</si>
  <si>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</si>
  <si>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</si>
  <si>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</si>
  <si>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</si>
  <si>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</si>
  <si>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</si>
  <si>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</si>
  <si>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</si>
  <si>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</si>
  <si>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</si>
  <si>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</si>
  <si>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</si>
  <si>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</si>
  <si>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</si>
  <si>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</si>
  <si>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</si>
  <si>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</si>
  <si>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</si>
  <si>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</si>
  <si>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</si>
  <si>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</si>
  <si>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</si>
  <si>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</si>
  <si>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</si>
  <si>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</si>
  <si>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</si>
  <si>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</si>
  <si>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</si>
  <si>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</si>
  <si>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</si>
  <si>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</si>
  <si>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</si>
  <si>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</si>
  <si>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</si>
  <si>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</si>
  <si>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</si>
  <si>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</si>
  <si>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</si>
  <si>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</si>
  <si>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</si>
  <si>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</si>
  <si>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</si>
  <si>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</si>
  <si>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</si>
  <si>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</si>
  <si>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</si>
  <si>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</si>
  <si>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</si>
  <si>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</si>
  <si>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</si>
  <si>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</si>
  <si>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</si>
  <si>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</si>
  <si>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</si>
  <si>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</si>
  <si>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</si>
  <si>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</si>
  <si>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</si>
  <si>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</si>
  <si>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</si>
  <si>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</si>
  <si>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</si>
  <si>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</si>
  <si>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</si>
  <si>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</si>
  <si>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</si>
  <si>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</si>
  <si>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</si>
  <si>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</si>
  <si>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</si>
  <si>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</si>
  <si>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</si>
  <si>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</si>
  <si>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</si>
  <si>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</si>
  <si>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</si>
  <si>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</si>
  <si>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</si>
  <si>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</si>
  <si>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</si>
  <si>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</si>
  <si>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</si>
  <si>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</si>
  <si>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</si>
  <si>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</si>
  <si>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</si>
  <si>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</si>
  <si>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</si>
  <si>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</si>
  <si>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</si>
  <si>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</si>
  <si>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</si>
  <si>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</si>
  <si>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</si>
  <si>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</si>
  <si>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</si>
  <si>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</si>
  <si>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</si>
  <si>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</si>
  <si>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</si>
  <si>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</si>
  <si>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</si>
  <si>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</si>
  <si>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</si>
  <si>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</si>
  <si>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</si>
  <si>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</si>
  <si>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</si>
  <si>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</si>
  <si>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</si>
  <si>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</si>
  <si>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</si>
  <si>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</si>
  <si>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</si>
  <si>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</si>
  <si>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</si>
  <si>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</si>
  <si>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</si>
  <si>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</si>
  <si>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</si>
  <si>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</si>
  <si>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</si>
  <si>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</si>
  <si>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</si>
  <si>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</si>
  <si>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</si>
  <si>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</si>
  <si>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</si>
  <si>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</si>
  <si>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</si>
  <si>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</si>
  <si>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</si>
  <si>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</si>
  <si>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</si>
  <si>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</si>
  <si>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</si>
  <si>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</si>
  <si>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</si>
  <si>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</si>
  <si>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</si>
  <si>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</si>
  <si>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</si>
  <si>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</si>
  <si>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</si>
  <si>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</si>
  <si>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</si>
  <si>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</si>
  <si>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</si>
  <si>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</si>
  <si>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</si>
  <si>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</si>
  <si>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</si>
  <si>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</si>
  <si>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</si>
  <si>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</si>
  <si>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</si>
  <si>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</si>
  <si>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</si>
  <si>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</si>
  <si>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</si>
  <si>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</si>
  <si>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</si>
  <si>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</si>
  <si>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</si>
  <si>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</si>
  <si>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</si>
  <si>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</si>
  <si>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</si>
  <si>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</si>
  <si>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</si>
  <si>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</si>
  <si>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</si>
  <si>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</si>
  <si>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</si>
  <si>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</si>
  <si>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</si>
  <si>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</si>
  <si>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</si>
  <si>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</si>
  <si>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</si>
  <si>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</si>
  <si>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</si>
  <si>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</si>
  <si>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</si>
  <si>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</si>
  <si>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</si>
  <si>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</si>
  <si>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</si>
  <si>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</si>
  <si>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</si>
  <si>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</si>
  <si>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</si>
  <si>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</si>
  <si>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</si>
  <si>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</si>
  <si>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</si>
  <si>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</si>
  <si>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</si>
  <si>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</si>
  <si>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</si>
  <si>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</si>
  <si>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</si>
  <si>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</si>
  <si>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</si>
  <si>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</si>
  <si>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</si>
  <si>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</si>
  <si>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</si>
  <si>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</si>
  <si>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</si>
  <si>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</si>
  <si>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</si>
  <si>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</si>
  <si>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</si>
  <si>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</si>
  <si>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</si>
  <si>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</si>
  <si>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</si>
  <si>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</si>
  <si>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</si>
  <si>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</si>
  <si>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</si>
  <si>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</si>
  <si>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</si>
  <si>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</si>
  <si>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</si>
  <si>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</si>
  <si>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</si>
  <si>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</si>
  <si>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</si>
  <si>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</si>
  <si>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</si>
  <si>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</si>
  <si>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</si>
  <si>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</si>
  <si>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</si>
  <si>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</si>
  <si>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</si>
  <si>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</si>
  <si>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</si>
  <si>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</si>
  <si>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</si>
  <si>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</si>
  <si>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</si>
  <si>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</si>
  <si>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</si>
  <si>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</si>
  <si>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</si>
  <si>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</si>
  <si>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</si>
  <si>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</si>
  <si>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</si>
  <si>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</si>
  <si>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</si>
  <si>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</si>
  <si>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</si>
  <si>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</si>
  <si>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</si>
  <si>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</si>
  <si>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</si>
  <si>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</si>
  <si>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</si>
  <si>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</si>
  <si>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</si>
  <si>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</si>
  <si>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</si>
  <si>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</si>
  <si>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</si>
  <si>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</si>
  <si>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</si>
  <si>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</si>
  <si>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</si>
  <si>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</si>
  <si>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</si>
  <si>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</si>
  <si>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</si>
  <si>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</si>
  <si>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</si>
  <si>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</si>
  <si>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</si>
  <si>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</si>
  <si>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</si>
  <si>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</si>
  <si>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</si>
  <si>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</si>
  <si>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</si>
  <si>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</si>
  <si>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</si>
  <si>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</si>
  <si>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</si>
  <si>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</si>
  <si>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</si>
  <si>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</si>
  <si>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</si>
  <si>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</si>
  <si>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</si>
  <si>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</si>
  <si>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</si>
  <si>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</si>
  <si>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</si>
  <si>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</si>
  <si>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</si>
  <si>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</si>
  <si>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</si>
  <si>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</si>
  <si>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</si>
  <si>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</si>
  <si>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</si>
  <si>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</si>
  <si>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</si>
  <si>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</si>
  <si>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</si>
  <si>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</si>
  <si>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</si>
  <si>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</si>
  <si>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</si>
  <si>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</si>
  <si>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</si>
  <si>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</si>
  <si>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</si>
  <si>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</si>
  <si>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</si>
  <si>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</si>
  <si>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</si>
  <si>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</si>
  <si>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</si>
  <si>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</si>
  <si>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</si>
  <si>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</si>
  <si>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</si>
  <si>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</si>
  <si>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</si>
  <si>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</si>
  <si>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</si>
  <si>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</si>
  <si>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</si>
  <si>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</si>
  <si>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</si>
  <si>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</si>
  <si>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</si>
  <si>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</si>
  <si>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</si>
  <si>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</si>
  <si>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</si>
  <si>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</si>
  <si>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</si>
  <si>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</si>
  <si>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</si>
  <si>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</si>
  <si>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</si>
  <si>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</si>
  <si>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</si>
  <si>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</si>
  <si>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</si>
  <si>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</si>
  <si>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</si>
  <si>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</si>
  <si>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</si>
  <si>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</si>
  <si>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</si>
  <si>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</si>
  <si>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</si>
  <si>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</si>
  <si>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</si>
  <si>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</si>
  <si>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</si>
  <si>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</si>
  <si>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</si>
  <si>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</si>
  <si>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</si>
  <si>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</si>
  <si>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</si>
  <si>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</si>
  <si>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</si>
  <si>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</si>
  <si>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</si>
  <si>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</si>
  <si>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</si>
  <si>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</si>
  <si>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</si>
  <si>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</si>
  <si>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</si>
  <si>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</si>
  <si>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</si>
  <si>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</si>
  <si>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</si>
  <si>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</si>
  <si>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</si>
  <si>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</si>
  <si>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</si>
  <si>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</si>
  <si>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</si>
  <si>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</si>
  <si>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</si>
  <si>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</si>
  <si>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</si>
  <si>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</si>
  <si>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</si>
  <si>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</si>
  <si>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</si>
  <si>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</si>
  <si>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</si>
  <si>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</si>
  <si>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</si>
  <si>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</si>
  <si>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</si>
  <si>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</si>
  <si>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</si>
  <si>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</si>
  <si>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</si>
  <si>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</si>
  <si>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</si>
  <si>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</si>
  <si>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</si>
  <si>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</si>
  <si>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</si>
  <si>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</si>
  <si>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</si>
  <si>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</si>
  <si>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</si>
  <si>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</si>
  <si>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</si>
  <si>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</si>
  <si>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</si>
  <si>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</si>
  <si>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</si>
  <si>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</si>
  <si>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</si>
  <si>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</si>
  <si>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</si>
  <si>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</si>
  <si>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</si>
  <si>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</si>
  <si>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</si>
  <si>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</si>
  <si>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</si>
  <si>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</si>
  <si>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</si>
  <si>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</si>
  <si>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</si>
  <si>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</si>
  <si>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</si>
  <si>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</si>
  <si>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</si>
  <si>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</si>
  <si>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</si>
  <si>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</si>
  <si>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</si>
  <si>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</si>
  <si>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</si>
  <si>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</si>
  <si>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</si>
  <si>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</si>
  <si>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</si>
  <si>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</si>
  <si>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</si>
  <si>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</si>
  <si>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</si>
  <si>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</si>
  <si>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</si>
  <si>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</si>
  <si>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</si>
  <si>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</si>
  <si>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</si>
  <si>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</si>
  <si>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</si>
  <si>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</si>
  <si>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</si>
  <si>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</si>
  <si>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</si>
  <si>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</si>
  <si>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</si>
  <si>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</si>
  <si>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</si>
  <si>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</si>
  <si>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</si>
  <si>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</si>
  <si>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</si>
  <si>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</si>
  <si>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</si>
  <si>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</si>
  <si>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</si>
  <si>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</si>
  <si>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</si>
  <si>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</si>
  <si>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</si>
  <si>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</si>
  <si>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</si>
  <si>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</si>
  <si>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</si>
  <si>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</si>
  <si>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</si>
  <si>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</si>
  <si>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</si>
  <si>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</si>
  <si>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</si>
  <si>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</si>
  <si>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</si>
  <si>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</si>
  <si>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</si>
  <si>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</si>
  <si>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</si>
  <si>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</si>
  <si>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</si>
  <si>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</si>
  <si>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</si>
  <si>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</si>
  <si>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</si>
  <si>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</si>
  <si>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</si>
  <si>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</si>
  <si>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</si>
  <si>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</si>
  <si>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</si>
  <si>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</si>
  <si>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</si>
  <si>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</si>
  <si>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</si>
  <si>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</si>
  <si>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</si>
  <si>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</si>
  <si>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</si>
  <si>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</si>
  <si>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</si>
  <si>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</si>
  <si>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</si>
  <si>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</si>
  <si>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</si>
  <si>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</si>
  <si>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</si>
  <si>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</si>
  <si>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</si>
  <si>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</si>
  <si>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</si>
  <si>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</si>
  <si>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</si>
  <si>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</si>
  <si>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</si>
  <si>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</si>
  <si>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</si>
  <si>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</si>
  <si>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</si>
  <si>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</si>
  <si>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</si>
  <si>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</si>
  <si>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</si>
  <si>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</si>
  <si>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</si>
  <si>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</si>
  <si>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</si>
  <si>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</si>
  <si>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</si>
  <si>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</si>
  <si>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</si>
  <si>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</si>
  <si>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</si>
  <si>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</si>
  <si>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</si>
  <si>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</si>
  <si>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</si>
  <si>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</si>
  <si>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</si>
  <si>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</si>
  <si>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</si>
  <si>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</si>
  <si>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</si>
  <si>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</si>
  <si>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</si>
  <si>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</si>
  <si>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</si>
  <si>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</si>
  <si>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</si>
  <si>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</si>
  <si>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</si>
  <si>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</si>
  <si>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</si>
  <si>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</si>
  <si>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</si>
  <si>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</si>
  <si>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</si>
  <si>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</si>
  <si>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</si>
  <si>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</si>
  <si>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</si>
  <si>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</si>
  <si>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</si>
  <si>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</si>
  <si>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</si>
  <si>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</si>
  <si>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</si>
  <si>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</si>
  <si>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</si>
  <si>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</si>
  <si>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</si>
  <si>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</si>
  <si>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</si>
  <si>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</si>
  <si>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</si>
  <si>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</si>
  <si>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</si>
  <si>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</si>
  <si>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</si>
  <si>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</si>
  <si>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</si>
  <si>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</si>
  <si>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</si>
  <si>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</si>
  <si>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</si>
  <si>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</si>
  <si>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</si>
  <si>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</si>
  <si>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</si>
  <si>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</si>
  <si>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</si>
  <si>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</si>
  <si>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</si>
  <si>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</si>
  <si>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</si>
  <si>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</si>
  <si>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</si>
  <si>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</si>
  <si>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</si>
  <si>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</si>
  <si>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</si>
  <si>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</si>
  <si>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</si>
  <si>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</si>
  <si>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</si>
  <si>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</si>
  <si>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</si>
  <si>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</si>
  <si>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</si>
  <si>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</si>
  <si>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</si>
  <si>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</si>
  <si>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</si>
  <si>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</si>
  <si>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</si>
  <si>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</si>
  <si>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</si>
  <si>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</si>
  <si>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</si>
  <si>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</si>
  <si>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</si>
  <si>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</si>
  <si>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</si>
  <si>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</si>
  <si>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</si>
  <si>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</si>
  <si>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</si>
  <si>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</si>
  <si>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</si>
  <si>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</si>
  <si>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</si>
  <si>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</si>
  <si>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</si>
  <si>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</si>
  <si>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</si>
  <si>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</si>
  <si>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</si>
  <si>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</si>
  <si>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</si>
  <si>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</si>
  <si>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</si>
  <si>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</si>
  <si>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</si>
  <si>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</si>
  <si>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</si>
  <si>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</si>
  <si>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</si>
  <si>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</si>
  <si>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</si>
  <si>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</si>
  <si>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</si>
  <si>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</si>
  <si>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</si>
  <si>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</si>
  <si>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</si>
  <si>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</si>
  <si>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</si>
  <si>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</si>
  <si>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</si>
  <si>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</si>
  <si>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</si>
  <si>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</si>
  <si>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</si>
  <si>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</si>
  <si>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</si>
  <si>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</si>
  <si>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</si>
  <si>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</si>
  <si>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</si>
  <si>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</si>
  <si>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</si>
  <si>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</si>
  <si>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</si>
  <si>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</si>
  <si>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</si>
  <si>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</si>
  <si>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</si>
  <si>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</si>
  <si>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</si>
  <si>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</si>
  <si>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</si>
  <si>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</si>
  <si>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</si>
  <si>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</si>
  <si>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</si>
  <si>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</si>
  <si>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</si>
  <si>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</si>
  <si>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</si>
  <si>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</si>
  <si>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</si>
  <si>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</si>
  <si>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</si>
  <si>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</si>
  <si>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</si>
  <si>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</si>
  <si>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</si>
  <si>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</si>
  <si>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</si>
  <si>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</si>
  <si>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</si>
  <si>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</si>
  <si>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</si>
  <si>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</si>
  <si>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</si>
  <si>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</si>
  <si>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</si>
  <si>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</si>
  <si>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</si>
  <si>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</si>
  <si>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</si>
  <si>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</si>
  <si>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</si>
  <si>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</si>
  <si>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</si>
  <si>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</si>
  <si>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</si>
  <si>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</si>
  <si>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</si>
  <si>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</si>
  <si>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</si>
  <si>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</si>
  <si>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</si>
  <si>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</si>
  <si>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</si>
  <si>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</si>
  <si>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</si>
  <si>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</si>
  <si>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</si>
  <si>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</si>
  <si>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</si>
  <si>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</si>
  <si>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</si>
  <si>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</si>
  <si>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</si>
  <si>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</si>
  <si>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</si>
  <si>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</si>
  <si>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</si>
  <si>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</si>
  <si>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</si>
  <si>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</si>
  <si>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</si>
  <si>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</si>
  <si>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</si>
  <si>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</si>
  <si>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</si>
  <si>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</si>
  <si>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</si>
  <si>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</si>
  <si>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</si>
  <si>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</si>
  <si>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</si>
  <si>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</si>
  <si>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</si>
  <si>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</si>
  <si>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</si>
  <si>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</si>
  <si>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</si>
  <si>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</si>
  <si>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</si>
  <si>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</si>
  <si>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</si>
  <si>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</si>
  <si>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</si>
  <si>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</si>
  <si>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</si>
  <si>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</si>
  <si>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</si>
  <si>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</si>
  <si>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</si>
  <si>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</si>
  <si>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</si>
  <si>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</si>
  <si>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</si>
  <si>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</si>
  <si>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</si>
  <si>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</si>
  <si>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</si>
  <si>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</si>
  <si>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</si>
  <si>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</si>
  <si>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</si>
  <si>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</si>
  <si>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</si>
  <si>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</si>
  <si>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</si>
  <si>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</si>
  <si>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</si>
  <si>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</si>
  <si>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</si>
  <si>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</si>
  <si>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</si>
  <si>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</si>
  <si>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</si>
  <si>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</si>
  <si>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</si>
  <si>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</si>
  <si>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</si>
  <si>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</si>
  <si>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</si>
  <si>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</si>
  <si>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</si>
  <si>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</si>
  <si>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</si>
  <si>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</si>
  <si>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</si>
  <si>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</si>
  <si>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</si>
  <si>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</si>
  <si>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</si>
  <si>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</si>
  <si>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</si>
  <si>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</si>
  <si>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</si>
  <si>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</si>
  <si>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</si>
  <si>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</si>
  <si>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</si>
  <si>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</si>
  <si>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</si>
  <si>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</si>
  <si>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</si>
  <si>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</si>
  <si>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</si>
  <si>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</si>
  <si>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</si>
  <si>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</si>
  <si>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</si>
  <si>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</si>
  <si>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</si>
  <si>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</si>
  <si>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</si>
  <si>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</si>
  <si>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</si>
  <si>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</si>
  <si>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</si>
  <si>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</si>
  <si>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</si>
  <si>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</si>
  <si>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</si>
  <si>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</si>
  <si>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</si>
  <si>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</si>
  <si>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</si>
  <si>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</si>
  <si>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</si>
  <si>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</si>
  <si>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</si>
  <si>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</si>
  <si>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</si>
  <si>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</si>
  <si>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</si>
  <si>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</si>
  <si>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</si>
  <si>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</si>
  <si>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</si>
  <si>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</si>
  <si>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</si>
  <si>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</si>
  <si>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</si>
  <si>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</si>
  <si>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</si>
  <si>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</si>
  <si>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</si>
  <si>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</si>
  <si>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</si>
  <si>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</si>
  <si>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</si>
  <si>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</si>
  <si>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</si>
  <si>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</si>
  <si>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</si>
  <si>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</si>
  <si>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</si>
  <si>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</si>
  <si>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</si>
  <si>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</si>
  <si>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</si>
  <si>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</si>
  <si>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</si>
  <si>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</si>
  <si>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</si>
  <si>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</si>
  <si>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</si>
  <si>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</si>
  <si>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</si>
  <si>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</si>
  <si>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</si>
  <si>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</si>
  <si>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</si>
  <si>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</si>
  <si>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</si>
  <si>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</si>
  <si>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</si>
  <si>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</si>
  <si>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</si>
  <si>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</si>
  <si>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</si>
  <si>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</si>
  <si>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</si>
  <si>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</si>
  <si>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</si>
  <si>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</si>
  <si>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</si>
  <si>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</si>
  <si>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</si>
  <si>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</si>
  <si>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</si>
  <si>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</si>
  <si>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</si>
  <si>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</si>
  <si>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</si>
  <si>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</si>
  <si>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</si>
  <si>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</si>
  <si>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</si>
  <si>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</si>
  <si>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</si>
  <si>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</si>
  <si>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</si>
  <si>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</si>
  <si>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</si>
  <si>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</si>
  <si>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</si>
  <si>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</si>
  <si>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</si>
  <si>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</si>
  <si>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</si>
  <si>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</si>
  <si>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</si>
  <si>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</si>
  <si>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</si>
  <si>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</si>
  <si>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</si>
  <si>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</si>
  <si>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</si>
  <si>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</si>
  <si>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</si>
  <si>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</si>
  <si>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</si>
  <si>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</si>
  <si>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</si>
  <si>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</si>
  <si>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</si>
  <si>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</si>
  <si>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</si>
  <si>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</si>
  <si>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</si>
  <si>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</si>
  <si>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</si>
  <si>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</si>
  <si>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</si>
  <si>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</si>
  <si>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</si>
  <si>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</si>
  <si>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</si>
  <si>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</si>
  <si>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</si>
  <si>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</si>
  <si>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</si>
  <si>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</si>
  <si>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</si>
  <si>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</si>
  <si>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</si>
  <si>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</si>
  <si>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</si>
  <si>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</si>
  <si>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</si>
  <si>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</si>
  <si>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</si>
  <si>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</si>
  <si>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</si>
  <si>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</si>
  <si>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</si>
  <si>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</si>
  <si>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</si>
  <si>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</si>
  <si>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</si>
  <si>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</si>
  <si>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</si>
  <si>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</si>
  <si>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</si>
  <si>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</si>
  <si>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</si>
  <si>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</si>
  <si>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</si>
  <si>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</si>
  <si>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</si>
  <si>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</si>
  <si>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</si>
  <si>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</si>
  <si>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</si>
  <si>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</si>
  <si>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</si>
  <si>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</si>
  <si>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</si>
  <si>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</si>
  <si>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</si>
  <si>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</si>
  <si>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</si>
  <si>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</si>
  <si>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</si>
  <si>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</si>
  <si>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</si>
  <si>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</si>
  <si>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</si>
  <si>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</si>
  <si>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</si>
  <si>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</si>
  <si>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</si>
  <si>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</si>
  <si>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</si>
  <si>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</si>
  <si>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</si>
  <si>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</si>
  <si>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</si>
  <si>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</si>
  <si>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</si>
  <si>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</si>
  <si>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</si>
  <si>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</si>
  <si>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</si>
  <si>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</si>
  <si>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</si>
  <si>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</si>
  <si>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</si>
  <si>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</si>
  <si>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</si>
  <si>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</si>
  <si>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</si>
  <si>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</si>
  <si>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</si>
  <si>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</si>
  <si>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</si>
  <si>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</si>
  <si>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</si>
  <si>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</si>
  <si>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</si>
  <si>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</si>
  <si>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</si>
  <si>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</si>
  <si>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</si>
  <si>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</si>
  <si>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</si>
  <si>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</si>
  <si>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</si>
  <si>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</si>
  <si>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</si>
  <si>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</si>
  <si>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</si>
  <si>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</si>
  <si>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</si>
  <si>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</si>
  <si>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</si>
  <si>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</si>
  <si>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</si>
  <si>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</si>
  <si>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</si>
  <si>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</si>
  <si>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</si>
  <si>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</si>
  <si>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</si>
  <si>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</si>
  <si>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</si>
  <si>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</si>
  <si>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</si>
  <si>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</si>
  <si>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</si>
  <si>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</si>
  <si>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</si>
  <si>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</si>
  <si>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</si>
  <si>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</si>
  <si>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</si>
  <si>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</si>
  <si>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</si>
  <si>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</si>
  <si>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</si>
  <si>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</si>
  <si>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</si>
  <si>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</si>
  <si>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</si>
  <si>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</si>
  <si>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</si>
  <si>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</si>
  <si>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</si>
  <si>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</si>
  <si>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</si>
  <si>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</si>
  <si>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</si>
  <si>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</si>
  <si>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</si>
  <si>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</si>
  <si>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</si>
  <si>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</si>
  <si>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</si>
  <si>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</si>
  <si>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</si>
  <si>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</si>
  <si>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</si>
  <si>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</si>
  <si>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</si>
  <si>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</si>
  <si>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</si>
  <si>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</si>
  <si>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</si>
  <si>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</si>
  <si>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</si>
  <si>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</si>
  <si>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</si>
  <si>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</si>
  <si>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</si>
  <si>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</si>
  <si>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</si>
  <si>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</si>
  <si>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</si>
  <si>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</si>
  <si>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</si>
  <si>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</si>
  <si>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</si>
  <si>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</si>
  <si>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</si>
  <si>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</si>
  <si>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</si>
  <si>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</si>
  <si>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</si>
  <si>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</si>
  <si>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</si>
  <si>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</si>
  <si>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</si>
  <si>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</si>
  <si>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</si>
  <si>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</si>
  <si>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</si>
  <si>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</si>
  <si>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</si>
  <si>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</si>
  <si>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</si>
  <si>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</si>
  <si>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</si>
  <si>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</si>
  <si>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</si>
  <si>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</si>
  <si>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</si>
  <si>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</si>
  <si>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</si>
  <si>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</si>
  <si>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</si>
  <si>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</si>
  <si>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</si>
  <si>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</si>
  <si>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</si>
  <si>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</si>
  <si>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</si>
  <si>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</si>
  <si>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</si>
  <si>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</si>
  <si>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</si>
  <si>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</si>
  <si>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</si>
  <si>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</si>
  <si>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</si>
  <si>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</si>
  <si>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</si>
  <si>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</si>
  <si>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</si>
  <si>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</si>
  <si>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</si>
  <si>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</si>
  <si>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</si>
  <si>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</si>
  <si>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</si>
  <si>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</si>
  <si>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</si>
  <si>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</si>
  <si>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</si>
  <si>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</si>
  <si>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</si>
  <si>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</si>
  <si>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</si>
  <si>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</si>
  <si>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</si>
  <si>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</si>
  <si>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</si>
  <si>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</si>
  <si>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</si>
  <si>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</si>
  <si>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</si>
  <si>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</si>
  <si>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</si>
  <si>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</si>
  <si>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</si>
  <si>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</si>
  <si>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</si>
  <si>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</si>
  <si>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</si>
  <si>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</si>
  <si>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</si>
  <si>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</si>
  <si>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</si>
  <si>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</si>
  <si>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</si>
  <si>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</si>
  <si>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</si>
  <si>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</si>
  <si>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</si>
  <si>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</si>
  <si>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</si>
  <si>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</si>
  <si>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</si>
  <si>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</si>
  <si>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</si>
  <si>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</si>
  <si>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</si>
  <si>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</si>
  <si>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</si>
  <si>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</si>
  <si>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</si>
  <si>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</si>
  <si>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</si>
  <si>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</si>
  <si>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</si>
  <si>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</si>
  <si>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</si>
  <si>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</si>
  <si>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</si>
  <si>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</si>
  <si>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</si>
  <si>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</si>
  <si>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</si>
  <si>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</si>
  <si>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</si>
  <si>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</si>
  <si>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</si>
  <si>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</si>
  <si>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</si>
  <si>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</si>
  <si>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</si>
  <si>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</si>
  <si>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</si>
  <si>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</si>
  <si>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</si>
  <si>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</si>
  <si>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</si>
  <si>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</si>
  <si>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</si>
  <si>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</si>
  <si>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</si>
  <si>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</si>
  <si>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</si>
  <si>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</si>
  <si>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</si>
  <si>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</si>
  <si>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</si>
  <si>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</si>
  <si>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</si>
  <si>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</si>
  <si>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</si>
  <si>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</si>
  <si>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</si>
  <si>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</si>
  <si>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</si>
  <si>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</si>
  <si>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</si>
  <si>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</si>
  <si>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</si>
  <si>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</si>
  <si>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</si>
  <si>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</si>
  <si>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</si>
  <si>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</si>
  <si>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</si>
  <si>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</si>
  <si>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</si>
  <si>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</si>
  <si>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</si>
  <si>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</si>
  <si>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</si>
  <si>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</si>
  <si>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</si>
  <si>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</si>
  <si>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</si>
  <si>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</si>
  <si>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</si>
  <si>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</si>
  <si>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</si>
  <si>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</si>
  <si>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</si>
  <si>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</si>
  <si>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</si>
  <si>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</si>
  <si>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</si>
  <si>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</si>
  <si>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</si>
  <si>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</si>
  <si>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</si>
  <si>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</si>
  <si>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</si>
  <si>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</si>
  <si>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</si>
  <si>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</si>
  <si>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</si>
  <si>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</si>
  <si>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</si>
  <si>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</si>
  <si>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</si>
  <si>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</si>
  <si>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</si>
  <si>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</si>
  <si>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</si>
  <si>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</si>
  <si>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</si>
  <si>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</si>
  <si>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</si>
  <si>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</si>
  <si>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</si>
  <si>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</si>
  <si>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</si>
  <si>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</si>
  <si>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</si>
  <si>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</si>
  <si>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</si>
  <si>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</si>
  <si>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</si>
  <si>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</si>
  <si>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</si>
  <si>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</si>
  <si>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</si>
  <si>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</si>
  <si>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</si>
  <si>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</si>
  <si>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</si>
  <si>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</si>
  <si>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</si>
  <si>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</si>
  <si>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</si>
  <si>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</si>
  <si>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</si>
  <si>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</si>
  <si>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</si>
  <si>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</si>
  <si>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</si>
  <si>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</si>
  <si>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</si>
  <si>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</si>
  <si>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</si>
  <si>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</si>
  <si>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</si>
  <si>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</si>
  <si>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</si>
  <si>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</si>
  <si>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</si>
  <si>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</si>
  <si>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</si>
  <si>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</si>
  <si>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</si>
  <si>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</si>
  <si>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</si>
  <si>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</si>
  <si>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</si>
  <si>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</si>
  <si>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</si>
  <si>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</si>
  <si>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</si>
  <si>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</si>
  <si>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</si>
  <si>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</si>
  <si>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</si>
  <si>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</si>
  <si>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</si>
  <si>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</si>
  <si>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</si>
  <si>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</si>
  <si>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</si>
  <si>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</si>
  <si>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</si>
  <si>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</si>
  <si>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</si>
  <si>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</si>
  <si>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</si>
  <si>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</si>
  <si>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</si>
  <si>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</si>
  <si>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</si>
  <si>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</si>
  <si>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</si>
  <si>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</si>
  <si>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</si>
  <si>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</si>
  <si>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</si>
  <si>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</si>
  <si>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</si>
  <si>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</si>
  <si>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</si>
  <si>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</si>
  <si>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</si>
  <si>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</si>
  <si>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</si>
  <si>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</si>
  <si>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</si>
  <si>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</si>
  <si>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</si>
  <si>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</si>
  <si>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</si>
  <si>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</si>
  <si>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</si>
  <si>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</si>
  <si>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</si>
  <si>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</si>
  <si>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</si>
  <si>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</si>
  <si>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</si>
  <si>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</si>
  <si>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</si>
  <si>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</si>
  <si>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</si>
  <si>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</si>
  <si>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</si>
  <si>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</si>
  <si>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</si>
  <si>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</si>
  <si>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</si>
  <si>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</si>
  <si>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</si>
  <si>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</si>
  <si>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</si>
  <si>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</si>
  <si>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</si>
  <si>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</si>
  <si>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</si>
  <si>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</si>
  <si>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</si>
  <si>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</si>
  <si>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</si>
  <si>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</si>
  <si>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</si>
  <si>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</si>
  <si>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</si>
  <si>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</si>
  <si>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</si>
  <si>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</si>
  <si>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</si>
  <si>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</si>
  <si>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</si>
  <si>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</si>
  <si>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</si>
  <si>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</si>
  <si>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</si>
  <si>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</si>
  <si>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</si>
  <si>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</si>
  <si>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</si>
  <si>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</si>
  <si>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</si>
  <si>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</si>
  <si>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</si>
  <si>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</si>
  <si>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</si>
  <si>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</si>
  <si>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</si>
  <si>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</si>
  <si>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</si>
  <si>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</si>
  <si>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</si>
  <si>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</si>
  <si>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</si>
  <si>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</si>
  <si>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</si>
  <si>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</si>
  <si>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</si>
  <si>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</si>
  <si>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</si>
  <si>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</si>
  <si>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</si>
  <si>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</si>
  <si>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</si>
  <si>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</si>
  <si>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</si>
  <si>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</si>
  <si>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</si>
  <si>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</si>
  <si>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</si>
  <si>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</si>
  <si>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</si>
  <si>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</si>
  <si>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</si>
  <si>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</si>
  <si>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</si>
  <si>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</si>
  <si>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</si>
  <si>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</si>
  <si>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</si>
  <si>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</si>
  <si>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</si>
  <si>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</si>
  <si>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</si>
  <si>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</si>
  <si>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</si>
  <si>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</si>
  <si>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</si>
  <si>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</si>
  <si>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</si>
  <si>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</si>
  <si>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</si>
  <si>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</si>
  <si>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</si>
  <si>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</si>
  <si>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</si>
  <si>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</si>
  <si>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</si>
  <si>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</si>
  <si>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</si>
  <si>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</si>
  <si>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</si>
  <si>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</si>
  <si>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</si>
  <si>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</si>
  <si>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</si>
  <si>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</si>
  <si>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</si>
  <si>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</si>
  <si>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</si>
  <si>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</si>
  <si>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</si>
  <si>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</si>
  <si>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</si>
  <si>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</si>
  <si>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</si>
  <si>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</si>
  <si>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</si>
  <si>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</si>
  <si>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</si>
  <si>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</si>
  <si>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</si>
  <si>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</si>
  <si>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</si>
  <si>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</si>
  <si>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</si>
  <si>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</si>
  <si>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</si>
  <si>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</si>
  <si>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</si>
  <si>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</si>
  <si>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</si>
  <si>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</si>
  <si>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</si>
  <si>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</si>
  <si>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</si>
  <si>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</si>
  <si>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</si>
  <si>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</si>
  <si>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</si>
  <si>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</si>
  <si>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</si>
  <si>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</si>
  <si>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</si>
  <si>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</si>
  <si>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</si>
  <si>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</si>
  <si>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</si>
  <si>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</si>
  <si>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</si>
  <si>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</si>
  <si>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</si>
  <si>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</si>
  <si>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</si>
  <si>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</si>
  <si>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</si>
  <si>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</si>
  <si>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</si>
  <si>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</si>
  <si>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</si>
  <si>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</si>
  <si>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</si>
  <si>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</si>
  <si>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</si>
  <si>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</si>
  <si>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</si>
  <si>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</si>
  <si>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</si>
  <si>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</si>
  <si>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</si>
  <si>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</si>
  <si>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</si>
  <si>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</si>
  <si>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</si>
  <si>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</si>
  <si>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</si>
  <si>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</si>
  <si>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</si>
  <si>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</si>
  <si>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</si>
  <si>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</si>
  <si>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</si>
  <si>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</si>
  <si>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</si>
  <si>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</si>
  <si>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</si>
  <si>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</si>
  <si>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</si>
  <si>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</si>
  <si>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</si>
  <si>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</si>
  <si>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</si>
  <si>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</si>
  <si>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</si>
  <si>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</si>
  <si>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</si>
  <si>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</si>
  <si>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</si>
  <si>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</si>
  <si>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</si>
  <si>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</si>
  <si>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</si>
  <si>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</si>
  <si>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</si>
  <si>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</si>
  <si>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</si>
  <si>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</si>
  <si>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</si>
  <si>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</si>
  <si>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</si>
  <si>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</si>
  <si>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</si>
  <si>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</si>
  <si>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</si>
  <si>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</si>
  <si>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</si>
  <si>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</si>
  <si>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</si>
  <si>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</si>
  <si>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</si>
  <si>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</si>
  <si>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</si>
  <si>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</si>
  <si>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</si>
  <si>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</si>
  <si>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</si>
  <si>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</si>
  <si>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</si>
  <si>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</si>
  <si>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</si>
  <si>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</si>
  <si>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</si>
  <si>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</si>
  <si>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</si>
  <si>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</si>
  <si>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</si>
  <si>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</si>
  <si>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</si>
  <si>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</si>
  <si>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</si>
  <si>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</si>
  <si>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</si>
  <si>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</si>
  <si>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</si>
  <si>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</si>
  <si>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</si>
  <si>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</si>
  <si>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</si>
  <si>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</si>
  <si>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</si>
  <si>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</si>
  <si>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</si>
  <si>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</si>
  <si>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</si>
  <si>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</si>
  <si>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</si>
  <si>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</si>
  <si>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</si>
  <si>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</si>
  <si>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</si>
  <si>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</si>
  <si>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</si>
  <si>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</si>
  <si>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</si>
  <si>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</si>
  <si>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</si>
  <si>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</si>
  <si>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</si>
  <si>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</si>
  <si>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</si>
  <si>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</si>
  <si>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</si>
  <si>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</si>
  <si>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</si>
  <si>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</si>
  <si>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</si>
  <si>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</si>
  <si>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</si>
  <si>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</si>
  <si>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</si>
  <si>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</si>
  <si>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</si>
  <si>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</si>
  <si>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</si>
  <si>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</si>
  <si>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</si>
  <si>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</si>
  <si>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</si>
  <si>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</si>
  <si>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</si>
  <si>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</si>
  <si>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</si>
  <si>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</si>
  <si>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</si>
  <si>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</si>
  <si>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</si>
  <si>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</si>
  <si>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</si>
  <si>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</si>
  <si>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</si>
  <si>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</si>
  <si>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</si>
  <si>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</si>
  <si>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</si>
  <si>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</si>
  <si>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</si>
  <si>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</si>
  <si>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</si>
  <si>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</si>
  <si>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</si>
  <si>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</si>
  <si>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</si>
  <si>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</si>
  <si>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</si>
  <si>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</si>
  <si>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</si>
  <si>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</si>
  <si>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</si>
  <si>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</si>
  <si>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</si>
  <si>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</si>
  <si>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</si>
  <si>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</si>
  <si>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</si>
  <si>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</si>
  <si>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</si>
  <si>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</si>
  <si>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</si>
  <si>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</si>
  <si>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</si>
  <si>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</si>
  <si>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</si>
  <si>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</si>
  <si>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</si>
  <si>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</si>
  <si>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</si>
  <si>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</si>
  <si>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</si>
  <si>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</si>
  <si>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</si>
  <si>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</si>
  <si>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</si>
  <si>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</si>
  <si>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</si>
  <si>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</si>
  <si>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</si>
  <si>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</si>
  <si>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</si>
  <si>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</si>
  <si>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</si>
  <si>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</si>
  <si>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</si>
  <si>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</si>
  <si>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</si>
  <si>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</si>
  <si>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</si>
  <si>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</si>
  <si>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</si>
  <si>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</si>
  <si>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</si>
  <si>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</si>
  <si>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</si>
  <si>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</si>
  <si>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</si>
  <si>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</si>
  <si>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</si>
  <si>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</si>
  <si>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</si>
  <si>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</si>
  <si>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</si>
  <si>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</si>
  <si>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</si>
  <si>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</si>
  <si>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</si>
  <si>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</si>
  <si>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</si>
  <si>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</si>
  <si>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</si>
  <si>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</si>
  <si>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</si>
  <si>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</si>
  <si>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</si>
  <si>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</si>
  <si>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</si>
  <si>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</si>
  <si>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</si>
  <si>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</si>
  <si>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</si>
  <si>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</si>
  <si>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</si>
  <si>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</si>
  <si>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</si>
  <si>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</si>
  <si>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</si>
  <si>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</si>
  <si>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</si>
  <si>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</si>
  <si>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</si>
  <si>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</si>
  <si>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</si>
  <si>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</si>
  <si>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</si>
  <si>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</si>
  <si>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</si>
  <si>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</si>
  <si>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</si>
  <si>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</si>
  <si>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</si>
  <si>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</si>
  <si>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</si>
  <si>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</si>
  <si>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</si>
  <si>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</si>
  <si>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</si>
  <si>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</si>
  <si>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</si>
  <si>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</si>
  <si>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</si>
  <si>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</si>
  <si>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</si>
  <si>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</si>
  <si>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</si>
  <si>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</si>
  <si>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</si>
  <si>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</si>
  <si>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</si>
  <si>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</si>
  <si>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</si>
  <si>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</si>
  <si>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</si>
  <si>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</si>
  <si>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</si>
  <si>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</si>
  <si>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</si>
  <si>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</si>
  <si>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</si>
  <si>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</si>
  <si>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</si>
  <si>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</si>
  <si>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</si>
  <si>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</si>
  <si>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</si>
  <si>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</si>
  <si>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</si>
  <si>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</si>
  <si>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</si>
  <si>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</si>
  <si>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</si>
  <si>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</si>
  <si>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</si>
  <si>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</si>
  <si>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</si>
  <si>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</si>
  <si>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</si>
  <si>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</si>
  <si>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</si>
  <si>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</si>
  <si>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</si>
  <si>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</si>
  <si>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</si>
  <si>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</si>
  <si>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</si>
  <si>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</si>
  <si>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</si>
  <si>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</si>
  <si>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</si>
  <si>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</si>
  <si>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</si>
  <si>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</si>
  <si>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</si>
  <si>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</si>
  <si>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</si>
  <si>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</si>
  <si>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</si>
  <si>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</si>
  <si>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</si>
  <si>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</si>
  <si>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</si>
  <si>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</si>
  <si>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</si>
  <si>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</si>
  <si>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</si>
  <si>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</si>
  <si>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</si>
  <si>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</si>
  <si>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</si>
  <si>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</si>
  <si>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</si>
  <si>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</si>
  <si>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</si>
  <si>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</si>
  <si>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</si>
  <si>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</si>
  <si>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</si>
  <si>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</si>
  <si>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</si>
  <si>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</si>
  <si>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</si>
  <si>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</si>
  <si>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</si>
  <si>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</si>
  <si>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</si>
  <si>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</si>
  <si>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</si>
  <si>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</si>
  <si>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</si>
  <si>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</si>
  <si>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</si>
  <si>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</si>
  <si>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</si>
  <si>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</si>
  <si>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</si>
  <si>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</si>
  <si>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</si>
  <si>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</si>
  <si>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</si>
  <si>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</si>
  <si>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</si>
  <si>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</si>
  <si>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</si>
  <si>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</si>
  <si>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</si>
  <si>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</si>
  <si>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</si>
  <si>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</si>
  <si>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</si>
  <si>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</si>
  <si>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</si>
  <si>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</si>
  <si>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</si>
  <si>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</si>
  <si>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</si>
  <si>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</si>
  <si>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</si>
  <si>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</si>
  <si>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</si>
  <si>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</si>
  <si>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</si>
  <si>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</si>
  <si>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</si>
  <si>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</si>
  <si>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</si>
  <si>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</si>
  <si>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</si>
  <si>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</si>
  <si>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</si>
  <si>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</si>
  <si>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</si>
  <si>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</si>
  <si>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</si>
  <si>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</si>
  <si>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</si>
  <si>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</si>
  <si>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</si>
  <si>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</si>
  <si>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</si>
  <si>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</si>
  <si>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</si>
  <si>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</si>
  <si>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</si>
  <si>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</si>
  <si>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</si>
  <si>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</si>
  <si>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</si>
  <si>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</si>
  <si>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</si>
  <si>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</si>
  <si>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</si>
  <si>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</si>
  <si>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</si>
  <si>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</si>
  <si>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</si>
  <si>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</si>
  <si>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</si>
  <si>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</si>
  <si>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</si>
  <si>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</si>
  <si>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</si>
  <si>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</si>
  <si>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</si>
  <si>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</si>
  <si>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</si>
  <si>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</si>
  <si>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</si>
  <si>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</si>
  <si>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</si>
  <si>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</si>
  <si>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</si>
  <si>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</si>
  <si>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</si>
  <si>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</si>
  <si>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</si>
  <si>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</si>
  <si>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</si>
  <si>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</si>
  <si>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</si>
  <si>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</si>
  <si>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</si>
  <si>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</si>
  <si>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</si>
  <si>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</si>
  <si>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</si>
  <si>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</si>
  <si>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</si>
  <si>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</si>
  <si>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</si>
  <si>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</si>
  <si>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</si>
  <si>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</si>
  <si>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</si>
  <si>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</si>
  <si>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</si>
  <si>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</si>
  <si>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</si>
  <si>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</si>
  <si>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</si>
  <si>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</si>
  <si>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</si>
  <si>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</si>
  <si>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</si>
  <si>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</si>
  <si>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</si>
  <si>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</si>
  <si>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</si>
  <si>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</si>
  <si>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</si>
  <si>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</si>
  <si>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</si>
  <si>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</si>
  <si>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</si>
  <si>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</si>
  <si>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</si>
  <si>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</si>
  <si>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</si>
  <si>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</si>
  <si>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</si>
  <si>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</si>
  <si>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</si>
  <si>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</si>
  <si>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</si>
  <si>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</si>
  <si>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</si>
  <si>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</si>
  <si>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</si>
  <si>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</si>
  <si>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</si>
  <si>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</si>
  <si>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</si>
  <si>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</si>
  <si>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</si>
  <si>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</si>
  <si>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</si>
  <si>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</si>
  <si>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</si>
  <si>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</si>
  <si>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</si>
  <si>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</si>
  <si>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</si>
  <si>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</si>
  <si>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</si>
  <si>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</si>
  <si>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</si>
  <si>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</si>
  <si>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</si>
  <si>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</si>
  <si>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</si>
  <si>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</si>
  <si>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</si>
  <si>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</si>
  <si>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</si>
  <si>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</si>
  <si>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</si>
  <si>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</si>
  <si>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</si>
  <si>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</si>
  <si>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</si>
  <si>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</si>
  <si>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</si>
  <si>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</si>
  <si>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</si>
  <si>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</si>
  <si>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</si>
  <si>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</si>
  <si>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</si>
  <si>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</si>
  <si>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</si>
  <si>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</si>
  <si>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</si>
  <si>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</si>
  <si>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</si>
  <si>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</si>
  <si>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</si>
  <si>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</si>
  <si>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</si>
  <si>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</si>
  <si>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</si>
  <si>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</si>
  <si>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</si>
  <si>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</si>
  <si>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</si>
  <si>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</si>
  <si>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</si>
  <si>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</si>
  <si>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</si>
  <si>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</si>
  <si>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</si>
  <si>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</si>
  <si>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</si>
  <si>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</si>
  <si>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</si>
  <si>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</si>
  <si>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</si>
  <si>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</si>
  <si>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</si>
  <si>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</si>
  <si>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</si>
  <si>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</si>
  <si>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</si>
  <si>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</si>
  <si>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</si>
  <si>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</si>
  <si>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</si>
  <si>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</si>
  <si>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</si>
  <si>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</si>
  <si>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</si>
  <si>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</si>
  <si>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</si>
  <si>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</si>
  <si>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</si>
  <si>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</si>
  <si>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</si>
  <si>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</si>
  <si>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</si>
  <si>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</si>
  <si>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</si>
  <si>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</si>
  <si>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</si>
  <si>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</si>
  <si>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</si>
  <si>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</si>
  <si>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</si>
  <si>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</si>
  <si>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</si>
  <si>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</si>
  <si>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</si>
  <si>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</si>
  <si>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</si>
  <si>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</si>
  <si>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</si>
  <si>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</si>
  <si>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</si>
  <si>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</si>
  <si>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</si>
  <si>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</si>
  <si>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</si>
  <si>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</si>
  <si>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</si>
  <si>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</si>
  <si>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</si>
  <si>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</si>
  <si>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</si>
  <si>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</si>
  <si>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</si>
  <si>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</si>
  <si>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</si>
  <si>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</si>
  <si>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</si>
  <si>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</si>
  <si>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</si>
  <si>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</si>
  <si>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</si>
  <si>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</si>
  <si>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</si>
  <si>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</si>
  <si>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</si>
  <si>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</si>
  <si>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</si>
  <si>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</si>
  <si>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</si>
  <si>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</si>
  <si>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</si>
  <si>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</si>
  <si>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</si>
  <si>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</si>
  <si>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</si>
  <si>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</si>
  <si>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</si>
  <si>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</si>
  <si>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</si>
  <si>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</si>
  <si>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</si>
  <si>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</si>
  <si>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</si>
  <si>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</si>
  <si>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</si>
  <si>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</si>
  <si>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</si>
  <si>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</si>
  <si>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</si>
  <si>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</si>
  <si>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</si>
  <si>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</si>
  <si>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</si>
  <si>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</si>
  <si>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</si>
  <si>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</si>
  <si>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</si>
  <si>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</si>
  <si>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</si>
  <si>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</si>
  <si>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</si>
  <si>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</si>
  <si>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</si>
  <si>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</si>
  <si>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</si>
  <si>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</si>
  <si>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</si>
  <si>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</si>
  <si>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</si>
  <si>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</si>
  <si>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</si>
  <si>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</si>
  <si>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</si>
  <si>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</si>
  <si>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</si>
  <si>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</si>
  <si>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</si>
  <si>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</si>
  <si>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</si>
  <si>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</si>
  <si>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</si>
  <si>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</si>
  <si>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</si>
  <si>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</si>
  <si>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</si>
  <si>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</si>
  <si>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</si>
  <si>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</si>
  <si>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</si>
  <si>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</si>
  <si>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</si>
  <si>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</si>
  <si>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</si>
  <si>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</si>
  <si>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</si>
  <si>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</si>
  <si>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</si>
  <si>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</si>
  <si>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</si>
  <si>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</si>
  <si>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</si>
  <si>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</si>
  <si>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</si>
  <si>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</si>
  <si>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</si>
  <si>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</si>
  <si>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</si>
  <si>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</si>
  <si>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</si>
  <si>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</si>
  <si>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</si>
  <si>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</si>
  <si>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</si>
  <si>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</si>
  <si>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</si>
  <si>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</si>
  <si>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</si>
  <si>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</si>
  <si>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</si>
  <si>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</si>
  <si>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</si>
  <si>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</si>
  <si>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</si>
  <si>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</si>
  <si>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</si>
  <si>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</si>
  <si>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</si>
  <si>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</si>
  <si>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</si>
  <si>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</si>
  <si>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</si>
  <si>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</si>
  <si>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</si>
  <si>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</si>
  <si>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</si>
  <si>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</si>
  <si>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</si>
  <si>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</si>
  <si>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</si>
  <si>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</si>
  <si>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</si>
  <si>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</si>
  <si>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</si>
  <si>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</si>
  <si>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</si>
  <si>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</si>
  <si>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</si>
  <si>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</si>
  <si>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</si>
  <si>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</si>
  <si>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</si>
  <si>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</si>
  <si>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</si>
  <si>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</si>
  <si>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</si>
  <si>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</si>
  <si>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</si>
  <si>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</si>
  <si>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</si>
  <si>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</si>
  <si>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</si>
  <si>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</si>
  <si>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</si>
  <si>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</si>
  <si>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</si>
  <si>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</si>
  <si>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</si>
  <si>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</si>
  <si>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</si>
  <si>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</si>
  <si>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</si>
  <si>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</si>
  <si>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</si>
  <si>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</si>
  <si>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</si>
  <si>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</si>
  <si>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</si>
  <si>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</si>
  <si>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</si>
  <si>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</si>
  <si>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</si>
  <si>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</si>
  <si>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</si>
  <si>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</si>
  <si>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</si>
  <si>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</si>
  <si>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</si>
  <si>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</si>
  <si>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</si>
  <si>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</si>
  <si>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</si>
  <si>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</si>
  <si>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</si>
  <si>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</si>
  <si>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</si>
  <si>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</si>
  <si>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</si>
  <si>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</si>
  <si>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</si>
  <si>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</si>
  <si>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</si>
  <si>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</si>
  <si>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</si>
  <si>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</si>
  <si>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</si>
  <si>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</si>
  <si>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</si>
  <si>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</si>
  <si>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</si>
  <si>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</si>
  <si>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</si>
  <si>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</si>
  <si>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</si>
  <si>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</si>
  <si>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</si>
  <si>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</si>
  <si>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</si>
  <si>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</si>
  <si>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</si>
  <si>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</si>
  <si>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</si>
  <si>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</si>
  <si>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</si>
  <si>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</si>
  <si>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</si>
  <si>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</si>
  <si>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</si>
  <si>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</si>
  <si>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</si>
  <si>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</si>
  <si>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</si>
  <si>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</si>
  <si>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</si>
  <si>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</si>
  <si>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</si>
  <si>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</si>
  <si>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</si>
  <si>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</si>
  <si>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</si>
  <si>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</si>
  <si>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</si>
  <si>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</si>
  <si>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</si>
  <si>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</si>
  <si>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</si>
  <si>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</si>
  <si>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</si>
  <si>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</si>
  <si>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</si>
  <si>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</si>
  <si>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</si>
  <si>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</si>
  <si>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</si>
  <si>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</si>
  <si>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</si>
  <si>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</si>
  <si>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</si>
  <si>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</si>
  <si>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</si>
  <si>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</si>
  <si>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</si>
  <si>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</si>
  <si>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</si>
  <si>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</si>
  <si>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</si>
  <si>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</si>
  <si>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</si>
  <si>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</si>
  <si>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</si>
  <si>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</si>
  <si>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</si>
  <si>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</si>
  <si>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</si>
  <si>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</si>
  <si>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</si>
  <si>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</si>
  <si>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</si>
  <si>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</si>
  <si>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</si>
  <si>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</si>
  <si>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</si>
  <si>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</si>
  <si>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</si>
  <si>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</si>
  <si>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</si>
  <si>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</si>
  <si>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</si>
  <si>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</si>
  <si>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</si>
  <si>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</si>
  <si>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</si>
  <si>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</si>
  <si>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</si>
  <si>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</si>
  <si>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</si>
  <si>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</si>
  <si>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</si>
  <si>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</si>
  <si>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</si>
  <si>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</si>
  <si>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</si>
  <si>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</si>
  <si>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</si>
  <si>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</si>
  <si>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</si>
  <si>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</si>
  <si>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</si>
  <si>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</si>
  <si>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</si>
  <si>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</si>
  <si>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</si>
  <si>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</si>
  <si>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</si>
  <si>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</si>
  <si>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</si>
  <si>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</si>
  <si>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</si>
  <si>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</si>
  <si>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</si>
  <si>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</si>
  <si>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</si>
  <si>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</si>
  <si>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</si>
  <si>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</si>
  <si>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</si>
  <si>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</si>
  <si>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</si>
  <si>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</si>
  <si>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</si>
  <si>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</si>
  <si>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</si>
  <si>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</si>
  <si>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</si>
  <si>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</si>
  <si>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</si>
  <si>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</si>
  <si>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</si>
  <si>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</si>
  <si>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</si>
  <si>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</si>
  <si>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</si>
  <si>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</si>
  <si>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</si>
  <si>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</si>
  <si>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</si>
  <si>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</si>
  <si>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</si>
  <si>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</si>
  <si>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</si>
  <si>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</si>
  <si>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</si>
  <si>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</si>
  <si>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</si>
  <si>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</si>
  <si>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</si>
  <si>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</si>
  <si>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</si>
  <si>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</si>
  <si>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</si>
  <si>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</si>
  <si>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</si>
  <si>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</si>
  <si>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</si>
  <si>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</si>
  <si>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</si>
  <si>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</si>
  <si>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</si>
  <si>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</si>
  <si>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</si>
  <si>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</si>
  <si>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</si>
  <si>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</si>
  <si>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</si>
  <si>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</si>
  <si>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</si>
  <si>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</si>
  <si>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</si>
  <si>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</si>
  <si>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</si>
  <si>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</si>
  <si>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</si>
  <si>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</si>
  <si>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</si>
  <si>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</si>
  <si>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</si>
  <si>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</si>
  <si>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</si>
  <si>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</si>
  <si>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</si>
  <si>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</si>
  <si>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</si>
  <si>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</si>
  <si>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</si>
  <si>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</si>
  <si>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</si>
  <si>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</si>
  <si>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</si>
  <si>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</si>
  <si>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</si>
  <si>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</si>
  <si>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</si>
  <si>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</si>
  <si>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</si>
  <si>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</si>
  <si>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</si>
  <si>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</si>
  <si>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</si>
  <si>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</si>
  <si>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</si>
  <si>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</si>
  <si>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</si>
  <si>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</si>
  <si>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</si>
  <si>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</si>
  <si>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</si>
  <si>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</si>
  <si>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</si>
  <si>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</si>
  <si>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</si>
  <si>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</si>
  <si>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</si>
  <si>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</si>
  <si>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</si>
  <si>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</si>
  <si>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</si>
  <si>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</si>
  <si>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</si>
  <si>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</si>
  <si>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</si>
  <si>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</si>
  <si>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</si>
  <si>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</si>
  <si>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</si>
  <si>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</si>
  <si>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</si>
  <si>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</si>
  <si>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</si>
  <si>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</si>
  <si>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</si>
  <si>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</si>
  <si>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</si>
  <si>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</si>
  <si>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</si>
  <si>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</si>
  <si>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</si>
  <si>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</si>
  <si>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</si>
  <si>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</si>
  <si>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</si>
  <si>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</si>
  <si>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</si>
  <si>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</si>
  <si>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</si>
  <si>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</si>
  <si>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</si>
  <si>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</si>
  <si>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</si>
  <si>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</si>
  <si>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</si>
  <si>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</si>
  <si>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</si>
  <si>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</si>
  <si>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</si>
  <si>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</si>
  <si>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</si>
  <si>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</si>
  <si>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</si>
  <si>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</si>
  <si>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</si>
  <si>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</si>
  <si>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</si>
  <si>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</si>
  <si>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</si>
  <si>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</si>
  <si>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</si>
  <si>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</si>
  <si>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</si>
  <si>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</si>
  <si>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</si>
  <si>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</si>
  <si>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</si>
  <si>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</si>
  <si>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</si>
  <si>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</si>
  <si>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</si>
  <si>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</si>
  <si>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</si>
  <si>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</si>
  <si>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</si>
  <si>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</si>
  <si>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</si>
  <si>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</si>
  <si>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</si>
  <si>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</si>
  <si>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</si>
  <si>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</si>
  <si>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</si>
  <si>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</si>
  <si>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</si>
  <si>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</si>
  <si>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</si>
  <si>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</si>
  <si>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</si>
  <si>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</si>
  <si>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</si>
  <si>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</si>
  <si>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</si>
  <si>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</si>
  <si>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</si>
  <si>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</si>
  <si>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</si>
  <si>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</si>
  <si>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</si>
  <si>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</si>
  <si>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</si>
  <si>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</si>
  <si>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</si>
  <si>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</si>
  <si>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</si>
  <si>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</si>
  <si>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</si>
  <si>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</si>
  <si>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</si>
  <si>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</si>
  <si>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</si>
  <si>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</si>
  <si>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</si>
  <si>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</si>
  <si>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</si>
  <si>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</si>
  <si>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</si>
  <si>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</si>
  <si>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</si>
  <si>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</si>
  <si>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</si>
  <si>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</si>
  <si>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</si>
  <si>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</si>
  <si>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</si>
  <si>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</si>
  <si>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</si>
  <si>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</si>
  <si>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</si>
  <si>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</si>
  <si>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</si>
  <si>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</si>
  <si>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</si>
  <si>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</si>
  <si>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</si>
  <si>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</si>
  <si>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</si>
  <si>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</si>
  <si>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</si>
  <si>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</si>
  <si>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</si>
  <si>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</si>
  <si>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</si>
  <si>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</si>
  <si>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</si>
  <si>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</si>
  <si>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</si>
  <si>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</si>
  <si>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</si>
  <si>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</si>
  <si>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</si>
  <si>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</si>
  <si>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</si>
  <si>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</si>
  <si>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</si>
  <si>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</si>
  <si>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</si>
  <si>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</si>
  <si>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</si>
  <si>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</si>
  <si>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</si>
  <si>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</si>
  <si>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</si>
  <si>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</si>
  <si>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</si>
  <si>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</si>
  <si>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</si>
  <si>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</si>
  <si>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</si>
  <si>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</si>
  <si>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</si>
  <si>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</si>
  <si>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</si>
  <si>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</si>
  <si>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</si>
  <si>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</si>
  <si>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</si>
  <si>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</si>
  <si>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</si>
  <si>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</si>
  <si>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</si>
  <si>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</si>
  <si>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</si>
  <si>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</si>
  <si>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</si>
  <si>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</si>
  <si>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</si>
  <si>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</si>
  <si>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</si>
  <si>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</si>
  <si>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</si>
  <si>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</si>
  <si>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</si>
  <si>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</si>
  <si>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</si>
  <si>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</si>
  <si>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</si>
  <si>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</si>
  <si>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</si>
  <si>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</si>
  <si>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</si>
  <si>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</si>
  <si>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</si>
  <si>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</si>
  <si>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</si>
  <si>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</si>
  <si>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</si>
  <si>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</si>
  <si>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</si>
  <si>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</si>
  <si>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</si>
  <si>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</si>
  <si>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</si>
  <si>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</si>
  <si>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</si>
  <si>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</si>
  <si>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</si>
  <si>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</si>
  <si>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</si>
  <si>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</si>
  <si>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</si>
  <si>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</si>
  <si>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</si>
  <si>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</si>
  <si>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</si>
  <si>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</si>
  <si>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</si>
  <si>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</si>
  <si>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</si>
  <si>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</si>
  <si>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</si>
  <si>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</si>
  <si>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</si>
  <si>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</si>
  <si>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</si>
  <si>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</si>
  <si>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</si>
  <si>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</si>
  <si>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</si>
  <si>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</si>
  <si>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</si>
  <si>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</si>
  <si>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</si>
  <si>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</si>
  <si>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</si>
  <si>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</si>
  <si>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</si>
  <si>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</si>
  <si>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</si>
  <si>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</si>
  <si>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</si>
  <si>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</si>
  <si>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</si>
  <si>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</si>
  <si>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</si>
  <si>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</si>
  <si>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</si>
  <si>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</si>
  <si>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</si>
  <si>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</si>
  <si>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</si>
  <si>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</si>
  <si>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</si>
  <si>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</si>
  <si>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</si>
  <si>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</si>
  <si>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</si>
  <si>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</si>
  <si>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</si>
  <si>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</si>
  <si>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</si>
  <si>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</si>
  <si>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</si>
  <si>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</si>
  <si>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</si>
  <si>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</si>
  <si>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</si>
  <si>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</si>
  <si>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</si>
  <si>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</si>
  <si>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</si>
  <si>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</si>
  <si>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</si>
  <si>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</si>
  <si>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</si>
  <si>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</si>
  <si>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</si>
  <si>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</si>
  <si>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</si>
  <si>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</si>
  <si>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</si>
  <si>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</si>
  <si>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</si>
  <si>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</si>
  <si>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</si>
  <si>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</si>
  <si>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</si>
  <si>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</si>
  <si>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</si>
  <si>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</si>
  <si>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</si>
  <si>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</si>
  <si>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</si>
  <si>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</si>
  <si>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</si>
  <si>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</si>
  <si>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</si>
  <si>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</si>
  <si>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</si>
  <si>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</si>
  <si>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</si>
  <si>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</si>
  <si>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</si>
  <si>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</si>
  <si>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</si>
  <si>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</si>
  <si>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</si>
  <si>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</si>
  <si>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</si>
  <si>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</si>
  <si>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</si>
  <si>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</si>
  <si>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</si>
  <si>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</si>
  <si>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</si>
  <si>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</si>
  <si>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</si>
  <si>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</si>
  <si>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</si>
  <si>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</si>
  <si>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</si>
  <si>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</si>
  <si>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</si>
  <si>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</si>
  <si>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</si>
  <si>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</si>
  <si>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</si>
  <si>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</si>
  <si>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</si>
  <si>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</si>
  <si>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</si>
  <si>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</si>
  <si>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</si>
  <si>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</si>
  <si>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</si>
  <si>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</si>
  <si>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</si>
  <si>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</si>
  <si>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</si>
  <si>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</si>
  <si>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</si>
  <si>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</si>
  <si>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</si>
  <si>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</si>
  <si>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</si>
  <si>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</si>
  <si>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</si>
  <si>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</si>
  <si>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</si>
  <si>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</si>
  <si>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</si>
  <si>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</si>
  <si>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</si>
  <si>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</si>
  <si>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</si>
  <si>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</si>
  <si>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</si>
  <si>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</si>
  <si>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</si>
  <si>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</si>
  <si>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</si>
  <si>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</si>
  <si>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</si>
  <si>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</si>
  <si>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</si>
  <si>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</si>
  <si>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</si>
  <si>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</si>
  <si>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</si>
  <si>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</si>
  <si>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</si>
  <si>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</si>
  <si>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</si>
  <si>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</si>
  <si>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</si>
  <si>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</si>
  <si>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</si>
  <si>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</si>
  <si>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</si>
  <si>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</si>
  <si>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</si>
  <si>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</si>
  <si>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</si>
  <si>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</si>
  <si>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</si>
  <si>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</si>
  <si>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</si>
  <si>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</si>
  <si>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</si>
  <si>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</si>
  <si>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</si>
  <si>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</si>
  <si>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</si>
  <si>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</si>
  <si>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</si>
  <si>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</si>
  <si>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</si>
  <si>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</si>
  <si>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</si>
  <si>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</si>
  <si>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</si>
  <si>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</si>
  <si>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</si>
  <si>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</si>
  <si>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</si>
  <si>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</si>
  <si>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</si>
  <si>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</si>
  <si>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</si>
  <si>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</si>
  <si>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</si>
  <si>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</si>
  <si>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</si>
  <si>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</si>
  <si>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</si>
  <si>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</si>
  <si>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</si>
  <si>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</si>
  <si>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</si>
  <si>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</si>
  <si>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</si>
  <si>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</si>
  <si>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</si>
  <si>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</si>
  <si>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</si>
  <si>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</si>
  <si>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</si>
  <si>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</si>
  <si>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</si>
  <si>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</si>
  <si>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</si>
  <si>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</si>
  <si>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</si>
  <si>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</si>
  <si>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</si>
  <si>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</si>
  <si>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</si>
  <si>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</si>
  <si>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</si>
  <si>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</si>
  <si>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</si>
  <si>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</si>
  <si>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</si>
  <si>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</si>
  <si>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</si>
  <si>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</si>
  <si>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</si>
  <si>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</si>
  <si>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</si>
  <si>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</si>
  <si>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</si>
  <si>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</si>
  <si>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</si>
  <si>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</si>
  <si>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</si>
  <si>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</si>
  <si>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</si>
  <si>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</si>
  <si>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</si>
  <si>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</si>
  <si>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</si>
  <si>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</si>
  <si>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</si>
  <si>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</si>
  <si>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</si>
  <si>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</si>
  <si>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</si>
  <si>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</si>
  <si>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</si>
  <si>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</si>
  <si>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</si>
  <si>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</si>
  <si>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</si>
  <si>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</si>
  <si>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</si>
  <si>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</si>
  <si>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</si>
  <si>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</si>
  <si>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</si>
  <si>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</si>
  <si>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</si>
  <si>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</si>
  <si>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</si>
  <si>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</si>
  <si>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</si>
  <si>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</si>
  <si>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</si>
  <si>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</si>
  <si>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</si>
  <si>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</si>
  <si>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</si>
  <si>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</si>
  <si>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</si>
  <si>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</si>
  <si>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</si>
  <si>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</si>
  <si>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</si>
  <si>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</si>
  <si>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</si>
  <si>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</si>
  <si>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</si>
  <si>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</si>
  <si>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</si>
  <si>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</si>
  <si>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</si>
  <si>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</si>
  <si>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</si>
  <si>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</si>
  <si>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</si>
  <si>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</si>
  <si>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</si>
  <si>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</si>
  <si>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</si>
  <si>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</si>
  <si>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</si>
  <si>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</si>
  <si>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</si>
  <si>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</si>
  <si>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</si>
  <si>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</si>
  <si>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</si>
  <si>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</si>
  <si>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</si>
  <si>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</si>
  <si>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</si>
  <si>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</si>
  <si>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</si>
  <si>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</si>
  <si>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</si>
  <si>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</si>
  <si>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</si>
  <si>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</si>
  <si>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</si>
  <si>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</si>
  <si>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</si>
  <si>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</si>
  <si>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</si>
  <si>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</si>
  <si>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</si>
  <si>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</si>
  <si>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</si>
  <si>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</si>
  <si>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</si>
  <si>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</si>
  <si>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</si>
  <si>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</si>
  <si>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</si>
  <si>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</si>
  <si>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</si>
  <si>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</si>
  <si>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</si>
  <si>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</si>
  <si>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</si>
  <si>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</si>
  <si>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</si>
  <si>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</si>
  <si>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</si>
  <si>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</si>
  <si>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</si>
  <si>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</si>
  <si>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</si>
  <si>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</si>
  <si>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</si>
  <si>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</si>
  <si>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</si>
  <si>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</si>
  <si>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</si>
  <si>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</si>
  <si>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</si>
  <si>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</si>
  <si>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</si>
  <si>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</si>
  <si>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</si>
  <si>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</si>
  <si>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</si>
  <si>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</si>
  <si>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</si>
  <si>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</si>
  <si>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</si>
  <si>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</si>
  <si>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</si>
  <si>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</si>
  <si>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</si>
  <si>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</si>
  <si>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</si>
  <si>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</si>
  <si>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</si>
  <si>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</si>
  <si>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</si>
  <si>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</si>
  <si>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</si>
  <si>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</si>
  <si>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</si>
  <si>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</si>
  <si>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</si>
  <si>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</si>
  <si>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</si>
  <si>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</si>
  <si>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</si>
  <si>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</si>
  <si>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</si>
  <si>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</si>
  <si>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</si>
  <si>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</si>
  <si>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</si>
  <si>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</si>
  <si>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</si>
  <si>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</si>
  <si>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</si>
  <si>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</si>
  <si>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</si>
  <si>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</si>
  <si>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</si>
  <si>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</si>
  <si>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</si>
  <si>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</si>
  <si>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</si>
  <si>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</si>
  <si>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</si>
  <si>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</si>
  <si>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</si>
  <si>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</si>
  <si>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</si>
  <si>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</si>
  <si>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</si>
  <si>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</si>
  <si>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</si>
  <si>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</si>
  <si>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</si>
  <si>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</si>
  <si>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</si>
  <si>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</si>
  <si>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</si>
  <si>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</si>
  <si>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</si>
  <si>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</si>
  <si>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</si>
  <si>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</si>
  <si>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</si>
  <si>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</si>
  <si>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</si>
  <si>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</si>
  <si>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</si>
  <si>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</si>
  <si>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</si>
  <si>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</si>
  <si>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</si>
  <si>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</si>
  <si>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</si>
  <si>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</si>
  <si>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</si>
  <si>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</si>
  <si>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</si>
  <si>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</si>
  <si>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</si>
  <si>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</si>
  <si>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</si>
  <si>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</si>
  <si>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</si>
  <si>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</si>
  <si>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</si>
  <si>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</si>
  <si>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</si>
  <si>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</si>
  <si>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</si>
  <si>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</si>
  <si>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</si>
  <si>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</si>
  <si>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</si>
  <si>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</si>
  <si>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</si>
  <si>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</si>
  <si>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</si>
  <si>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</si>
  <si>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</si>
  <si>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</si>
  <si>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</si>
  <si>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</si>
  <si>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</si>
  <si>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</si>
  <si>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</si>
  <si>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</si>
  <si>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</si>
  <si>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</si>
  <si>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</si>
  <si>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</si>
  <si>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</si>
  <si>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</si>
  <si>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</si>
  <si>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</si>
  <si>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</si>
  <si>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</si>
  <si>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</si>
  <si>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</si>
  <si>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</si>
  <si>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</si>
  <si>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</si>
  <si>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</si>
  <si>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</si>
  <si>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</si>
  <si>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</si>
  <si>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</si>
  <si>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</si>
  <si>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</si>
  <si>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</si>
  <si>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</si>
  <si>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</si>
  <si>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</si>
  <si>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</si>
  <si>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</si>
  <si>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</si>
  <si>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</si>
  <si>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</si>
  <si>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</si>
  <si>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</si>
  <si>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</si>
  <si>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</si>
  <si>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</si>
  <si>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</si>
  <si>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</si>
  <si>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</si>
  <si>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</si>
  <si>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</si>
  <si>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</si>
  <si>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</si>
  <si>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</si>
  <si>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</si>
  <si>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</si>
  <si>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</si>
  <si>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</si>
  <si>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</si>
  <si>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</si>
  <si>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</si>
  <si>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</si>
  <si>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</si>
  <si>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</si>
  <si>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</si>
  <si>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</si>
  <si>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</si>
  <si>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</si>
  <si>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</si>
  <si>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</si>
  <si>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</si>
  <si>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</si>
  <si>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</si>
  <si>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</si>
  <si>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</si>
  <si>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</si>
  <si>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</si>
  <si>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</si>
  <si>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</si>
  <si>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</si>
  <si>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</si>
  <si>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</si>
  <si>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</si>
  <si>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</si>
  <si>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</si>
  <si>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</si>
  <si>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</si>
  <si>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</si>
  <si>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</si>
  <si>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</si>
  <si>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</si>
  <si>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</si>
  <si>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</si>
  <si>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</si>
  <si>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</si>
  <si>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</si>
  <si>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</si>
  <si>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</si>
  <si>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</si>
  <si>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</si>
  <si>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</si>
  <si>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</si>
  <si>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</si>
  <si>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</si>
  <si>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</si>
  <si>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</si>
  <si>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</si>
  <si>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</si>
  <si>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</si>
  <si>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</si>
  <si>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</si>
  <si>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</si>
  <si>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</si>
  <si>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</si>
  <si>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</si>
  <si>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</si>
  <si>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</si>
  <si>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</si>
  <si>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</si>
  <si>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</si>
  <si>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</si>
  <si>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</si>
  <si>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</si>
  <si>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</si>
  <si>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</si>
  <si>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</si>
  <si>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</si>
  <si>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</si>
  <si>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</si>
  <si>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</si>
  <si>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</si>
  <si>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</si>
  <si>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</si>
  <si>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</si>
  <si>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</si>
  <si>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</si>
  <si>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</si>
  <si>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</si>
  <si>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</si>
  <si>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</si>
  <si>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</si>
  <si>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</si>
  <si>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</si>
  <si>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</si>
  <si>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</si>
  <si>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</si>
  <si>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</si>
  <si>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</si>
  <si>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</si>
  <si>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</si>
  <si>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</si>
  <si>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</si>
  <si>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</si>
  <si>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</si>
  <si>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</si>
  <si>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</si>
  <si>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</si>
  <si>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</si>
  <si>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</si>
  <si>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</si>
  <si>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</si>
  <si>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</si>
  <si>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</si>
  <si>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</si>
  <si>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</si>
  <si>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</si>
  <si>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</si>
  <si>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</si>
  <si>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</si>
  <si>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</si>
  <si>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</si>
  <si>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</si>
  <si>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</si>
  <si>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</si>
  <si>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</si>
  <si>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</si>
  <si>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</si>
  <si>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</si>
  <si>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</si>
  <si>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</si>
  <si>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</si>
  <si>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</si>
  <si>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</si>
  <si>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</si>
  <si>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</si>
  <si>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</si>
  <si>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</si>
  <si>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</si>
  <si>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</si>
  <si>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</si>
  <si>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</si>
  <si>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</si>
  <si>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</si>
  <si>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</si>
  <si>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</si>
  <si>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</si>
  <si>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</si>
  <si>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</si>
  <si>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</si>
  <si>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</si>
  <si>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</si>
  <si>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</si>
  <si>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</si>
  <si>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</si>
  <si>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</si>
  <si>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</si>
  <si>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</si>
  <si>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</si>
  <si>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</si>
  <si>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</si>
  <si>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</si>
  <si>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</si>
  <si>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</si>
  <si>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</si>
  <si>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</si>
  <si>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</si>
  <si>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</si>
  <si>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</si>
  <si>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</si>
  <si>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</si>
  <si>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</si>
  <si>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</si>
  <si>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</si>
  <si>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</si>
  <si>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</si>
  <si>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</si>
  <si>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</si>
  <si>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</si>
  <si>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</si>
  <si>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</si>
  <si>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</si>
  <si>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</si>
  <si>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</si>
  <si>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</si>
  <si>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</si>
  <si>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</si>
  <si>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</si>
  <si>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</si>
  <si>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</si>
  <si>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</si>
  <si>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</si>
  <si>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</si>
  <si>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</si>
  <si>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</si>
  <si>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</si>
  <si>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</si>
  <si>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</si>
  <si>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</si>
  <si>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</si>
  <si>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</si>
  <si>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</si>
  <si>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</si>
  <si>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</si>
  <si>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</si>
  <si>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</si>
  <si>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</si>
  <si>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</si>
  <si>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</si>
  <si>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</si>
  <si>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</si>
  <si>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</si>
  <si>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</si>
  <si>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</si>
  <si>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</si>
  <si>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</si>
  <si>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</si>
  <si>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</si>
  <si>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</si>
  <si>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</si>
  <si>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</si>
  <si>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</si>
  <si>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</si>
  <si>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</si>
  <si>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</si>
  <si>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</si>
  <si>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</si>
  <si>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</si>
  <si>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</si>
  <si>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</si>
  <si>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</si>
  <si>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</si>
  <si>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</si>
  <si>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</si>
  <si>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</si>
  <si>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</si>
  <si>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</si>
  <si>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</si>
  <si>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</si>
  <si>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</si>
  <si>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</si>
  <si>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</si>
  <si>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</si>
  <si>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</si>
  <si>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</si>
  <si>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</si>
  <si>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</si>
  <si>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</si>
  <si>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</si>
  <si>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</si>
  <si>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</si>
  <si>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</si>
  <si>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</si>
  <si>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</si>
  <si>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</si>
  <si>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</si>
  <si>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</si>
  <si>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</si>
  <si>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</si>
  <si>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</si>
  <si>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</si>
  <si>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</si>
  <si>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</si>
  <si>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</si>
  <si>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</si>
  <si>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</si>
  <si>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</si>
  <si>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</si>
  <si>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</si>
  <si>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</si>
  <si>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</si>
  <si>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</si>
  <si>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</si>
  <si>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</si>
  <si>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</si>
  <si>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</si>
  <si>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</si>
  <si>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</si>
  <si>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</si>
  <si>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</si>
  <si>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</si>
  <si>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</si>
  <si>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</si>
  <si>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</si>
  <si>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</si>
  <si>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</si>
  <si>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</si>
  <si>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</si>
  <si>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</si>
  <si>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</si>
  <si>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</si>
  <si>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</si>
  <si>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</si>
  <si>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</si>
  <si>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</si>
  <si>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</si>
  <si>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</si>
  <si>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</si>
  <si>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</si>
  <si>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</si>
  <si>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</si>
  <si>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</si>
  <si>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</si>
  <si>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</si>
  <si>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</si>
  <si>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</si>
  <si>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</si>
  <si>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</si>
  <si>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</si>
  <si>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</si>
  <si>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</si>
  <si>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</si>
  <si>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</si>
  <si>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</si>
  <si>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</si>
  <si>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</si>
  <si>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</si>
  <si>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</si>
  <si>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</si>
  <si>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</si>
  <si>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</si>
  <si>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</si>
  <si>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</si>
  <si>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</si>
  <si>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</si>
  <si>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</si>
  <si>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</si>
  <si>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</si>
  <si>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</si>
  <si>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</si>
  <si>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</si>
  <si>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</si>
  <si>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</si>
  <si>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</si>
  <si>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</si>
  <si>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</si>
  <si>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</si>
  <si>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</si>
  <si>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</si>
  <si>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</si>
  <si>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</si>
  <si>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</si>
  <si>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</si>
  <si>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</si>
  <si>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</si>
  <si>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</si>
  <si>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</si>
  <si>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</si>
  <si>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</si>
  <si>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</si>
  <si>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</si>
  <si>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</si>
  <si>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</si>
  <si>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</si>
  <si>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</si>
  <si>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</si>
  <si>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</si>
  <si>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</si>
  <si>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</si>
  <si>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</si>
  <si>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</si>
  <si>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</si>
  <si>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</si>
  <si>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</si>
  <si>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</si>
  <si>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</si>
  <si>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</si>
  <si>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</si>
  <si>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</si>
  <si>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</si>
  <si>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</si>
  <si>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</si>
  <si>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</si>
  <si>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</si>
  <si>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</si>
  <si>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</si>
  <si>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</si>
  <si>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</si>
  <si>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</si>
  <si>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</si>
  <si>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</si>
  <si>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</si>
  <si>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</si>
  <si>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</si>
  <si>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</si>
  <si>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</si>
  <si>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</si>
  <si>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</si>
  <si>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</si>
  <si>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</si>
  <si>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</si>
  <si>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</si>
  <si>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</si>
  <si>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</si>
  <si>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</si>
  <si>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</si>
  <si>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</si>
  <si>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</si>
  <si>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</si>
  <si>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</si>
  <si>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</si>
  <si>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</si>
  <si>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</si>
  <si>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</si>
  <si>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</si>
  <si>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</si>
  <si>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</si>
  <si>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</si>
  <si>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</si>
  <si>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</si>
  <si>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</si>
  <si>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</si>
  <si>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</si>
  <si>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</si>
  <si>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</si>
  <si>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</si>
  <si>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</si>
  <si>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</si>
  <si>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</si>
  <si>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</si>
  <si>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</si>
  <si>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</si>
  <si>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</si>
  <si>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</si>
  <si>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</si>
  <si>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</si>
  <si>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</si>
  <si>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</si>
  <si>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</si>
  <si>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</si>
  <si>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</si>
  <si>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</si>
  <si>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</si>
  <si>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</si>
  <si>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</si>
  <si>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</si>
  <si>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</si>
  <si>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</si>
  <si>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</si>
  <si>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</si>
  <si>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</si>
  <si>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</si>
  <si>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</si>
  <si>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</si>
  <si>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</si>
  <si>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</si>
  <si>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</si>
  <si>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</si>
  <si>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</si>
  <si>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</si>
  <si>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</si>
  <si>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</si>
  <si>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</si>
  <si>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</si>
  <si>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</si>
  <si>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</si>
  <si>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</si>
  <si>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</si>
  <si>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</si>
  <si>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</si>
  <si>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</si>
  <si>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</si>
  <si>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</si>
  <si>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</si>
  <si>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</si>
  <si>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</si>
  <si>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</si>
  <si>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</si>
  <si>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</si>
  <si>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</si>
  <si>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</si>
  <si>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</si>
  <si>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</si>
  <si>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</si>
  <si>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</si>
  <si>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</si>
  <si>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</si>
  <si>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</si>
  <si>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</si>
  <si>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</si>
  <si>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</si>
  <si>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</si>
  <si>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</si>
  <si>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</si>
  <si>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</si>
  <si>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</si>
  <si>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</si>
  <si>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</si>
  <si>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</si>
  <si>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</si>
  <si>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</si>
  <si>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</si>
  <si>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</si>
  <si>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</si>
  <si>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</si>
  <si>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</si>
  <si>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</si>
  <si>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</si>
  <si>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</si>
  <si>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</si>
  <si>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</si>
  <si>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</si>
  <si>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</si>
  <si>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</si>
  <si>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</si>
  <si>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</si>
  <si>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</si>
  <si>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</si>
  <si>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</si>
  <si>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</si>
  <si>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</si>
  <si>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</si>
  <si>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</si>
  <si>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</si>
  <si>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</si>
  <si>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</si>
  <si>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</si>
  <si>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</si>
  <si>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</si>
  <si>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</si>
  <si>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</si>
  <si>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</si>
  <si>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</si>
  <si>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</si>
  <si>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</si>
  <si>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</si>
  <si>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</si>
  <si>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</si>
  <si>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</si>
  <si>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</si>
  <si>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</si>
  <si>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</si>
  <si>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</si>
  <si>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</si>
  <si>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</si>
  <si>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</si>
  <si>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</si>
  <si>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</si>
  <si>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</si>
  <si>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</si>
  <si>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</si>
  <si>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</si>
  <si>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</si>
  <si>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</si>
  <si>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</si>
  <si>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</si>
  <si>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</si>
  <si>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</si>
  <si>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</si>
  <si>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</si>
  <si>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</si>
  <si>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</si>
  <si>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</si>
  <si>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</si>
  <si>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</si>
  <si>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</si>
  <si>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</si>
  <si>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</si>
  <si>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</si>
  <si>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</si>
  <si>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</si>
  <si>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</si>
  <si>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</si>
  <si>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</si>
  <si>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</si>
  <si>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</si>
  <si>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</si>
  <si>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</si>
  <si>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</si>
  <si>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</si>
  <si>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</si>
  <si>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</si>
  <si>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</si>
  <si>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</si>
  <si>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</si>
  <si>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</si>
  <si>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</si>
  <si>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</si>
  <si>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</si>
  <si>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</si>
  <si>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</si>
  <si>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</si>
  <si>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</si>
  <si>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</si>
  <si>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</si>
  <si>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</si>
  <si>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</si>
  <si>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</si>
  <si>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</si>
  <si>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</si>
  <si>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</si>
  <si>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</si>
  <si>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</si>
  <si>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</si>
  <si>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</si>
  <si>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</si>
  <si>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</si>
  <si>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</si>
  <si>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</si>
  <si>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</si>
  <si>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</si>
  <si>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</si>
  <si>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</si>
  <si>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</si>
  <si>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</si>
  <si>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</si>
  <si>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</si>
  <si>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</si>
  <si>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</si>
  <si>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</si>
  <si>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</si>
  <si>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</si>
  <si>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</si>
  <si>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</si>
  <si>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</si>
  <si>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</si>
  <si>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</si>
  <si>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</si>
  <si>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</si>
  <si>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</si>
  <si>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</si>
  <si>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</si>
  <si>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</si>
  <si>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</si>
  <si>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</si>
  <si>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</si>
  <si>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</si>
  <si>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</si>
  <si>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</si>
  <si>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</si>
  <si>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</si>
  <si>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</si>
  <si>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</si>
  <si>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</si>
  <si>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</si>
  <si>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</si>
  <si>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</si>
  <si>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</si>
  <si>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</si>
  <si>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</si>
  <si>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</si>
  <si>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</si>
  <si>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</si>
  <si>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</si>
  <si>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</si>
  <si>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</si>
  <si>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</si>
  <si>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</si>
  <si>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</si>
  <si>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</si>
  <si>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</si>
  <si>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</si>
  <si>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</si>
  <si>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</si>
  <si>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</si>
  <si>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</si>
  <si>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</si>
  <si>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</si>
  <si>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</si>
  <si>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</si>
  <si>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</si>
  <si>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</si>
  <si>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</si>
  <si>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</si>
  <si>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</si>
  <si>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</si>
  <si>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</si>
  <si>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</si>
  <si>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</si>
  <si>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</si>
  <si>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</si>
  <si>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</si>
  <si>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</si>
  <si>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</si>
  <si>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</si>
  <si>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</si>
  <si>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</si>
  <si>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</si>
  <si>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</si>
  <si>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</si>
  <si>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</si>
  <si>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</si>
  <si>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</si>
  <si>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</si>
  <si>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</si>
  <si>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</si>
  <si>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</si>
  <si>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</si>
  <si>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</si>
  <si>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</si>
  <si>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</si>
  <si>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</si>
  <si>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</si>
  <si>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</si>
  <si>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</si>
  <si>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</si>
  <si>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</si>
  <si>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</si>
  <si>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</si>
  <si>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</si>
  <si>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</si>
  <si>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</si>
  <si>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</si>
  <si>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</si>
  <si>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</si>
  <si>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</si>
  <si>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</si>
  <si>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</si>
  <si>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</si>
  <si>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</si>
  <si>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</si>
  <si>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</si>
  <si>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</si>
  <si>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</si>
  <si>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</si>
  <si>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</si>
  <si>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</si>
  <si>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</si>
  <si>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</si>
  <si>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</si>
  <si>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</si>
  <si>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</si>
  <si>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</si>
  <si>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</si>
  <si>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</si>
  <si>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</si>
  <si>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</si>
  <si>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</si>
  <si>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</si>
  <si>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</si>
  <si>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</si>
  <si>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</si>
  <si>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</si>
  <si>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</si>
  <si>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</si>
  <si>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</si>
  <si>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</si>
  <si>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</si>
  <si>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</si>
  <si>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</si>
  <si>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</si>
  <si>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</si>
  <si>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</si>
  <si>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</si>
  <si>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</si>
  <si>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</si>
  <si>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</si>
  <si>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</si>
  <si>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</si>
  <si>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</si>
  <si>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</si>
  <si>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</si>
  <si>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</si>
  <si>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</si>
  <si>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</si>
  <si>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</si>
  <si>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</si>
  <si>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</si>
  <si>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</si>
  <si>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</si>
  <si>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</si>
  <si>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</si>
  <si>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</si>
  <si>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</si>
  <si>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</si>
  <si>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</si>
  <si>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</si>
  <si>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</si>
  <si>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</si>
  <si>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</si>
  <si>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</si>
  <si>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</si>
  <si>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</si>
  <si>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</si>
  <si>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</si>
  <si>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</si>
  <si>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</si>
  <si>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</si>
  <si>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</si>
  <si>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</si>
  <si>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</si>
  <si>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</si>
  <si>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</si>
  <si>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</si>
  <si>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</si>
  <si>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</si>
  <si>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</si>
  <si>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</si>
  <si>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</si>
  <si>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</si>
  <si>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</si>
  <si>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</si>
  <si>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</si>
  <si>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</si>
  <si>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</si>
  <si>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</si>
  <si>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</si>
  <si>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</si>
  <si>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</si>
  <si>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</si>
  <si>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</si>
  <si>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</si>
  <si>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</si>
  <si>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</si>
  <si>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</si>
  <si>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</si>
  <si>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</si>
  <si>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</si>
  <si>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</si>
  <si>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</si>
  <si>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</si>
  <si>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</si>
  <si>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</si>
  <si>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</si>
  <si>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</si>
  <si>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</si>
  <si>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</si>
  <si>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</si>
  <si>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</si>
  <si>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</si>
  <si>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</si>
  <si>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</si>
  <si>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</si>
  <si>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</si>
  <si>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</si>
  <si>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</si>
  <si>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</si>
  <si>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</si>
  <si>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</si>
  <si>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</si>
  <si>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</si>
  <si>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</si>
  <si>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</si>
  <si>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</si>
  <si>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</si>
  <si>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</si>
  <si>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</si>
  <si>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</si>
  <si>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</si>
  <si>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</si>
  <si>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</si>
  <si>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</si>
  <si>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</si>
  <si>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</si>
  <si>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</si>
  <si>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</si>
  <si>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</si>
  <si>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</si>
  <si>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</si>
  <si>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</si>
  <si>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</si>
  <si>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</si>
  <si>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</si>
  <si>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</si>
  <si>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</si>
  <si>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</si>
  <si>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</si>
  <si>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</si>
  <si>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</si>
  <si>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</si>
  <si>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</si>
  <si>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</si>
  <si>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</si>
  <si>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</si>
  <si>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</si>
  <si>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</si>
  <si>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</si>
  <si>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</si>
  <si>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</si>
  <si>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</si>
  <si>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</si>
  <si>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</si>
  <si>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</si>
  <si>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</si>
  <si>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</si>
  <si>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</si>
  <si>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</si>
  <si>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</si>
  <si>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</si>
  <si>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</si>
  <si>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</si>
  <si>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</si>
  <si>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</si>
  <si>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</si>
  <si>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</si>
  <si>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</si>
  <si>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</si>
  <si>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</si>
  <si>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</si>
  <si>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</si>
  <si>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</si>
  <si>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</si>
  <si>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</si>
  <si>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</si>
  <si>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</si>
  <si>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</si>
  <si>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</si>
  <si>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</si>
  <si>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</si>
  <si>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</si>
  <si>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</si>
  <si>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</si>
  <si>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</si>
  <si>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</si>
  <si>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</si>
  <si>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</si>
  <si>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</si>
  <si>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</si>
  <si>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</si>
  <si>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</si>
  <si>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</si>
  <si>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</si>
  <si>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</si>
  <si>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</si>
  <si>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</si>
  <si>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</si>
  <si>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</si>
  <si>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</si>
  <si>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</si>
  <si>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</si>
  <si>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</si>
  <si>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</si>
  <si>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</si>
  <si>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</si>
  <si>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</si>
  <si>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</si>
  <si>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</si>
  <si>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</si>
  <si>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</si>
  <si>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</si>
  <si>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</si>
  <si>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</si>
  <si>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</si>
  <si>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</si>
  <si>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</si>
  <si>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</si>
  <si>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</si>
  <si>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</si>
  <si>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</si>
  <si>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</si>
  <si>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</si>
  <si>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</si>
  <si>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</si>
  <si>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</si>
  <si>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</si>
  <si>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</si>
  <si>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</si>
  <si>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</si>
  <si>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</si>
  <si>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</si>
  <si>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</si>
  <si>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</si>
  <si>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</si>
  <si>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</si>
  <si>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</si>
  <si>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</si>
  <si>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</si>
  <si>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</si>
  <si>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</si>
  <si>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</si>
  <si>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</si>
  <si>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</si>
  <si>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</si>
  <si>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</si>
  <si>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</si>
  <si>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</si>
  <si>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</si>
  <si>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</si>
  <si>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</si>
  <si>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</si>
  <si>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</si>
  <si>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</si>
  <si>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</si>
  <si>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</si>
  <si>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</si>
  <si>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</si>
  <si>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</si>
  <si>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</si>
  <si>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</si>
  <si>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</si>
  <si>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</si>
  <si>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</si>
  <si>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</si>
  <si>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</si>
  <si>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</si>
  <si>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</si>
  <si>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</si>
  <si>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</si>
  <si>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</si>
  <si>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</si>
  <si>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</si>
  <si>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</si>
  <si>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</si>
  <si>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</si>
  <si>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</si>
  <si>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</si>
  <si>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</si>
  <si>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</si>
  <si>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</si>
  <si>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</si>
  <si>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</si>
  <si>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</si>
  <si>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</si>
  <si>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</si>
  <si>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</si>
  <si>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</si>
  <si>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</si>
  <si>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</si>
  <si>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</si>
  <si>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</si>
  <si>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</si>
  <si>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</si>
  <si>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</si>
  <si>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</si>
  <si>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</si>
  <si>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</si>
  <si>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</si>
  <si>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</si>
  <si>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</si>
  <si>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</si>
  <si>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</si>
  <si>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</si>
  <si>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</si>
  <si>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</si>
  <si>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</si>
  <si>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</si>
  <si>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</si>
  <si>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</si>
  <si>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</si>
  <si>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</si>
  <si>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</si>
  <si>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</si>
  <si>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</si>
  <si>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</si>
  <si>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</si>
  <si>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</si>
  <si>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</si>
  <si>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</si>
  <si>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</si>
  <si>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</si>
  <si>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</si>
  <si>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</si>
  <si>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</si>
  <si>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</si>
  <si>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</si>
  <si>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</si>
  <si>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</si>
  <si>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</si>
  <si>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</si>
  <si>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</si>
  <si>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</si>
  <si>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</si>
  <si>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</si>
  <si>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</si>
  <si>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</si>
  <si>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</si>
  <si>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</si>
  <si>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</si>
  <si>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</si>
  <si>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</si>
  <si>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</si>
  <si>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</si>
  <si>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</si>
  <si>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</si>
  <si>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</si>
  <si>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</si>
  <si>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</si>
  <si>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</si>
  <si>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</si>
  <si>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</si>
  <si>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</si>
  <si>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</si>
  <si>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</si>
  <si>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</si>
  <si>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</si>
  <si>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</si>
  <si>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</si>
  <si>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</si>
  <si>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</si>
  <si>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</si>
  <si>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</si>
  <si>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</si>
  <si>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</si>
  <si>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</si>
  <si>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</si>
  <si>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</si>
  <si>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</si>
  <si>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</si>
  <si>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</si>
  <si>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</si>
  <si>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</si>
  <si>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</si>
  <si>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</si>
  <si>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</si>
  <si>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</si>
  <si>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</si>
  <si>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</si>
  <si>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</si>
  <si>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</si>
  <si>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</si>
  <si>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</si>
  <si>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</si>
  <si>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</si>
  <si>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</si>
  <si>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</si>
  <si>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</si>
  <si>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</si>
  <si>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</si>
  <si>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</si>
  <si>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</si>
  <si>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</si>
  <si>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</si>
  <si>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</si>
  <si>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</si>
  <si>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</si>
  <si>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</si>
  <si>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</si>
  <si>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</si>
  <si>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</si>
  <si>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</si>
  <si>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</si>
  <si>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</si>
  <si>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</si>
  <si>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</si>
  <si>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</si>
  <si>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</si>
  <si>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</si>
  <si>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</si>
  <si>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</si>
  <si>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</si>
  <si>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</si>
  <si>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</si>
  <si>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</si>
  <si>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</si>
  <si>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</si>
  <si>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</si>
  <si>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</si>
  <si>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</si>
  <si>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</si>
  <si>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</si>
  <si>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</si>
  <si>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</si>
  <si>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</si>
  <si>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</si>
  <si>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</si>
  <si>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</si>
  <si>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</si>
  <si>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</si>
  <si>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</si>
  <si>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</si>
  <si>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</si>
  <si>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</si>
  <si>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</si>
  <si>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</si>
  <si>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</si>
  <si>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</si>
  <si>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</si>
  <si>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</si>
  <si>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</si>
  <si>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</si>
  <si>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</si>
  <si>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</si>
  <si>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</si>
  <si>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</si>
  <si>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</si>
  <si>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</si>
  <si>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</si>
  <si>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</si>
  <si>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</si>
  <si>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</si>
  <si>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</si>
  <si>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</si>
  <si>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</si>
  <si>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</si>
  <si>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</si>
  <si>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</si>
  <si>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</si>
  <si>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</si>
  <si>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</si>
  <si>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</si>
  <si>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</si>
  <si>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</si>
  <si>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</si>
  <si>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</si>
  <si>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</si>
  <si>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</si>
  <si>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</si>
  <si>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</si>
  <si>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</si>
  <si>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</si>
  <si>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</si>
  <si>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</si>
  <si>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</si>
  <si>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</si>
  <si>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</si>
  <si>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</si>
  <si>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</si>
  <si>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</si>
  <si>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</si>
  <si>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</si>
  <si>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</si>
  <si>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</si>
  <si>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</si>
  <si>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</si>
  <si>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</si>
  <si>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</si>
  <si>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</si>
  <si>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</si>
  <si>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</si>
  <si>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</si>
  <si>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</si>
  <si>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</si>
  <si>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</si>
  <si>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</si>
  <si>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</si>
  <si>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</si>
  <si>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</si>
  <si>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</si>
  <si>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</si>
  <si>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</si>
  <si>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</si>
  <si>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</si>
  <si>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</si>
  <si>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</si>
  <si>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</si>
  <si>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</si>
  <si>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</si>
  <si>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</si>
  <si>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</si>
  <si>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</si>
  <si>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</si>
  <si>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</si>
  <si>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</si>
  <si>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</si>
  <si>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</si>
  <si>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</si>
  <si>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</si>
  <si>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</si>
  <si>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</si>
  <si>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</si>
  <si>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</si>
  <si>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</si>
  <si>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</si>
  <si>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</si>
  <si>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</si>
  <si>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</si>
  <si>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</si>
  <si>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</si>
  <si>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</si>
  <si>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</si>
  <si>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</si>
  <si>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</si>
  <si>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</si>
  <si>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</si>
  <si>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</si>
  <si>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</si>
  <si>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</si>
  <si>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</si>
  <si>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</si>
  <si>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</si>
  <si>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</si>
  <si>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</si>
  <si>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</si>
  <si>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</si>
  <si>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</si>
  <si>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</si>
  <si>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</si>
  <si>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</si>
  <si>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</si>
  <si>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</si>
  <si>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</si>
  <si>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</si>
  <si>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</si>
  <si>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</si>
  <si>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</si>
  <si>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</si>
  <si>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</si>
  <si>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</si>
  <si>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</si>
  <si>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</si>
  <si>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</si>
  <si>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</si>
  <si>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</si>
  <si>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</si>
  <si>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</si>
  <si>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</si>
  <si>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</si>
  <si>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</si>
  <si>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</si>
  <si>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</si>
  <si>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</si>
  <si>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</si>
  <si>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</si>
  <si>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</si>
  <si>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</si>
  <si>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</si>
  <si>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</si>
  <si>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</si>
  <si>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</si>
  <si>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</si>
  <si>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</si>
  <si>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</si>
  <si>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</si>
  <si>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</si>
  <si>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</si>
  <si>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</si>
  <si>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</si>
  <si>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</si>
  <si>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</si>
  <si>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</si>
  <si>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</si>
  <si>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</si>
  <si>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</si>
  <si>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</si>
  <si>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</si>
  <si>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</si>
  <si>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</si>
  <si>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</si>
  <si>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</si>
  <si>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</si>
  <si>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</si>
  <si>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</si>
  <si>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</si>
  <si>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</si>
  <si>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</si>
  <si>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</si>
  <si>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</si>
  <si>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</si>
  <si>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</si>
  <si>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</si>
  <si>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</si>
  <si>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</si>
  <si>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</si>
  <si>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</si>
  <si>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</si>
  <si>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</si>
  <si>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</si>
  <si>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</si>
  <si>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</si>
  <si>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</si>
  <si>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</si>
  <si>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</si>
  <si>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</si>
  <si>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</si>
  <si>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</si>
  <si>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</si>
  <si>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</si>
  <si>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</si>
  <si>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</si>
  <si>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</si>
  <si>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</si>
  <si>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</si>
  <si>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</si>
  <si>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</si>
  <si>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</si>
  <si>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</si>
  <si>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</si>
  <si>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</si>
  <si>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</si>
  <si>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</si>
  <si>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</si>
  <si>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</si>
  <si>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</si>
  <si>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</si>
  <si>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</si>
  <si>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</si>
  <si>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</si>
  <si>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</si>
  <si>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</si>
  <si>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</si>
  <si>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</si>
  <si>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</si>
  <si>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</si>
  <si>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</si>
  <si>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</si>
  <si>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</si>
  <si>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</si>
  <si>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</si>
  <si>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</si>
  <si>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</si>
  <si>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</si>
  <si>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</si>
  <si>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</si>
  <si>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</si>
  <si>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</si>
  <si>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</si>
  <si>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</si>
  <si>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</si>
  <si>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</si>
  <si>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</si>
  <si>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</si>
  <si>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</si>
  <si>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</si>
  <si>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</si>
  <si>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</si>
  <si>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</si>
  <si>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</si>
  <si>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</si>
  <si>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</si>
  <si>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</si>
  <si>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</si>
  <si>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</si>
  <si>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</si>
  <si>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</si>
  <si>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</si>
  <si>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</si>
  <si>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</si>
  <si>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</si>
  <si>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</si>
  <si>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</si>
  <si>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</si>
  <si>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</si>
  <si>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</si>
  <si>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</si>
  <si>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</si>
  <si>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</si>
  <si>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</si>
  <si>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</si>
  <si>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</si>
  <si>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</si>
  <si>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</si>
  <si>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</si>
  <si>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</si>
  <si>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</si>
  <si>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</si>
  <si>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</si>
  <si>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</si>
  <si>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</si>
  <si>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</si>
  <si>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</si>
  <si>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</si>
  <si>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</si>
  <si>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</si>
  <si>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</si>
  <si>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</si>
  <si>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</si>
  <si>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</si>
  <si>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</si>
  <si>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</si>
  <si>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</si>
  <si>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</si>
  <si>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</si>
  <si>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</si>
  <si>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</si>
  <si>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</si>
  <si>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</si>
  <si>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</si>
  <si>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</si>
  <si>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</si>
  <si>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</si>
  <si>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</si>
  <si>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</si>
  <si>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</si>
  <si>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</si>
  <si>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</si>
  <si>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</si>
  <si>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</si>
  <si>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</si>
  <si>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</si>
  <si>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</si>
  <si>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</si>
  <si>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</si>
  <si>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</si>
  <si>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</si>
  <si>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</si>
  <si>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</si>
  <si>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</si>
  <si>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</si>
  <si>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</si>
  <si>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</si>
  <si>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</si>
  <si>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</si>
  <si>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</si>
  <si>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</si>
  <si>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</si>
  <si>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</si>
  <si>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</si>
  <si>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</si>
  <si>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</si>
  <si>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</si>
  <si>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</si>
  <si>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</si>
  <si>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</si>
  <si>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</si>
  <si>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</si>
  <si>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</si>
  <si>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</si>
  <si>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</si>
  <si>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</si>
  <si>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</si>
  <si>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</si>
  <si>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</si>
  <si>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</si>
  <si>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</si>
  <si>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</si>
  <si>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</si>
  <si>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</si>
  <si>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</si>
  <si>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</si>
  <si>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</si>
  <si>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</si>
  <si>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</si>
  <si>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</si>
  <si>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</si>
  <si>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</si>
  <si>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</si>
  <si>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</si>
  <si>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</si>
  <si>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</si>
  <si>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</si>
  <si>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</si>
  <si>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</si>
  <si>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</si>
  <si>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</si>
  <si>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</si>
  <si>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</si>
  <si>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</si>
  <si>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</si>
  <si>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</si>
  <si>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</si>
  <si>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</si>
  <si>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</si>
  <si>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</si>
  <si>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</si>
  <si>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</si>
  <si>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</si>
  <si>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</si>
  <si>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</si>
  <si>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</si>
  <si>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</si>
  <si>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</si>
  <si>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</si>
  <si>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</si>
  <si>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</si>
  <si>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</si>
  <si>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</si>
  <si>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</si>
  <si>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</si>
  <si>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</si>
  <si>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</si>
  <si>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</si>
  <si>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</si>
  <si>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</si>
  <si>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</si>
  <si>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</si>
  <si>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</si>
  <si>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</si>
  <si>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</si>
  <si>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</si>
  <si>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</si>
  <si>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</si>
  <si>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</si>
  <si>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</si>
  <si>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</si>
  <si>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</si>
  <si>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</si>
  <si>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</si>
  <si>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</si>
  <si>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</si>
  <si>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</si>
  <si>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</si>
  <si>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</si>
  <si>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</si>
  <si>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</si>
  <si>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</si>
  <si>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</si>
  <si>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</si>
  <si>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</si>
  <si>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</si>
  <si>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</si>
  <si>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</si>
  <si>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</si>
  <si>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</si>
  <si>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</si>
  <si>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</si>
  <si>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</si>
  <si>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</si>
  <si>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</si>
  <si>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</si>
  <si>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</si>
  <si>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</si>
  <si>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</si>
  <si>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</si>
  <si>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</si>
  <si>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</si>
  <si>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</si>
  <si>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</si>
  <si>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</si>
  <si>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</si>
  <si>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</si>
  <si>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</si>
  <si>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</si>
  <si>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</si>
  <si>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</si>
  <si>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</si>
  <si>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</si>
  <si>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</si>
  <si>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</si>
  <si>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</si>
  <si>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</si>
  <si>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</si>
  <si>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</si>
  <si>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</si>
  <si>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</si>
  <si>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</si>
  <si>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</si>
  <si>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</si>
  <si>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</si>
  <si>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</si>
  <si>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</si>
  <si>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</si>
  <si>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</si>
  <si>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</si>
  <si>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</si>
  <si>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</si>
  <si>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</si>
  <si>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</si>
  <si>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</si>
  <si>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</si>
  <si>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</si>
  <si>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</si>
  <si>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</si>
  <si>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</si>
  <si>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</si>
  <si>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</si>
  <si>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</si>
  <si>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</si>
  <si>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</si>
  <si>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</si>
  <si>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</si>
  <si>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</si>
  <si>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</si>
  <si>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</si>
  <si>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</si>
  <si>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</si>
  <si>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</si>
  <si>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</si>
  <si>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</si>
  <si>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</si>
  <si>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</si>
  <si>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</si>
  <si>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</si>
  <si>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</si>
  <si>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</si>
  <si>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</si>
  <si>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</si>
  <si>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</si>
  <si>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</si>
  <si>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</si>
  <si>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</si>
  <si>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</si>
  <si>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</si>
  <si>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</si>
  <si>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</si>
  <si>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</si>
  <si>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</si>
  <si>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</si>
  <si>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</si>
  <si>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</si>
  <si>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</si>
  <si>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</si>
  <si>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</si>
  <si>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</si>
  <si>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</si>
  <si>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</si>
  <si>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</si>
  <si>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</si>
  <si>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</si>
  <si>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</si>
  <si>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</si>
  <si>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</si>
  <si>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</si>
  <si>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</si>
  <si>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</si>
  <si>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</si>
  <si>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</si>
  <si>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</si>
  <si>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</si>
  <si>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</si>
  <si>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</si>
  <si>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</si>
  <si>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</si>
  <si>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</si>
  <si>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</si>
  <si>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</si>
  <si>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</si>
  <si>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</si>
  <si>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</si>
  <si>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</si>
  <si>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</si>
  <si>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</si>
  <si>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</si>
  <si>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</si>
  <si>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</si>
  <si>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</si>
  <si>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</si>
  <si>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</si>
  <si>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</si>
  <si>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</si>
  <si>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</si>
  <si>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</si>
  <si>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</si>
  <si>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</si>
  <si>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</si>
  <si>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</si>
  <si>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</si>
  <si>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</si>
  <si>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</si>
  <si>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</si>
  <si>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</si>
  <si>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</si>
  <si>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</si>
  <si>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</si>
  <si>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</si>
  <si>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</si>
  <si>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</si>
  <si>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</si>
  <si>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</si>
  <si>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</si>
  <si>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</si>
  <si>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</si>
  <si>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</si>
  <si>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</si>
  <si>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</si>
  <si>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</si>
  <si>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</si>
  <si>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</si>
  <si>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</si>
  <si>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</si>
  <si>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</si>
  <si>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</si>
  <si>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</si>
  <si>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</si>
  <si>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</si>
  <si>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</si>
  <si>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</si>
  <si>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</si>
  <si>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</si>
  <si>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</si>
  <si>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</si>
  <si>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</si>
  <si>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</si>
  <si>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</si>
  <si>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</si>
  <si>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</si>
  <si>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</si>
  <si>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</si>
  <si>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</si>
  <si>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</si>
  <si>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</si>
  <si>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</si>
  <si>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</si>
  <si>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</si>
  <si>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</si>
  <si>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</si>
  <si>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</si>
  <si>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</si>
  <si>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</si>
  <si>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</si>
  <si>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</si>
  <si>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</si>
  <si>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</si>
  <si>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</si>
  <si>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</si>
  <si>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</si>
  <si>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</si>
  <si>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</si>
  <si>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</si>
  <si>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</si>
  <si>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</si>
  <si>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</si>
  <si>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</si>
  <si>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</si>
  <si>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</si>
  <si>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</si>
  <si>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</si>
  <si>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</si>
  <si>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</si>
  <si>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</si>
  <si>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</si>
  <si>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</si>
  <si>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</si>
  <si>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</si>
  <si>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</si>
  <si>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</si>
  <si>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</si>
  <si>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</si>
  <si>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</si>
  <si>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</si>
  <si>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</si>
  <si>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</si>
  <si>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</si>
  <si>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</si>
  <si>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</si>
  <si>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</si>
  <si>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</si>
  <si>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</si>
  <si>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</si>
  <si>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</si>
  <si>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</si>
  <si>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</si>
  <si>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</si>
  <si>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</si>
  <si>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</si>
  <si>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</si>
  <si>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</si>
  <si>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</si>
  <si>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</si>
  <si>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</si>
  <si>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</si>
  <si>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</si>
  <si>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</si>
  <si>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</si>
  <si>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</si>
  <si>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</si>
  <si>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</si>
  <si>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</si>
  <si>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</si>
  <si>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</si>
  <si>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</si>
  <si>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</si>
  <si>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</si>
  <si>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</si>
  <si>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</si>
  <si>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</si>
  <si>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</si>
  <si>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</si>
  <si>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</si>
  <si>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</si>
  <si>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</si>
  <si>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</si>
  <si>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</si>
  <si>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</si>
  <si>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</si>
  <si>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</si>
  <si>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</si>
  <si>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</si>
  <si>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</si>
  <si>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</si>
  <si>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</si>
  <si>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</si>
  <si>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</si>
  <si>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</si>
  <si>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</si>
  <si>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</si>
  <si>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</si>
  <si>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</si>
  <si>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</si>
  <si>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</si>
  <si>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</si>
  <si>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</si>
  <si>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</si>
  <si>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</si>
  <si>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</si>
  <si>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</si>
  <si>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</si>
  <si>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</si>
  <si>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</si>
  <si>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</si>
  <si>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</si>
  <si>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</si>
  <si>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</si>
  <si>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</si>
  <si>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</si>
  <si>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</si>
  <si>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</si>
  <si>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</si>
  <si>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</si>
  <si>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</si>
  <si>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</si>
  <si>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</si>
  <si>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</si>
  <si>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</si>
  <si>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</si>
  <si>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</si>
  <si>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</si>
  <si>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</si>
  <si>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</si>
  <si>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</si>
  <si>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</si>
  <si>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</si>
  <si>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</si>
  <si>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</si>
  <si>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</si>
  <si>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</si>
  <si>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</si>
  <si>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</si>
  <si>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</si>
  <si>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</si>
  <si>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</si>
  <si>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</si>
  <si>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</si>
  <si>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</si>
  <si>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</si>
  <si>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</si>
  <si>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</si>
  <si>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</si>
  <si>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</si>
  <si>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</si>
  <si>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</si>
  <si>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</si>
  <si>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</si>
  <si>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</si>
  <si>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</si>
  <si>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</si>
  <si>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</si>
  <si>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</si>
  <si>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</si>
  <si>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</si>
  <si>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</si>
  <si>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</si>
  <si>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</si>
  <si>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</si>
  <si>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</si>
  <si>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</si>
  <si>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</si>
  <si>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</si>
  <si>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</si>
  <si>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</si>
  <si>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</si>
  <si>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</si>
  <si>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</si>
  <si>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</si>
  <si>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</si>
  <si>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</si>
  <si>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</si>
  <si>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</si>
  <si>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</si>
  <si>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</si>
  <si>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</si>
  <si>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</si>
  <si>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</si>
  <si>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</si>
  <si>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</si>
  <si>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</si>
  <si>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</si>
  <si>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</si>
  <si>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</si>
  <si>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</si>
  <si>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</si>
  <si>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</si>
  <si>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</si>
  <si>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</si>
  <si>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</si>
  <si>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</si>
  <si>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</si>
  <si>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</si>
  <si>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</si>
  <si>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</si>
  <si>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</si>
  <si>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</si>
  <si>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</si>
  <si>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</si>
  <si>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</si>
  <si>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</si>
  <si>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</si>
  <si>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</si>
  <si>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</si>
  <si>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</si>
  <si>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</si>
  <si>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</si>
  <si>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</si>
  <si>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</si>
  <si>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</si>
  <si>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</si>
  <si>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</si>
  <si>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</si>
  <si>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</si>
  <si>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</si>
  <si>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</si>
  <si>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</si>
  <si>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</si>
  <si>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</si>
  <si>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</si>
  <si>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</si>
  <si>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</si>
  <si>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</si>
  <si>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</si>
  <si>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</si>
  <si>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</si>
  <si>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</si>
  <si>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</si>
  <si>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</si>
  <si>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</si>
  <si>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</si>
  <si>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</si>
  <si>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</si>
  <si>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</si>
  <si>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</si>
  <si>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</si>
  <si>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</si>
  <si>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</si>
  <si>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</si>
  <si>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</si>
  <si>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</si>
  <si>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</si>
  <si>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</si>
  <si>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</si>
  <si>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</si>
  <si>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</si>
  <si>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</si>
  <si>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</si>
  <si>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</si>
  <si>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</si>
  <si>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</si>
  <si>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</si>
  <si>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</si>
  <si>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</si>
  <si>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</si>
  <si>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</si>
  <si>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</si>
  <si>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</si>
  <si>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</si>
  <si>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</si>
  <si>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</si>
  <si>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</si>
  <si>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</si>
  <si>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</si>
  <si>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</si>
  <si>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</si>
  <si>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</si>
  <si>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</si>
  <si>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</si>
  <si>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</si>
  <si>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</si>
  <si>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</si>
  <si>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</si>
  <si>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</si>
  <si>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</si>
  <si>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</si>
  <si>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</si>
  <si>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</si>
  <si>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</si>
  <si>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</si>
  <si>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</si>
  <si>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</si>
  <si>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</si>
  <si>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</si>
  <si>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</si>
  <si>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</si>
  <si>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</si>
  <si>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</si>
  <si>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</si>
  <si>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</si>
  <si>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</si>
  <si>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</si>
  <si>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</si>
  <si>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</si>
  <si>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</si>
  <si>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</si>
  <si>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</si>
  <si>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</si>
  <si>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</si>
  <si>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</si>
  <si>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</si>
  <si>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</si>
  <si>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</si>
  <si>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</si>
  <si>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</si>
  <si>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</si>
  <si>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</si>
  <si>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</si>
  <si>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</si>
  <si>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</si>
  <si>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</si>
  <si>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</si>
  <si>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</si>
  <si>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</si>
  <si>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</si>
  <si>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</si>
  <si>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</si>
  <si>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</si>
  <si>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</si>
  <si>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</si>
  <si>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</si>
  <si>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</si>
  <si>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</si>
  <si>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</si>
  <si>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</si>
  <si>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</si>
  <si>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</si>
  <si>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</si>
  <si>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</si>
  <si>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</si>
  <si>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</si>
  <si>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</si>
  <si>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</si>
  <si>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</si>
  <si>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</si>
  <si>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</si>
  <si>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</si>
  <si>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</si>
  <si>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</si>
  <si>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</si>
  <si>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</si>
  <si>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</si>
  <si>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</si>
  <si>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</si>
  <si>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</si>
  <si>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</si>
  <si>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</si>
  <si>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</si>
  <si>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</si>
  <si>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</si>
  <si>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</si>
  <si>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</si>
  <si>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</si>
  <si>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</si>
  <si>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</si>
  <si>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</si>
  <si>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</si>
  <si>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</si>
  <si>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</si>
  <si>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</si>
  <si>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</si>
  <si>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</si>
  <si>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</si>
  <si>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</si>
  <si>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</si>
  <si>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</si>
  <si>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</si>
  <si>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</si>
  <si>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</si>
  <si>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</si>
  <si>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</si>
  <si>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</si>
  <si>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</si>
  <si>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</si>
  <si>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</si>
  <si>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</si>
  <si>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</si>
  <si>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</si>
  <si>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</si>
  <si>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</si>
  <si>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</si>
  <si>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</si>
  <si>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</si>
  <si>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</si>
  <si>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</si>
  <si>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</si>
  <si>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</si>
  <si>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</si>
  <si>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</si>
  <si>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</si>
  <si>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</si>
  <si>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</si>
  <si>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</si>
  <si>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</si>
  <si>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</si>
  <si>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</si>
  <si>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</si>
  <si>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</si>
  <si>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</si>
  <si>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</si>
  <si>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</si>
  <si>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</si>
  <si>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</si>
  <si>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</si>
  <si>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</si>
  <si>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</si>
  <si>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</si>
  <si>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</si>
  <si>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</si>
  <si>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</si>
  <si>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</si>
  <si>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</si>
  <si>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</si>
  <si>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</si>
  <si>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</si>
  <si>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</si>
  <si>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</si>
  <si>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</si>
  <si>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</si>
  <si>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</si>
  <si>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</si>
  <si>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</si>
  <si>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</si>
  <si>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</si>
  <si>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</si>
  <si>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</si>
  <si>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</si>
  <si>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</si>
  <si>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</si>
  <si>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</si>
  <si>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</si>
  <si>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</si>
  <si>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</si>
  <si>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</si>
  <si>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</si>
  <si>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</si>
  <si>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</si>
  <si>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</si>
  <si>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</si>
  <si>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</si>
  <si>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</si>
  <si>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</si>
  <si>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</si>
  <si>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</si>
  <si>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</si>
  <si>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</si>
  <si>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</si>
  <si>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</si>
  <si>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</si>
  <si>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</si>
  <si>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</si>
  <si>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</si>
  <si>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</si>
  <si>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</si>
  <si>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</si>
  <si>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</si>
  <si>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</si>
  <si>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</si>
  <si>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</si>
  <si>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</si>
  <si>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</si>
  <si>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</si>
  <si>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</si>
  <si>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</si>
  <si>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</si>
  <si>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</si>
  <si>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</si>
  <si>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</si>
  <si>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</si>
  <si>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</si>
  <si>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</si>
  <si>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</si>
  <si>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</si>
  <si>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</si>
  <si>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</si>
  <si>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</si>
  <si>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</si>
  <si>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</si>
  <si>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</si>
  <si>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averave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</si>
  <si>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</si>
  <si>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</si>
  <si>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</si>
  <si>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</si>
  <si>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</si>
  <si>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</si>
  <si>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</si>
  <si>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</si>
  <si>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</si>
  <si>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</si>
  <si>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</si>
  <si>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</si>
  <si>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</si>
  <si>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</si>
  <si>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</si>
  <si>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</si>
  <si>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</si>
  <si>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</si>
  <si>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</si>
  <si>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</si>
  <si>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</si>
  <si>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</si>
  <si>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</si>
  <si>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</si>
  <si>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</si>
  <si>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</si>
  <si>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</si>
  <si>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</si>
  <si>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</si>
  <si>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</si>
  <si>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</si>
  <si>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</si>
  <si>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</si>
  <si>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</si>
  <si>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</si>
  <si>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</si>
  <si>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</si>
  <si>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</si>
  <si>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</si>
  <si>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</si>
  <si>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</si>
  <si>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</si>
  <si>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</si>
  <si>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</si>
  <si>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</si>
  <si>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</si>
  <si>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</si>
  <si>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</si>
  <si>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</si>
  <si>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</si>
  <si>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</si>
  <si>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</si>
  <si>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</si>
  <si>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</si>
  <si>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</si>
  <si>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</si>
  <si>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</si>
  <si>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</si>
  <si>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</si>
  <si>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</si>
  <si>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</si>
  <si>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</si>
  <si>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</si>
  <si>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</si>
  <si>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</si>
  <si>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</si>
  <si>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</si>
  <si>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</si>
  <si>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</si>
  <si>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</si>
  <si>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</si>
  <si>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</si>
  <si>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Goals 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</si>
  <si>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</si>
  <si>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</si>
  <si>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</si>
  <si>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</si>
  <si>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</si>
  <si>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</si>
  <si>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</si>
  <si>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 xml:space="preserve">    Less Than 1000</t>
  </si>
  <si>
    <t xml:space="preserve">    1000 to 4999</t>
  </si>
  <si>
    <t xml:space="preserve">    5000 to 9999</t>
  </si>
  <si>
    <t xml:space="preserve">    10000 to 14999</t>
  </si>
  <si>
    <t xml:space="preserve">    15000 to 19999</t>
  </si>
  <si>
    <t xml:space="preserve">    20000 to 24999</t>
  </si>
  <si>
    <t xml:space="preserve">    25000 to 29999</t>
  </si>
  <si>
    <t xml:space="preserve">    30000 to 34999</t>
  </si>
  <si>
    <t xml:space="preserve">    35000 to 39999</t>
  </si>
  <si>
    <t xml:space="preserve">    40000 to 44999</t>
  </si>
  <si>
    <t xml:space="preserve">    45000 to 49999</t>
  </si>
  <si>
    <t xml:space="preserve">   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</si>
</sst>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[hw-1.xlsx]Sheet3!PivotTable1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4-40C6-A161-8367D5BE9ED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4-40C6-A161-8367D5BE9ED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4-40C6-A161-8367D5BE9ED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B4-40C6-A161-8367D5BE9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179352"/>
        <c:axId val="685182304"/>
      </c:barChart>
      <c:catAx>
        <c:axId val="68517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182304"/>
        <c:crosses val="autoZero"/>
        <c:auto val="1"/>
        <c:lblAlgn val="ctr"/>
        <c:lblOffset val="100"/>
        <c:noMultiLvlLbl val="0"/>
      </c:catAx>
      <c:valAx>
        <c:axId val="68518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17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[hw-1.xlsx]Sheet4!PivotTable2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3393977442008937"/>
          <c:y val="0.11186825065440172"/>
          <c:w val="0.71784911683336883"/>
          <c:h val="0.603345661873019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5-423A-B55B-A313C98BC63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5-423A-B55B-A313C98BC63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5-423A-B55B-A313C98BC63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5-423A-B55B-A313C98BC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180992"/>
        <c:axId val="685181976"/>
      </c:barChart>
      <c:catAx>
        <c:axId val="68518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181976"/>
        <c:crosses val="autoZero"/>
        <c:auto val="1"/>
        <c:lblAlgn val="ctr"/>
        <c:lblOffset val="100"/>
        <c:noMultiLvlLbl val="0"/>
      </c:catAx>
      <c:valAx>
        <c:axId val="68518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1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[hw-1.xlsx]Sheet5!PivotTable3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5-4069-8210-8D0BB335744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5-4069-8210-8D0BB335744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85-4069-8210-8D0BB3357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549744"/>
        <c:axId val="652547448"/>
      </c:lineChart>
      <c:catAx>
        <c:axId val="65254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47448"/>
        <c:crosses val="autoZero"/>
        <c:auto val="1"/>
        <c:lblAlgn val="ctr"/>
        <c:lblOffset val="100"/>
        <c:noMultiLvlLbl val="0"/>
      </c:catAx>
      <c:valAx>
        <c:axId val="65254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On Goals Basis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450591091484109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    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25000 to 29999</c:v>
                </c:pt>
                <c:pt idx="7">
                  <c:v>    30000 to 34999</c:v>
                </c:pt>
                <c:pt idx="8">
                  <c:v>    35000 to 39999</c:v>
                </c:pt>
                <c:pt idx="9">
                  <c:v>    40000 to 44999</c:v>
                </c:pt>
                <c:pt idx="10">
                  <c:v>    45000 to 49999</c:v>
                </c:pt>
                <c:pt idx="11">
                  <c:v>    Greater than or equal to 50000</c:v>
                </c:pt>
              </c:strCache>
            </c:strRef>
          </c:cat>
          <c:val>
            <c:numRef>
              <c:f>Sheet2!$F$2:$F$13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7-4DFB-AC76-0140FA42B35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    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25000 to 29999</c:v>
                </c:pt>
                <c:pt idx="7">
                  <c:v>    30000 to 34999</c:v>
                </c:pt>
                <c:pt idx="8">
                  <c:v>    35000 to 39999</c:v>
                </c:pt>
                <c:pt idx="9">
                  <c:v>    40000 to 44999</c:v>
                </c:pt>
                <c:pt idx="10">
                  <c:v>    45000 to 49999</c:v>
                </c:pt>
                <c:pt idx="11">
                  <c:v>    Greater than or equal to 50000</c:v>
                </c:pt>
              </c:strCache>
            </c:strRef>
          </c:cat>
          <c:val>
            <c:numRef>
              <c:f>Sheet2!$G$2:$G$13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87-4DFB-AC76-0140FA42B35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    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25000 to 29999</c:v>
                </c:pt>
                <c:pt idx="7">
                  <c:v>    30000 to 34999</c:v>
                </c:pt>
                <c:pt idx="8">
                  <c:v>    35000 to 39999</c:v>
                </c:pt>
                <c:pt idx="9">
                  <c:v>    40000 to 44999</c:v>
                </c:pt>
                <c:pt idx="10">
                  <c:v>    45000 to 49999</c:v>
                </c:pt>
                <c:pt idx="11">
                  <c:v>    Greater than or equal to 50000</c:v>
                </c:pt>
              </c:strCache>
            </c:strRef>
          </c:cat>
          <c:val>
            <c:numRef>
              <c:f>Sheet2!$H$2:$H$13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87-4DFB-AC76-0140FA42B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513464"/>
        <c:axId val="633509856"/>
      </c:lineChart>
      <c:catAx>
        <c:axId val="633513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09856"/>
        <c:crosses val="autoZero"/>
        <c:auto val="1"/>
        <c:lblAlgn val="ctr"/>
        <c:lblOffset val="100"/>
        <c:noMultiLvlLbl val="0"/>
      </c:catAx>
      <c:valAx>
        <c:axId val="63350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1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0</xdr:row>
      <xdr:rowOff>69850</xdr:rowOff>
    </xdr:from>
    <xdr:to>
      <xdr:col>16</xdr:col>
      <xdr:colOff>552450</xdr:colOff>
      <xdr:row>22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CB187-2F55-45DB-A42A-EB30F361A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0</xdr:row>
      <xdr:rowOff>101600</xdr:rowOff>
    </xdr:from>
    <xdr:to>
      <xdr:col>16</xdr:col>
      <xdr:colOff>406400</xdr:colOff>
      <xdr:row>26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24AD7-1E0F-444C-908B-88F1CB5D8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127000</xdr:rowOff>
    </xdr:from>
    <xdr:to>
      <xdr:col>14</xdr:col>
      <xdr:colOff>190500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877F4-173E-44C2-ABA5-090F87A88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2076450</xdr:colOff>
      <xdr:row>13</xdr:row>
      <xdr:rowOff>69850</xdr:rowOff>
    </xdr:from>
    <xdr:to>
      <xdr:col>7</xdr:col>
      <xdr:colOff>520700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3F76A-28A9-4B1D-84A5-7C846B1D1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kar Pathak" refreshedDate="43445.89774479167" createdVersion="6" refreshedVersion="6" minRefreshableVersion="3" recordCount="4115" xr:uid="{E7CE700A-37EC-42E5-A675-63232F6EE90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v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kar Pathak" refreshedDate="43445.985713657406" createdVersion="6" refreshedVersion="6" minRefreshableVersion="3" recordCount="4115" xr:uid="{3E5662BA-D55C-4E87-AC94-88DD13F95EAB}">
  <cacheSource type="worksheet">
    <worksheetSource ref="A1:S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v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0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</r>
  <r>
    <m/>
    <m/>
    <m/>
    <m/>
    <m/>
    <x v="4"/>
    <m/>
    <m/>
    <m/>
    <m/>
    <m/>
    <m/>
    <m/>
    <x v="41"/>
    <m/>
    <m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A38E7-460A-4B3E-9D8A-4432CF22B6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5CCD0-C741-4071-B8F2-532E8346718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958D1-721A-4FAC-BF4A-086807F2CD0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FB23F-87CB-4CCD-977D-3EB65AE095E3}">
  <sheetPr codeName="Sheet1"/>
  <dimension ref="A2:F15"/>
  <sheetViews>
    <sheetView workbookViewId="0">
      <selection activeCell="E24" sqref="E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5" t="s">
        <v>8223</v>
      </c>
      <c r="B2" t="s">
        <v>8323</v>
      </c>
    </row>
    <row r="4" spans="1:6" x14ac:dyDescent="0.35">
      <c r="A4" s="5" t="s">
        <v>8322</v>
      </c>
      <c r="B4" s="5" t="s">
        <v>8312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6" t="s">
        <v>8313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5">
      <c r="A7" s="6" t="s">
        <v>8314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5">
      <c r="A8" s="6" t="s">
        <v>8315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5">
      <c r="A9" s="6" t="s">
        <v>8316</v>
      </c>
      <c r="B9" s="7">
        <v>24</v>
      </c>
      <c r="C9" s="7"/>
      <c r="D9" s="7"/>
      <c r="E9" s="7"/>
      <c r="F9" s="7">
        <v>24</v>
      </c>
    </row>
    <row r="10" spans="1:6" x14ac:dyDescent="0.35">
      <c r="A10" s="6" t="s">
        <v>8317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5">
      <c r="A11" s="6" t="s">
        <v>8318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5">
      <c r="A12" s="6" t="s">
        <v>8319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5">
      <c r="A13" s="6" t="s">
        <v>8320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5">
      <c r="A14" s="6" t="s">
        <v>8321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5">
      <c r="A15" s="6" t="s">
        <v>8311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1AF7-64CD-48B1-BEC2-18F02BBDEE4E}">
  <sheetPr codeName="Sheet2"/>
  <dimension ref="A1:F47"/>
  <sheetViews>
    <sheetView topLeftCell="A4" workbookViewId="0">
      <selection activeCell="I87" sqref="I87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8223</v>
      </c>
      <c r="B1" t="s">
        <v>8323</v>
      </c>
    </row>
    <row r="2" spans="1:6" x14ac:dyDescent="0.35">
      <c r="A2" s="5" t="s">
        <v>8264</v>
      </c>
      <c r="B2" t="s">
        <v>8323</v>
      </c>
    </row>
    <row r="4" spans="1:6" x14ac:dyDescent="0.35">
      <c r="A4" s="5" t="s">
        <v>8322</v>
      </c>
      <c r="B4" s="5" t="s">
        <v>8312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D239-7E37-41C2-85F4-81520957E801}">
  <sheetPr codeName="Sheet3"/>
  <dimension ref="A1:E18"/>
  <sheetViews>
    <sheetView workbookViewId="0">
      <selection activeCell="F23" sqref="F23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5" t="s">
        <v>8379</v>
      </c>
      <c r="B1" t="s">
        <v>8323</v>
      </c>
    </row>
    <row r="2" spans="1:5" x14ac:dyDescent="0.35">
      <c r="A2" s="5" t="s">
        <v>8264</v>
      </c>
      <c r="B2" t="s">
        <v>8323</v>
      </c>
    </row>
    <row r="4" spans="1:5" x14ac:dyDescent="0.35">
      <c r="A4" s="5" t="s">
        <v>8322</v>
      </c>
      <c r="B4" s="5" t="s">
        <v>8312</v>
      </c>
    </row>
    <row r="5" spans="1:5" x14ac:dyDescent="0.35">
      <c r="A5" s="5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5">
      <c r="A6" s="6" t="s">
        <v>8373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35">
      <c r="A7" s="6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6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6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5">
      <c r="A10" s="6" t="s">
        <v>8367</v>
      </c>
      <c r="B10" s="7">
        <v>27</v>
      </c>
      <c r="C10" s="7">
        <v>125</v>
      </c>
      <c r="D10" s="7">
        <v>232</v>
      </c>
      <c r="E10" s="7">
        <v>384</v>
      </c>
    </row>
    <row r="11" spans="1:5" x14ac:dyDescent="0.35">
      <c r="A11" s="6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5">
      <c r="A12" s="6" t="s">
        <v>8368</v>
      </c>
      <c r="B12" s="7">
        <v>43</v>
      </c>
      <c r="C12" s="7">
        <v>148</v>
      </c>
      <c r="D12" s="7">
        <v>191</v>
      </c>
      <c r="E12" s="7">
        <v>382</v>
      </c>
    </row>
    <row r="13" spans="1:5" x14ac:dyDescent="0.35">
      <c r="A13" s="6" t="s">
        <v>8369</v>
      </c>
      <c r="B13" s="7">
        <v>32</v>
      </c>
      <c r="C13" s="7">
        <v>135</v>
      </c>
      <c r="D13" s="7">
        <v>167</v>
      </c>
      <c r="E13" s="7">
        <v>334</v>
      </c>
    </row>
    <row r="14" spans="1:5" x14ac:dyDescent="0.35">
      <c r="A14" s="6" t="s">
        <v>8370</v>
      </c>
      <c r="B14" s="7">
        <v>24</v>
      </c>
      <c r="C14" s="7">
        <v>126</v>
      </c>
      <c r="D14" s="7">
        <v>149</v>
      </c>
      <c r="E14" s="7">
        <v>299</v>
      </c>
    </row>
    <row r="15" spans="1:5" x14ac:dyDescent="0.35">
      <c r="A15" s="6" t="s">
        <v>8371</v>
      </c>
      <c r="B15" s="7">
        <v>20</v>
      </c>
      <c r="C15" s="7">
        <v>151</v>
      </c>
      <c r="D15" s="7">
        <v>183</v>
      </c>
      <c r="E15" s="7">
        <v>354</v>
      </c>
    </row>
    <row r="16" spans="1:5" x14ac:dyDescent="0.35">
      <c r="A16" s="6" t="s">
        <v>8372</v>
      </c>
      <c r="B16" s="7">
        <v>37</v>
      </c>
      <c r="C16" s="7">
        <v>113</v>
      </c>
      <c r="D16" s="7">
        <v>181</v>
      </c>
      <c r="E16" s="7">
        <v>331</v>
      </c>
    </row>
    <row r="17" spans="1:5" x14ac:dyDescent="0.35">
      <c r="A17" s="6" t="s">
        <v>8378</v>
      </c>
      <c r="B17" s="7">
        <v>23</v>
      </c>
      <c r="C17" s="7">
        <v>119</v>
      </c>
      <c r="D17" s="7">
        <v>110</v>
      </c>
      <c r="E17" s="7">
        <v>252</v>
      </c>
    </row>
    <row r="18" spans="1:5" x14ac:dyDescent="0.35">
      <c r="A18" s="6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E2961" zoomScale="55" zoomScaleNormal="55" workbookViewId="0">
      <selection activeCell="C212" sqref="C21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5.54296875" bestFit="1" customWidth="1"/>
    <col min="19" max="20" width="10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8">
        <f>(J2/86400)+25569</f>
        <v>42177.007071759261</v>
      </c>
      <c r="T2" s="8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8">
        <f t="shared" ref="S3:S66" si="4">(J3/86400)+25569</f>
        <v>42766.600497685184</v>
      </c>
      <c r="T3" s="8">
        <f t="shared" ref="T3:T66" si="5"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42516.047071759254</v>
      </c>
      <c r="T9" s="8">
        <f t="shared" si="5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41869.542314814811</v>
      </c>
      <c r="T20" s="8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42200.758240740739</v>
      </c>
      <c r="T22" s="8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41375.057222222225</v>
      </c>
      <c r="T40" s="8">
        <f t="shared" si="5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41874.098807870367</v>
      </c>
      <c r="T46" s="8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</v>
      </c>
      <c r="T48" s="8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42196.928668981476</v>
      </c>
      <c r="T53" s="8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42149.548888888894</v>
      </c>
      <c r="T58" s="8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42230.235833333332</v>
      </c>
      <c r="T61" s="8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41701.901817129634</v>
      </c>
      <c r="T62" s="8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41409.814317129625</v>
      </c>
      <c r="T63" s="8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8">
        <f t="shared" ref="S67:S130" si="10">(J67/86400)+25569</f>
        <v>41835.821226851855</v>
      </c>
      <c r="T67" s="8">
        <f t="shared" ref="T67:T130" si="11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41208.010196759264</v>
      </c>
      <c r="T74" s="8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40997.144872685181</v>
      </c>
      <c r="T79" s="8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41100.158877314811</v>
      </c>
      <c r="T83" s="8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40322.539386574077</v>
      </c>
      <c r="T89" s="8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41402.752222222218</v>
      </c>
      <c r="T91" s="8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41214.794837962967</v>
      </c>
      <c r="T100" s="8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40987.776631944442</v>
      </c>
      <c r="T108" s="8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41718.043032407411</v>
      </c>
      <c r="T114" s="8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40918.738935185189</v>
      </c>
      <c r="T117" s="8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>E124/L124</f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8">
        <f t="shared" ref="S131:S194" si="16">(J131/86400)+25569</f>
        <v>41882.937303240738</v>
      </c>
      <c r="T131" s="8">
        <f t="shared" ref="T131:T194" si="17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41778.91541666667</v>
      </c>
      <c r="T132" s="8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42559.064143518517</v>
      </c>
      <c r="T145" s="8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41875.077546296292</v>
      </c>
      <c r="T154" s="8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42171.913090277776</v>
      </c>
      <c r="T162" s="8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8">
        <f t="shared" ref="S195:S258" si="22">(J195/86400)+25569</f>
        <v>41911.934791666667</v>
      </c>
      <c r="T195" s="8">
        <f t="shared" ref="T195:T258" si="23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41867.083368055552</v>
      </c>
      <c r="T202" s="8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42236.159918981481</v>
      </c>
      <c r="T213" s="8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42129.77721064815</v>
      </c>
      <c r="T232" s="8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42341.958923611106</v>
      </c>
      <c r="T233" s="8">
        <f t="shared" si="23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42321.084479166668</v>
      </c>
      <c r="T238" s="8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42713.962500000001</v>
      </c>
      <c r="T240" s="8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</v>
      </c>
      <c r="T254" s="8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42263.952662037038</v>
      </c>
      <c r="T256" s="8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8">
        <f t="shared" ref="S259:S322" si="28">(J259/86400)+25569</f>
        <v>42479.626875000002</v>
      </c>
      <c r="T259" s="8">
        <f t="shared" ref="T259:T322" si="29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40267.245717592596</v>
      </c>
      <c r="T267" s="8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40637.86655092593</v>
      </c>
      <c r="T272" s="8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41612.100243055553</v>
      </c>
      <c r="T273" s="8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40967.081875000003</v>
      </c>
      <c r="T278" s="8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41744.590682870374</v>
      </c>
      <c r="T282" s="8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41313.816250000003</v>
      </c>
      <c r="T288" s="8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42089.728020833332</v>
      </c>
      <c r="T299" s="8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41032.071134259255</v>
      </c>
      <c r="T305" s="8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41282.944456018522</v>
      </c>
      <c r="T309" s="8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8">
        <f t="shared" ref="S323:S386" si="34">(J323/86400)+25569</f>
        <v>42647.446597222224</v>
      </c>
      <c r="T323" s="8">
        <f t="shared" ref="T323:T386" si="35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42261.500243055554</v>
      </c>
      <c r="T348" s="8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41935.070486111115</v>
      </c>
      <c r="T361" s="8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41019.793032407411</v>
      </c>
      <c r="T368" s="8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8">
        <f t="shared" ref="S387:S450" si="40">(J387/86400)+25569</f>
        <v>41934.584502314814</v>
      </c>
      <c r="T387" s="8">
        <f t="shared" ref="T387:T450" si="41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42549.076157407406</v>
      </c>
      <c r="T390" s="8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41674.063078703708</v>
      </c>
      <c r="T391" s="8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40865.042256944442</v>
      </c>
      <c r="T393" s="8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41082.564884259264</v>
      </c>
      <c r="T398" s="8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41646.628032407403</v>
      </c>
      <c r="T406" s="8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42113.981446759259</v>
      </c>
      <c r="T412" s="8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41360.970601851848</v>
      </c>
      <c r="T419" s="8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41863.260381944448</v>
      </c>
      <c r="T424" s="8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42285.90902777778</v>
      </c>
      <c r="T429" s="8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42526.871331018519</v>
      </c>
      <c r="T433" s="8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42228.629884259259</v>
      </c>
      <c r="T435" s="8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41919.761782407411</v>
      </c>
      <c r="T441" s="8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8">
        <f t="shared" ref="S451:S514" si="46">(J451/86400)+25569</f>
        <v>41534.568113425928</v>
      </c>
      <c r="T451" s="8">
        <f t="shared" ref="T451:T514" si="47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42107.703877314816</v>
      </c>
      <c r="T454" s="8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40971.002569444448</v>
      </c>
      <c r="T457" s="8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41547.694456018522</v>
      </c>
      <c r="T458" s="8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</v>
      </c>
      <c r="T464" s="8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</v>
      </c>
      <c r="T466" s="8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41041.167627314819</v>
      </c>
      <c r="T470" s="8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41465.500173611115</v>
      </c>
      <c r="T482" s="8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42447.896874999999</v>
      </c>
      <c r="T484" s="8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41381.505775462967</v>
      </c>
      <c r="T487" s="8">
        <f t="shared" si="47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41113.968576388885</v>
      </c>
      <c r="T492" s="8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42366.982627314814</v>
      </c>
      <c r="T493" s="8">
        <f t="shared" si="47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42114.726134259261</v>
      </c>
      <c r="T495" s="8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40247.886006944442</v>
      </c>
      <c r="T502" s="8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8">
        <f t="shared" ref="S515:S578" si="52">(J515/86400)+25569</f>
        <v>42552.653993055559</v>
      </c>
      <c r="T515" s="8">
        <f t="shared" ref="T515:T578" si="53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41218.391446759255</v>
      </c>
      <c r="T521" s="8">
        <f t="shared" si="53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42711.54519675926</v>
      </c>
      <c r="T537" s="8">
        <f t="shared" si="53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42179.344988425924</v>
      </c>
      <c r="T538" s="8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42692.389062499999</v>
      </c>
      <c r="T564" s="8">
        <f t="shared" si="53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</v>
      </c>
      <c r="T567" s="8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42388.798252314809</v>
      </c>
      <c r="T572" s="8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42282.716296296298</v>
      </c>
      <c r="T574" s="8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8">
        <f t="shared" ref="S579:S642" si="58">(J579/86400)+25569</f>
        <v>42450.589143518519</v>
      </c>
      <c r="T579" s="8">
        <f t="shared" ref="T579:T642" si="59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42631.769513888888</v>
      </c>
      <c r="T590" s="8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42083.069884259261</v>
      </c>
      <c r="T597" s="8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42194.357731481483</v>
      </c>
      <c r="T607" s="8">
        <f t="shared" si="5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42585.031782407408</v>
      </c>
      <c r="T614" s="8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42761.376238425924</v>
      </c>
      <c r="T618" s="8">
        <f t="shared" si="5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42507.299328703702</v>
      </c>
      <c r="T635" s="8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42683.420312499999</v>
      </c>
      <c r="T642" s="8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8">
        <f t="shared" ref="S643:S706" si="64">(J643/86400)+25569</f>
        <v>42199.57</v>
      </c>
      <c r="T643" s="8">
        <f t="shared" ref="T643:T706" si="65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41838.832152777773</v>
      </c>
      <c r="T668" s="8">
        <f t="shared" si="65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</v>
      </c>
      <c r="T678" s="8">
        <f t="shared" si="65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41866.931076388893</v>
      </c>
      <c r="T700" s="8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8">
        <f t="shared" ref="S707:S770" si="70">(J707/86400)+25569</f>
        <v>42726.491643518515</v>
      </c>
      <c r="T707" s="8">
        <f t="shared" ref="T707:T770" si="71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42384.680925925924</v>
      </c>
      <c r="T714" s="8">
        <f t="shared" si="71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41857.854189814811</v>
      </c>
      <c r="T719" s="8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</v>
      </c>
      <c r="T725" s="8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41247.020243055558</v>
      </c>
      <c r="T729" s="8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41943.604097222225</v>
      </c>
      <c r="T740" s="8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41471.446851851855</v>
      </c>
      <c r="T765" s="8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8">
        <f t="shared" ref="S771:S834" si="76">(J771/86400)+25569</f>
        <v>41604.996458333335</v>
      </c>
      <c r="T771" s="8">
        <f t="shared" ref="T771:T834" si="77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</v>
      </c>
      <c r="T772" s="8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42100.735937500001</v>
      </c>
      <c r="T775" s="8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41403.000856481478</v>
      </c>
      <c r="T783" s="8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41303.593923611115</v>
      </c>
      <c r="T787" s="8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41277.186111111107</v>
      </c>
      <c r="T791" s="8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</v>
      </c>
      <c r="T794" s="8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41123.022268518514</v>
      </c>
      <c r="T804" s="8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40730.105624999997</v>
      </c>
      <c r="T806" s="8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41073.050717592589</v>
      </c>
      <c r="T830" s="8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8">
        <f t="shared" ref="S835:S898" si="82">(J835/86400)+25569</f>
        <v>41718.878182870372</v>
      </c>
      <c r="T835" s="8">
        <f t="shared" ref="T835:T898" si="83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41923.838692129633</v>
      </c>
      <c r="T843" s="8">
        <f t="shared" si="83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</v>
      </c>
      <c r="T844" s="8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42165.798333333332</v>
      </c>
      <c r="T849" s="8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42545.125196759254</v>
      </c>
      <c r="T857" s="8">
        <f t="shared" si="83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41230.773113425923</v>
      </c>
      <c r="T867" s="8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41342.845567129625</v>
      </c>
      <c r="T871" s="8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41184.167129629626</v>
      </c>
      <c r="T875" s="8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41597.788888888885</v>
      </c>
      <c r="T879" s="8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40981.802615740744</v>
      </c>
      <c r="T886" s="8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</v>
      </c>
      <c r="T896" s="8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42218.872986111106</v>
      </c>
      <c r="T898" s="8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8">
        <f t="shared" ref="S899:S962" si="88">(J899/86400)+25569</f>
        <v>41211.688750000001</v>
      </c>
      <c r="T899" s="8">
        <f t="shared" ref="T899:T962" si="89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41116.763275462959</v>
      </c>
      <c r="T916" s="8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41562.671550925923</v>
      </c>
      <c r="T922" s="8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40847.171018518522</v>
      </c>
      <c r="T923" s="8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41288.942928240736</v>
      </c>
      <c r="T926" s="8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41711.169085648144</v>
      </c>
      <c r="T935" s="8">
        <f t="shared" si="8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42382.843287037038</v>
      </c>
      <c r="T944" s="8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42732.872986111106</v>
      </c>
      <c r="T947" s="8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42480.653611111113</v>
      </c>
      <c r="T953" s="8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8">
        <f t="shared" ref="S963:S1026" si="94">(J963/86400)+25569</f>
        <v>42740.693692129629</v>
      </c>
      <c r="T963" s="8">
        <f t="shared" ref="T963:T1026" si="95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42506.416990740741</v>
      </c>
      <c r="T981" s="8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42574.667650462958</v>
      </c>
      <c r="T985" s="8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</v>
      </c>
      <c r="T1002" s="8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42276.624803240746</v>
      </c>
      <c r="T1007" s="8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42111.646724537037</v>
      </c>
      <c r="T1024" s="8">
        <f t="shared" si="9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8">
        <f t="shared" ref="S1027:S1090" si="100">(J1027/86400)+25569</f>
        <v>42049.833761574075</v>
      </c>
      <c r="T1027" s="8">
        <f t="shared" ref="T1027:T1090" si="101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42688.732407407406</v>
      </c>
      <c r="T1035" s="8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</v>
      </c>
      <c r="T1043" s="8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41844.874421296292</v>
      </c>
      <c r="T1047" s="8">
        <f t="shared" si="101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41918.818460648152</v>
      </c>
      <c r="T1049" s="8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42678.871331018519</v>
      </c>
      <c r="T1059" s="8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41445.962754629625</v>
      </c>
      <c r="T1068" s="8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42440.371111111112</v>
      </c>
      <c r="T1070" s="8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42479.566388888888</v>
      </c>
      <c r="T1081" s="8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41101.906111111108</v>
      </c>
      <c r="T1084" s="8">
        <f t="shared" si="101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41775.713969907403</v>
      </c>
      <c r="T1089" s="8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8">
        <f t="shared" ref="S1091:S1154" si="106">(J1091/86400)+25569</f>
        <v>42151.189525462964</v>
      </c>
      <c r="T1091" s="8">
        <f t="shared" ref="T1091:T1154" si="107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40795.71334490741</v>
      </c>
      <c r="T1096" s="8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42347.203587962962</v>
      </c>
      <c r="T1113" s="8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41009.847314814819</v>
      </c>
      <c r="T1118" s="8">
        <f t="shared" si="107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42535.327476851853</v>
      </c>
      <c r="T1128" s="8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42558.98951388889</v>
      </c>
      <c r="T1137" s="8">
        <f t="shared" si="107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42327.671631944446</v>
      </c>
      <c r="T1138" s="8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41975.34752314815</v>
      </c>
      <c r="T1141" s="8">
        <f t="shared" si="107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42022.006099537037</v>
      </c>
      <c r="T1144" s="8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</v>
      </c>
      <c r="T1147" s="8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42224.102581018524</v>
      </c>
      <c r="T1153" s="8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8">
        <f t="shared" ref="S1155:S1218" si="112">(J1155/86400)+25569</f>
        <v>42143.714178240742</v>
      </c>
      <c r="T1155" s="8">
        <f t="shared" ref="T1155:T1218" si="113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41792.214467592596</v>
      </c>
      <c r="T1167" s="8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41841.682314814811</v>
      </c>
      <c r="T1174" s="8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42409.776076388887</v>
      </c>
      <c r="T1195" s="8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42152.288819444446</v>
      </c>
      <c r="T1204" s="8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42772.776076388887</v>
      </c>
      <c r="T1208" s="8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8">
        <f t="shared" ref="S1219:S1282" si="118">(J1219/86400)+25569</f>
        <v>42535.809490740736</v>
      </c>
      <c r="T1219" s="8">
        <f t="shared" ref="T1219:T1282" si="119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42633.461956018524</v>
      </c>
      <c r="T1221" s="8">
        <f t="shared" si="11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41506.848032407404</v>
      </c>
      <c r="T1234" s="8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41355.825497685189</v>
      </c>
      <c r="T1246" s="8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41774.59993055556</v>
      </c>
      <c r="T1247" s="8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41067.740868055553</v>
      </c>
      <c r="T1251" s="8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40921.919340277775</v>
      </c>
      <c r="T1258" s="8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42445.823055555556</v>
      </c>
      <c r="T1271" s="8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</v>
      </c>
      <c r="T1272" s="8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8">
        <f t="shared" ref="S1283:S1346" si="124">(J1283/86400)+25569</f>
        <v>41463.743472222224</v>
      </c>
      <c r="T1283" s="8">
        <f t="shared" ref="T1283:T1346" si="125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41586.475173611107</v>
      </c>
      <c r="T1284" s="8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42709.134780092594</v>
      </c>
      <c r="T1291" s="8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42458.680925925924</v>
      </c>
      <c r="T1300" s="8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42387.503229166672</v>
      </c>
      <c r="T1309" s="8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42393.961909722224</v>
      </c>
      <c r="T1318" s="8">
        <f t="shared" si="12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41974.791990740741</v>
      </c>
      <c r="T1328" s="8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42172.816423611112</v>
      </c>
      <c r="T1344" s="8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8">
        <f t="shared" ref="S1347:S1410" si="130">(J1347/86400)+25569</f>
        <v>41799.814340277779</v>
      </c>
      <c r="T1347" s="8">
        <f t="shared" ref="T1347:T1410" si="131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41963.506168981483</v>
      </c>
      <c r="T1350" s="8">
        <f t="shared" si="131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41430.038888888885</v>
      </c>
      <c r="T1358" s="8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41951.6956712963</v>
      </c>
      <c r="T1366" s="8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42568.759375000001</v>
      </c>
      <c r="T1380" s="8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42130.491620370369</v>
      </c>
      <c r="T1381" s="8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42087.803310185191</v>
      </c>
      <c r="T1392" s="8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8">
        <f t="shared" ref="S1411:S1474" si="136">(J1411/86400)+25569</f>
        <v>41945.133506944447</v>
      </c>
      <c r="T1411" s="8">
        <f t="shared" ref="T1411:T1474" si="137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42074.060671296298</v>
      </c>
      <c r="T1431" s="8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41961.813518518524</v>
      </c>
      <c r="T1432" s="8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42040.829872685186</v>
      </c>
      <c r="T1441" s="8">
        <f t="shared" si="137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40646.014456018514</v>
      </c>
      <c r="T1470" s="8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8">
        <f t="shared" ref="S1475:S1538" si="142">(J1475/86400)+25569</f>
        <v>40939.979618055557</v>
      </c>
      <c r="T1475" s="8">
        <f t="shared" ref="T1475:T1538" si="143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41500.72791666667</v>
      </c>
      <c r="T1476" s="8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41136.858055555553</v>
      </c>
      <c r="T1484" s="8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41411.866608796292</v>
      </c>
      <c r="T1495" s="8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40254.450335648144</v>
      </c>
      <c r="T1509" s="8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41809.385162037041</v>
      </c>
      <c r="T1512" s="8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</v>
      </c>
      <c r="T1532" s="8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42221.674328703702</v>
      </c>
      <c r="T1536" s="8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8">
        <f t="shared" ref="S1539:S1602" si="148">(J1539/86400)+25569</f>
        <v>42552.315127314811</v>
      </c>
      <c r="T1539" s="8">
        <f t="shared" ref="T1539:T1602" si="149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42705.91920138889</v>
      </c>
      <c r="T1541" s="8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42108.053229166668</v>
      </c>
      <c r="T1561" s="8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41671.93686342593</v>
      </c>
      <c r="T1569" s="8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42144.769479166665</v>
      </c>
      <c r="T1573" s="8">
        <f t="shared" si="1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41799.524259259255</v>
      </c>
      <c r="T1577" s="8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41054.847777777773</v>
      </c>
      <c r="T1579" s="8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40990.050069444442</v>
      </c>
      <c r="T1582" s="8">
        <f t="shared" si="1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42069.104421296295</v>
      </c>
      <c r="T1588" s="8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41791.057314814811</v>
      </c>
      <c r="T1602" s="8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8">
        <f t="shared" ref="S1603:S1666" si="154">(J1603/86400)+25569</f>
        <v>40638.092974537038</v>
      </c>
      <c r="T1603" s="8">
        <f t="shared" ref="T1603:T1666" si="155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41794.981122685189</v>
      </c>
      <c r="T1616" s="8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41876.186180555553</v>
      </c>
      <c r="T1621" s="8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41950.294837962967</v>
      </c>
      <c r="T1624" s="8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41579.847997685181</v>
      </c>
      <c r="T1628" s="8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40750.340902777782</v>
      </c>
      <c r="T1634" s="8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41521.617361111115</v>
      </c>
      <c r="T1647" s="8">
        <f t="shared" si="15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40939.761782407411</v>
      </c>
      <c r="T1666" s="8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8">
        <f t="shared" ref="S1667:S1730" si="160">(J1667/86400)+25569</f>
        <v>40564.649456018517</v>
      </c>
      <c r="T1667" s="8">
        <f t="shared" ref="T1667:T1730" si="161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40845.149756944447</v>
      </c>
      <c r="T1670" s="8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40313.930543981478</v>
      </c>
      <c r="T1672" s="8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40973.726238425923</v>
      </c>
      <c r="T1678" s="8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42795.701481481483</v>
      </c>
      <c r="T1693" s="8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42805.032962962963</v>
      </c>
      <c r="T1699" s="8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42187.281678240739</v>
      </c>
      <c r="T1705" s="8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41841.563819444447</v>
      </c>
      <c r="T1711" s="8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42341.591296296298</v>
      </c>
      <c r="T1712" s="8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42460.981921296298</v>
      </c>
      <c r="T1719" s="8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42044.927974537037</v>
      </c>
      <c r="T1729" s="8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8">
        <f t="shared" ref="S1731:S1794" si="166">(J1731/86400)+25569</f>
        <v>42471.052152777775</v>
      </c>
      <c r="T1731" s="8">
        <f t="shared" ref="T1731:T1794" si="167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42272.087766203702</v>
      </c>
      <c r="T1732" s="8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</v>
      </c>
      <c r="T1737" s="8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42175.948981481481</v>
      </c>
      <c r="T1739" s="8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42171.817384259259</v>
      </c>
      <c r="T1742" s="8">
        <f t="shared" si="167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42710.876967592594</v>
      </c>
      <c r="T1744" s="8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42292.435532407406</v>
      </c>
      <c r="T1749" s="8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41905.979629629626</v>
      </c>
      <c r="T1773" s="8">
        <f t="shared" si="167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41891.976388888885</v>
      </c>
      <c r="T1777" s="8">
        <f t="shared" si="167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42493.600810185184</v>
      </c>
      <c r="T1782" s="8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42010.674513888887</v>
      </c>
      <c r="T1792" s="8">
        <f t="shared" si="167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8">
        <f t="shared" ref="S1795:S1858" si="172">(J1795/86400)+25569</f>
        <v>41940.891666666663</v>
      </c>
      <c r="T1795" s="8">
        <f t="shared" ref="T1795:T1858" si="173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42018.071550925924</v>
      </c>
      <c r="T1805" s="8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42172.906678240739</v>
      </c>
      <c r="T1817" s="8">
        <f t="shared" si="173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42065.084374999999</v>
      </c>
      <c r="T1822" s="8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41634.797013888892</v>
      </c>
      <c r="T1824" s="8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41626.916284722218</v>
      </c>
      <c r="T1826" s="8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8">
        <f t="shared" ref="S1859:S1922" si="178">(J1859/86400)+25569</f>
        <v>41864.76866898148</v>
      </c>
      <c r="T1859" s="8">
        <f t="shared" ref="T1859:T1922" si="179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41655.70930555556</v>
      </c>
      <c r="T1862" s="8">
        <f t="shared" si="17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42755.492754629631</v>
      </c>
      <c r="T1864" s="8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41776.284780092596</v>
      </c>
      <c r="T1878" s="8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</v>
      </c>
      <c r="T1896" s="8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41680.583402777775</v>
      </c>
      <c r="T1899" s="8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42113.875567129631</v>
      </c>
      <c r="T1921" s="8">
        <f t="shared" si="17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8">
        <f t="shared" ref="S1923:S1986" si="184">(J1923/86400)+25569</f>
        <v>41074.221562500003</v>
      </c>
      <c r="T1923" s="8">
        <f t="shared" ref="T1923:T1986" si="185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</v>
      </c>
      <c r="T1930" s="8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40911.809872685189</v>
      </c>
      <c r="T1934" s="8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41773.932534722218</v>
      </c>
      <c r="T1937" s="8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42157.251828703702</v>
      </c>
      <c r="T1947" s="8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41689.150011574078</v>
      </c>
      <c r="T1948" s="8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41800.423043981486</v>
      </c>
      <c r="T1951" s="8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41179.098530092597</v>
      </c>
      <c r="T1959" s="8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41871.845601851848</v>
      </c>
      <c r="T1961" s="8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8">
        <f t="shared" ref="S1987:S2050" si="190">(J1987/86400)+25569</f>
        <v>42555.698738425926</v>
      </c>
      <c r="T1987" s="8">
        <f t="shared" ref="T1987:T2050" si="191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42413.433831018519</v>
      </c>
      <c r="T1988" s="8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42329.588391203702</v>
      </c>
      <c r="T1995" s="8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41312.880775462967</v>
      </c>
      <c r="T2018" s="8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41737.097500000003</v>
      </c>
      <c r="T2022" s="8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42048.813877314809</v>
      </c>
      <c r="T2029" s="8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41738.864803240736</v>
      </c>
      <c r="T2038" s="8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41578.927118055552</v>
      </c>
      <c r="T2042" s="8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41069.088506944448</v>
      </c>
      <c r="T2047" s="8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8">
        <f t="shared" ref="S2051:S2114" si="196">(J2051/86400)+25569</f>
        <v>41575.527349537035</v>
      </c>
      <c r="T2051" s="8">
        <f t="shared" ref="T2051:T2114" si="197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</v>
      </c>
      <c r="T2083" s="8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40395.714722222227</v>
      </c>
      <c r="T2090" s="8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41299.381423611107</v>
      </c>
      <c r="T2092" s="8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40555.322662037041</v>
      </c>
      <c r="T2093" s="8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40758.733483796299</v>
      </c>
      <c r="T2097" s="8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40818.584895833337</v>
      </c>
      <c r="T2099" s="8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8">
        <f t="shared" ref="S2115:S2178" si="202">(J2115/86400)+25569</f>
        <v>41870.86546296296</v>
      </c>
      <c r="T2115" s="8">
        <f t="shared" ref="T2115:T2178" si="203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40464.028182870374</v>
      </c>
      <c r="T2126" s="8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42045.505358796298</v>
      </c>
      <c r="T2129" s="8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41156.96334490741</v>
      </c>
      <c r="T2137" s="8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42520.847384259258</v>
      </c>
      <c r="T2153" s="8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40710.731180555558</v>
      </c>
      <c r="T2161" s="8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42240.852534722224</v>
      </c>
      <c r="T2163" s="8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42082.580092592594</v>
      </c>
      <c r="T2174" s="8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8">
        <f t="shared" ref="S2179:S2242" si="208">(J2179/86400)+25569</f>
        <v>42502.250775462962</v>
      </c>
      <c r="T2179" s="8">
        <f t="shared" ref="T2179:T2242" si="209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42745.365474537037</v>
      </c>
      <c r="T2185" s="8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41319.349988425922</v>
      </c>
      <c r="T2187" s="8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41276.846817129626</v>
      </c>
      <c r="T2203" s="8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41031.821631944447</v>
      </c>
      <c r="T2207" s="8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</v>
      </c>
      <c r="T2218" s="8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42331.378923611112</v>
      </c>
      <c r="T2235" s="8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8">
        <f t="shared" ref="S2243:S2306" si="214">(J2243/86400)+25569</f>
        <v>42766.827546296292</v>
      </c>
      <c r="T2243" s="8">
        <f t="shared" ref="T2243:T2306" si="215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</v>
      </c>
      <c r="T2247" s="8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41336.703298611115</v>
      </c>
      <c r="T2251" s="8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42776.082349537042</v>
      </c>
      <c r="T2270" s="8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42315.699490740742</v>
      </c>
      <c r="T2274" s="8">
        <f t="shared" si="21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41965.616655092592</v>
      </c>
      <c r="T2277" s="8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42338.709108796298</v>
      </c>
      <c r="T2280" s="8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42020.806701388894</v>
      </c>
      <c r="T2281" s="8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41059.185682870375</v>
      </c>
      <c r="T2287" s="8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8">
        <f t="shared" ref="S2307:S2370" si="220">(J2307/86400)+25569</f>
        <v>41834.695277777777</v>
      </c>
      <c r="T2307" s="8">
        <f t="shared" ref="T2307:T2370" si="221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41004.802465277782</v>
      </c>
      <c r="T2309" s="8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42804.895474537036</v>
      </c>
      <c r="T2324" s="8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42807.755173611113</v>
      </c>
      <c r="T2325" s="8">
        <f t="shared" si="221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41842.917129629626</v>
      </c>
      <c r="T2329" s="8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42139.781678240739</v>
      </c>
      <c r="T2330" s="8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41789.89680555556</v>
      </c>
      <c r="T2340" s="8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42577.607361111106</v>
      </c>
      <c r="T2349" s="8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42096.918240740742</v>
      </c>
      <c r="T2357" s="8">
        <f t="shared" si="221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42264.620115740741</v>
      </c>
      <c r="T2359" s="8">
        <f t="shared" si="221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8">
        <f t="shared" ref="S2371:S2434" si="226">(J2371/86400)+25569</f>
        <v>42380.812627314815</v>
      </c>
      <c r="T2371" s="8">
        <f t="shared" ref="T2371:T2434" si="227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42215.662314814814</v>
      </c>
      <c r="T2375" s="8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42017.843287037038</v>
      </c>
      <c r="T2376" s="8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42399.882615740746</v>
      </c>
      <c r="T2405" s="8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41993.738298611112</v>
      </c>
      <c r="T2421" s="8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42164.170046296298</v>
      </c>
      <c r="T2428" s="8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42412.318668981483</v>
      </c>
      <c r="T2429" s="8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8">
        <f t="shared" ref="S2435:S2498" si="232">(J2435/86400)+25569</f>
        <v>42397.89980324074</v>
      </c>
      <c r="T2435" s="8">
        <f t="shared" ref="T2435:T2498" si="233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42180.186041666668</v>
      </c>
      <c r="T2436" s="8">
        <f t="shared" si="233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42252.277615740742</v>
      </c>
      <c r="T2437" s="8">
        <f t="shared" si="233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42383.899456018524</v>
      </c>
      <c r="T2442" s="8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42052.666990740741</v>
      </c>
      <c r="T2444" s="8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42770.201481481483</v>
      </c>
      <c r="T2456" s="8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41174.154178240744</v>
      </c>
      <c r="T2470" s="8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40310.287673611107</v>
      </c>
      <c r="T2477" s="8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41023.227731481486</v>
      </c>
      <c r="T2492" s="8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41022.645185185189</v>
      </c>
      <c r="T2496" s="8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41327.996435185181</v>
      </c>
      <c r="T2498" s="8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8">
        <f t="shared" ref="S2499:S2562" si="238">(J2499/86400)+25569</f>
        <v>40730.878912037035</v>
      </c>
      <c r="T2499" s="8">
        <f t="shared" ref="T2499:T2562" si="239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41226.648576388892</v>
      </c>
      <c r="T2501" s="8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41053.772858796292</v>
      </c>
      <c r="T2502" s="8">
        <f t="shared" si="23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42244.776666666672</v>
      </c>
      <c r="T2503" s="8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42078.997361111113</v>
      </c>
      <c r="T2512" s="8">
        <f t="shared" si="23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41058.844571759255</v>
      </c>
      <c r="T2527" s="8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40127.700370370367</v>
      </c>
      <c r="T2536" s="8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41483.449282407411</v>
      </c>
      <c r="T2543" s="8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42027.138171296298</v>
      </c>
      <c r="T2547" s="8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41524.858553240745</v>
      </c>
      <c r="T2548" s="8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42618.625428240739</v>
      </c>
      <c r="T2550" s="8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41113.199155092589</v>
      </c>
      <c r="T2555" s="8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42093.860023148147</v>
      </c>
      <c r="T2560" s="8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8">
        <f t="shared" ref="S2563:S2626" si="244">(J2563/86400)+25569</f>
        <v>42260.528807870374</v>
      </c>
      <c r="T2563" s="8">
        <f t="shared" ref="T2563:T2626" si="245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41986.108726851853</v>
      </c>
      <c r="T2577" s="8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42238.022905092592</v>
      </c>
      <c r="T2580" s="8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42140.173252314809</v>
      </c>
      <c r="T2586" s="8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42089.845208333332</v>
      </c>
      <c r="T2595" s="8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41150.902187500003</v>
      </c>
      <c r="T2603" s="8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41726.712754629625</v>
      </c>
      <c r="T2608" s="8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42115.747546296298</v>
      </c>
      <c r="T2623" s="8">
        <f t="shared" si="24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41144.421550925923</v>
      </c>
      <c r="T2626" s="8">
        <f t="shared" si="24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8">
        <f t="shared" ref="S2627:S2690" si="250">(J2627/86400)+25569</f>
        <v>42658.810277777782</v>
      </c>
      <c r="T2627" s="8">
        <f t="shared" ref="T2627:T2690" si="251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42612.656493055554</v>
      </c>
      <c r="T2636" s="8">
        <f t="shared" si="251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42689.582349537042</v>
      </c>
      <c r="T2645" s="8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42327.805659722224</v>
      </c>
      <c r="T2653" s="8">
        <f t="shared" si="251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42055.600995370369</v>
      </c>
      <c r="T2656" s="8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42767.688518518524</v>
      </c>
      <c r="T2658" s="8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42551.884189814809</v>
      </c>
      <c r="T2660" s="8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42082.069560185184</v>
      </c>
      <c r="T2661" s="8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42275.58871527778</v>
      </c>
      <c r="T2670" s="8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42319.035833333328</v>
      </c>
      <c r="T2671" s="8">
        <f t="shared" si="251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41962.749027777776</v>
      </c>
      <c r="T2673" s="8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41793.029432870375</v>
      </c>
      <c r="T2679" s="8">
        <f t="shared" si="251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41820.914641203708</v>
      </c>
      <c r="T2686" s="8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</v>
      </c>
      <c r="T2690" s="8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8">
        <f t="shared" ref="S2691:S2754" si="256">(J2691/86400)+25569</f>
        <v>42551.961689814816</v>
      </c>
      <c r="T2691" s="8">
        <f t="shared" ref="T2691:T2754" si="257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41870.874675925923</v>
      </c>
      <c r="T2702" s="8">
        <f t="shared" si="257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41780.745254629626</v>
      </c>
      <c r="T2713" s="8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41934.914918981478</v>
      </c>
      <c r="T2719" s="8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42655.465891203705</v>
      </c>
      <c r="T2722" s="8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41044.648113425923</v>
      </c>
      <c r="T2749" s="8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41078.899826388893</v>
      </c>
      <c r="T2752" s="8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41747.887060185181</v>
      </c>
      <c r="T2753" s="8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8">
        <f t="shared" ref="S2755:S2818" si="262">(J2755/86400)+25569</f>
        <v>41117.900729166664</v>
      </c>
      <c r="T2755" s="8">
        <f t="shared" ref="T2755:T2818" si="263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41863.636006944442</v>
      </c>
      <c r="T2756" s="8">
        <f t="shared" si="263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41620.900474537033</v>
      </c>
      <c r="T2758" s="8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40736.668032407411</v>
      </c>
      <c r="T2768" s="8">
        <f t="shared" si="263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41745.826273148152</v>
      </c>
      <c r="T2771" s="8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42550.701886574076</v>
      </c>
      <c r="T2790" s="8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8">
        <f t="shared" ref="S2819:S2882" si="268">(J2819/86400)+25569</f>
        <v>42023.634976851856</v>
      </c>
      <c r="T2819" s="8">
        <f t="shared" ref="T2819:T2882" si="269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42291.739548611113</v>
      </c>
      <c r="T2843" s="8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41784.95248842593</v>
      </c>
      <c r="T2844" s="8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42480.80064814815</v>
      </c>
      <c r="T2862" s="8">
        <f t="shared" si="26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42672.955138888894</v>
      </c>
      <c r="T2879" s="8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8">
        <f t="shared" ref="S2883:S2946" si="274">(J2883/86400)+25569</f>
        <v>41916.597638888888</v>
      </c>
      <c r="T2883" s="8">
        <f t="shared" ref="T2883:T2946" si="275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42444.877743055556</v>
      </c>
      <c r="T2909" s="8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42499.73170138889</v>
      </c>
      <c r="T2910" s="8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41863.584120370375</v>
      </c>
      <c r="T2927" s="8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8">
        <f t="shared" ref="S2947:S3010" si="280">(J2947/86400)+25569</f>
        <v>42118.139583333337</v>
      </c>
      <c r="T2947" s="8">
        <f t="shared" ref="T2947:T3010" si="281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42654.973703703705</v>
      </c>
      <c r="T2987" s="8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</v>
      </c>
      <c r="T2990" s="8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42090.912499999999</v>
      </c>
      <c r="T2998" s="8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41957.756840277776</v>
      </c>
      <c r="T3008" s="8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8">
        <f t="shared" ref="S3011:S3074" si="286">(J3011/86400)+25569</f>
        <v>41939.569907407407</v>
      </c>
      <c r="T3011" s="8">
        <f t="shared" ref="T3011:T3074" si="287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41920.123611111107</v>
      </c>
      <c r="T3016" s="8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42163.298333333332</v>
      </c>
      <c r="T3020" s="8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42121.675763888888</v>
      </c>
      <c r="T3025" s="8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41975.901180555556</v>
      </c>
      <c r="T3050" s="8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42744.416030092594</v>
      </c>
      <c r="T3053" s="8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42630.922893518524</v>
      </c>
      <c r="T3065" s="8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8">
        <f t="shared" ref="S3075:S3138" si="292">(J3075/86400)+25569</f>
        <v>42111.684027777781</v>
      </c>
      <c r="T3075" s="8">
        <f t="shared" ref="T3075:T3138" si="293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42409.571284722224</v>
      </c>
      <c r="T3076" s="8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42551.102314814816</v>
      </c>
      <c r="T3077" s="8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42246.883784722224</v>
      </c>
      <c r="T3087" s="8">
        <f t="shared" si="293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41760.909039351856</v>
      </c>
      <c r="T3095" s="8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42241.429120370369</v>
      </c>
      <c r="T3108" s="8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42128.814247685186</v>
      </c>
      <c r="T3109" s="8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41885.595138888893</v>
      </c>
      <c r="T3113" s="8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42509.374537037038</v>
      </c>
      <c r="T3119" s="8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42435.942083333328</v>
      </c>
      <c r="T3122" s="8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42427.018078703702</v>
      </c>
      <c r="T3128" s="8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42800.720127314809</v>
      </c>
      <c r="T3136" s="8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8">
        <f t="shared" ref="S3139:S3202" si="298">(J3139/86400)+25569</f>
        <v>42807.885057870371</v>
      </c>
      <c r="T3139" s="8">
        <f t="shared" ref="T3139:T3202" si="299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</v>
      </c>
      <c r="T3149" s="8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41447.839722222227</v>
      </c>
      <c r="T3160" s="8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41766.805729166663</v>
      </c>
      <c r="T3166" s="8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41878.878379629634</v>
      </c>
      <c r="T3175" s="8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41858.761782407411</v>
      </c>
      <c r="T3201" s="8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8">
        <f t="shared" ref="S3203:S3266" si="304">(J3203/86400)+25569</f>
        <v>41861.767094907409</v>
      </c>
      <c r="T3203" s="8">
        <f t="shared" ref="T3203:T3266" si="305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41778.637245370366</v>
      </c>
      <c r="T3211" s="8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</v>
      </c>
      <c r="T3213" s="8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42206.835370370369</v>
      </c>
      <c r="T3225" s="8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41898.168124999997</v>
      </c>
      <c r="T3232" s="8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8">
        <f t="shared" ref="S3267:S3330" si="310">(J3267/86400)+25569</f>
        <v>42311.711979166663</v>
      </c>
      <c r="T3267" s="8">
        <f t="shared" ref="T3267:T3330" si="311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42136.536134259259</v>
      </c>
      <c r="T3268" s="8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42137.395798611113</v>
      </c>
      <c r="T3271" s="8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41931.682939814811</v>
      </c>
      <c r="T3279" s="8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42431.102534722224</v>
      </c>
      <c r="T3281" s="8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42538.735833333332</v>
      </c>
      <c r="T3303" s="8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42466.303715277776</v>
      </c>
      <c r="T3317" s="8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42499.039629629631</v>
      </c>
      <c r="T3319" s="8">
        <f t="shared" si="311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8">
        <f t="shared" ref="S3331:S3394" si="316">(J3331/86400)+25569</f>
        <v>41837.323009259257</v>
      </c>
      <c r="T3331" s="8">
        <f t="shared" ref="T3331:T3394" si="317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42437.398680555554</v>
      </c>
      <c r="T3338" s="8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42062.296412037038</v>
      </c>
      <c r="T3344" s="8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42321.101759259254</v>
      </c>
      <c r="T3367" s="8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42053.732627314814</v>
      </c>
      <c r="T3379" s="8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41937.953449074077</v>
      </c>
      <c r="T3382" s="8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41947.762592592597</v>
      </c>
      <c r="T3389" s="8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41815.774826388893</v>
      </c>
      <c r="T3392" s="8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8">
        <f t="shared" ref="S3395:S3458" si="322">(J3395/86400)+25569</f>
        <v>41923.921643518523</v>
      </c>
      <c r="T3395" s="8">
        <f t="shared" ref="T3395:T3458" si="323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42140.712314814809</v>
      </c>
      <c r="T3397" s="8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41764.446631944447</v>
      </c>
      <c r="T3398" s="8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41941.752037037033</v>
      </c>
      <c r="T3400" s="8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42544.814328703702</v>
      </c>
      <c r="T3411" s="8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</v>
      </c>
      <c r="T3435" s="8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41800.380428240736</v>
      </c>
      <c r="T3436" s="8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42100.927858796298</v>
      </c>
      <c r="T3440" s="8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42124.841111111113</v>
      </c>
      <c r="T3444" s="8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8">
        <f t="shared" ref="S3459:S3522" si="328">(J3459/86400)+25569</f>
        <v>42016.706678240742</v>
      </c>
      <c r="T3459" s="8">
        <f t="shared" ref="T3459:T3522" si="329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41852.527222222227</v>
      </c>
      <c r="T3462" s="8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42605.765381944446</v>
      </c>
      <c r="T3470" s="8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41841.820486111115</v>
      </c>
      <c r="T3473" s="8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42053.916921296295</v>
      </c>
      <c r="T3480" s="8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41781.855092592596</v>
      </c>
      <c r="T3481" s="8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41989.247546296298</v>
      </c>
      <c r="T3483" s="8">
        <f t="shared" si="32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41915.762835648144</v>
      </c>
      <c r="T3497" s="8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42511.741944444446</v>
      </c>
      <c r="T3499" s="8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42419.919421296298</v>
      </c>
      <c r="T3502" s="8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41794.817523148144</v>
      </c>
      <c r="T3519" s="8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8">
        <f t="shared" ref="S3523:S3586" si="334">(J3523/86400)+25569</f>
        <v>41881.361342592594</v>
      </c>
      <c r="T3523" s="8">
        <f t="shared" ref="T3523:T3586" si="335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42248.640162037038</v>
      </c>
      <c r="T3537" s="8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41923.354351851856</v>
      </c>
      <c r="T3539" s="8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42115.889652777776</v>
      </c>
      <c r="T3562" s="8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42236.623252314814</v>
      </c>
      <c r="T3566" s="8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41976.331979166665</v>
      </c>
      <c r="T3572" s="8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41926.942685185189</v>
      </c>
      <c r="T3576" s="8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8">
        <f t="shared" ref="S3587:S3650" si="340">(J3587/86400)+25569</f>
        <v>41964.716319444444</v>
      </c>
      <c r="T3587" s="8">
        <f t="shared" ref="T3587:T3650" si="341">(I3587/86400)+25569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42506.709374999999</v>
      </c>
      <c r="T3610" s="8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42429.991724537038</v>
      </c>
      <c r="T3611" s="8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41789.726979166662</v>
      </c>
      <c r="T3614" s="8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42661.132245370369</v>
      </c>
      <c r="T3621" s="8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42545.774189814816</v>
      </c>
      <c r="T3626" s="8">
        <f t="shared" si="341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42226.694780092592</v>
      </c>
      <c r="T3638" s="8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41899.627071759256</v>
      </c>
      <c r="T3643" s="8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8">
        <f t="shared" ref="S3651:S3714" si="346">(J3651/86400)+25569</f>
        <v>41780.712893518517</v>
      </c>
      <c r="T3651" s="8">
        <f t="shared" ref="T3651:T3714" si="347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42737.910138888888</v>
      </c>
      <c r="T3658" s="8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42499.629849537036</v>
      </c>
      <c r="T3659" s="8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42173.970127314809</v>
      </c>
      <c r="T3669" s="8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41802.574282407411</v>
      </c>
      <c r="T3679" s="8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42627.454097222224</v>
      </c>
      <c r="T3682" s="8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41940.598182870366</v>
      </c>
      <c r="T3692" s="8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41810.142199074078</v>
      </c>
      <c r="T3710" s="8">
        <f t="shared" si="347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42134.172071759254</v>
      </c>
      <c r="T3714" s="8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8">
        <f t="shared" ref="S3715:S3778" si="352">(J3715/86400)+25569</f>
        <v>42505.738032407404</v>
      </c>
      <c r="T3715" s="8">
        <f t="shared" ref="T3715:T3778" si="353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42118.556331018517</v>
      </c>
      <c r="T3716" s="8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41943.753032407403</v>
      </c>
      <c r="T3725" s="8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42465.491435185184</v>
      </c>
      <c r="T3726" s="8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42462.140868055554</v>
      </c>
      <c r="T3728" s="8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41831.697939814811</v>
      </c>
      <c r="T3747" s="8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41747.471504629633</v>
      </c>
      <c r="T3760" s="8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42656.005173611113</v>
      </c>
      <c r="T3775" s="8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8">
        <f t="shared" ref="S3779:S3842" si="358">(J3779/86400)+25569</f>
        <v>41887.111354166671</v>
      </c>
      <c r="T3779" s="8">
        <f t="shared" ref="T3779:T3842" si="359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42546.862233796295</v>
      </c>
      <c r="T3784" s="8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41831.722777777773</v>
      </c>
      <c r="T3800" s="8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41963.872361111113</v>
      </c>
      <c r="T3835" s="8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42155.142638888894</v>
      </c>
      <c r="T3841" s="8">
        <f t="shared" si="35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8">
        <f t="shared" ref="S3843:S3906" si="364">(J3843/86400)+25569</f>
        <v>41780.785729166666</v>
      </c>
      <c r="T3843" s="8">
        <f t="shared" ref="T3843:T3906" si="365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42248.627013888894</v>
      </c>
      <c r="T3847" s="8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42128.431064814809</v>
      </c>
      <c r="T3860" s="8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41833.660995370374</v>
      </c>
      <c r="T3862" s="8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41865.659780092596</v>
      </c>
      <c r="T3870" s="8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41793.172199074077</v>
      </c>
      <c r="T3872" s="8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41867.652280092589</v>
      </c>
      <c r="T3894" s="8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41843.775011574078</v>
      </c>
      <c r="T3901" s="8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42317.826377314814</v>
      </c>
      <c r="T3903" s="8">
        <f t="shared" si="36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8">
        <f t="shared" ref="S3907:S3970" si="370">(J3907/86400)+25569</f>
        <v>42124.623877314814</v>
      </c>
      <c r="T3907" s="8">
        <f t="shared" ref="T3907:T3970" si="371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42114.818935185191</v>
      </c>
      <c r="T3916" s="8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42221.656782407408</v>
      </c>
      <c r="T3937" s="8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42151.905717592592</v>
      </c>
      <c r="T3940" s="8">
        <f t="shared" si="371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41829.325497685189</v>
      </c>
      <c r="T3950" s="8">
        <f t="shared" si="371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42513.976319444446</v>
      </c>
      <c r="T3959" s="8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41816.950370370367</v>
      </c>
      <c r="T3960" s="8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8">
        <f t="shared" ref="S3971:S4034" si="376">(J3971/86400)+25569</f>
        <v>42601.854699074072</v>
      </c>
      <c r="T3971" s="8">
        <f t="shared" ref="T3971:T4034" si="377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42447.863553240742</v>
      </c>
      <c r="T3972" s="8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41920.963472222225</v>
      </c>
      <c r="T3986" s="8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41950.266944444447</v>
      </c>
      <c r="T3998" s="8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42174.780821759261</v>
      </c>
      <c r="T4017" s="8">
        <f t="shared" si="377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41990.584108796298</v>
      </c>
      <c r="T4024" s="8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42408.999571759261</v>
      </c>
      <c r="T4025" s="8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</v>
      </c>
      <c r="T4031" s="8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8">
        <f t="shared" ref="S4035:S4098" si="382">(J4035/86400)+25569</f>
        <v>42614.268796296295</v>
      </c>
      <c r="T4035" s="8">
        <f t="shared" ref="T4035:T4098" si="383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41903.882951388892</v>
      </c>
      <c r="T4037" s="8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41804.937083333338</v>
      </c>
      <c r="T4038" s="8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42497.070775462962</v>
      </c>
      <c r="T4039" s="8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41869.798726851848</v>
      </c>
      <c r="T4040" s="8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41761.810150462959</v>
      </c>
      <c r="T4053" s="8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42534.933321759258</v>
      </c>
      <c r="T4058" s="8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42078.345208333332</v>
      </c>
      <c r="T4075" s="8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41905.795706018514</v>
      </c>
      <c r="T4078" s="8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8">
        <f t="shared" ref="S4099:S4115" si="388">(J4099/86400)+25569</f>
        <v>42344.824502314819</v>
      </c>
      <c r="T4099" s="8">
        <f t="shared" ref="T4099:T4115" si="389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42767.031678240739</v>
      </c>
      <c r="T4110" s="8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42512.626747685186</v>
      </c>
      <c r="T4112" s="8">
        <f t="shared" si="38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  <cfRule type="containsText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3CBDD-94F0-4432-93F8-738F41A479A5}">
  <dimension ref="A1:H13"/>
  <sheetViews>
    <sheetView tabSelected="1" workbookViewId="0">
      <selection activeCell="B32" sqref="B32"/>
    </sheetView>
  </sheetViews>
  <sheetFormatPr defaultRowHeight="14.5" x14ac:dyDescent="0.35"/>
  <cols>
    <col min="1" max="1" width="30.1796875" bestFit="1" customWidth="1"/>
    <col min="2" max="2" width="16.6328125" bestFit="1" customWidth="1"/>
    <col min="3" max="3" width="12.7265625" bestFit="1" customWidth="1"/>
    <col min="4" max="4" width="15.453125" bestFit="1" customWidth="1"/>
    <col min="5" max="5" width="12.08984375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8387</v>
      </c>
      <c r="H1" t="s">
        <v>8386</v>
      </c>
    </row>
    <row r="2" spans="1:8" x14ac:dyDescent="0.35">
      <c r="A2" t="s">
        <v>8388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>
        <f>ROUND((B2/E2)*100,0)</f>
        <v>71</v>
      </c>
      <c r="G2">
        <f>ROUND((C2/E2)*100,0)</f>
        <v>25</v>
      </c>
      <c r="H2">
        <f>ROUND((D2/E2)*100,0)</f>
        <v>4</v>
      </c>
    </row>
    <row r="3" spans="1:8" x14ac:dyDescent="0.35">
      <c r="A3" t="s">
        <v>8389</v>
      </c>
      <c r="B3">
        <f>COUNTIFS(Sheet1!F:F, "successful", Sheet1!D:D, "&gt;=1000", Sheet1!D:D, "&lt;=4999")</f>
        <v>932</v>
      </c>
      <c r="C3">
        <f>COUNTIFS(Sheet1!F:F, "failed", Sheet1!D:D, "&gt;=1000", Sheet1!D:D, "&lt;=4999")</f>
        <v>420</v>
      </c>
      <c r="D3">
        <f>COUNTIFS(Sheet1!F:F, "canceled", Sheet1!D:D, "&gt;=1000", Sheet1!D:D, "&lt;=4999")</f>
        <v>60</v>
      </c>
      <c r="E3">
        <f t="shared" ref="E3:E13" si="0">SUM(B3:D3)</f>
        <v>1412</v>
      </c>
      <c r="F3">
        <f t="shared" ref="F3:F13" si="1">ROUND((B3/E3)*100,0)</f>
        <v>66</v>
      </c>
      <c r="G3">
        <f t="shared" ref="G3:G13" si="2">ROUND((C3/E3)*100,0)</f>
        <v>30</v>
      </c>
      <c r="H3">
        <f t="shared" ref="H3:H13" si="3">ROUND((D3/E3)*100,0)</f>
        <v>4</v>
      </c>
    </row>
    <row r="4" spans="1:8" x14ac:dyDescent="0.35">
      <c r="A4" t="s">
        <v>8390</v>
      </c>
      <c r="B4">
        <f>COUNTIFS(Sheet1!F:F, "successful", Sheet1!D:D, "&gt;=5000", Sheet1!D:D, "&lt;=9999")</f>
        <v>381</v>
      </c>
      <c r="C4">
        <f>COUNTIFS(Sheet1!F:F, "failed", Sheet1!D:D, "&gt;=5000", Sheet1!D:D, "&lt;=9999")</f>
        <v>283</v>
      </c>
      <c r="D4">
        <f>COUNTIFS(Sheet1!F:F, "canceled", Sheet1!D:D, "&gt;=5000", Sheet1!D:D, "&lt;=9999")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5">
      <c r="A5" t="s">
        <v>8391</v>
      </c>
      <c r="B5">
        <f>COUNTIFS(Sheet1!F:F, "successful", Sheet1!D:D, "&gt;=10000", Sheet1!D:D, "&lt;=14999")</f>
        <v>168</v>
      </c>
      <c r="C5">
        <f>COUNTIFS(Sheet1!F:F, "failed", Sheet1!D:D, "&gt;=10000", Sheet1!D:D, "&lt;=14999")</f>
        <v>144</v>
      </c>
      <c r="D5">
        <f>COUNTIFS(Sheet1!F:F, "canceled", Sheet1!D:D, "&gt;=10000", Sheet1!D:D, "&lt;=14999")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35">
      <c r="A6" t="s">
        <v>8392</v>
      </c>
      <c r="B6">
        <f>COUNTIFS(Sheet1!F:F, "successful", Sheet1!D:D, "&gt;=15000", Sheet1!D:D, "&lt;=19999")</f>
        <v>94</v>
      </c>
      <c r="C6">
        <f>COUNTIFS(Sheet1!F:F, "failed", Sheet1!D:D, "&gt;=15000", Sheet1!D:D, "&lt;=19999")</f>
        <v>90</v>
      </c>
      <c r="D6">
        <f>COUNTIFS(Sheet1!F:F, "canceled", Sheet1!D:D, "&gt;=15000", Sheet1!D:D, "&lt;=19999")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35">
      <c r="A7" t="s">
        <v>8393</v>
      </c>
      <c r="B7">
        <f>COUNTIFS(Sheet1!F:F, "successful", Sheet1!D:D, "&gt;=20000", Sheet1!D:D, "&lt;=24999")</f>
        <v>62</v>
      </c>
      <c r="C7">
        <f>COUNTIFS(Sheet1!F:F, "failed", Sheet1!D:D, "&gt;=20000", Sheet1!D:D, "&lt;=24999")</f>
        <v>72</v>
      </c>
      <c r="D7">
        <f>COUNTIFS(Sheet1!F:F, "canceled", Sheet1!D:D, "&gt;=20000", Sheet1!D:D, "&lt;=24999")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5">
      <c r="A8" t="s">
        <v>8394</v>
      </c>
      <c r="B8">
        <f>COUNTIFS(Sheet1!F:F, "successful", Sheet1!D:D, "&gt;=25000", Sheet1!D:D, "&lt;=29999")</f>
        <v>55</v>
      </c>
      <c r="C8">
        <f>COUNTIFS(Sheet1!F:F, "failed", Sheet1!D:D, "&gt;=25000", Sheet1!D:D, "&lt;=29999")</f>
        <v>64</v>
      </c>
      <c r="D8">
        <f>COUNTIFS(Sheet1!F:F, "canceled", Sheet1!D:D, "&gt;=25000", Sheet1!D:D, "&lt;=29999")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5">
      <c r="A9" t="s">
        <v>8395</v>
      </c>
      <c r="B9">
        <f>COUNTIFS(Sheet1!F:F, "successful", Sheet1!D:D, "&gt;=30000", Sheet1!D:D, "&lt;=34999")</f>
        <v>32</v>
      </c>
      <c r="C9">
        <f>COUNTIFS(Sheet1!F:F, "failed", Sheet1!D:D, "&gt;=30000", Sheet1!D:D, "&lt;=34999")</f>
        <v>37</v>
      </c>
      <c r="D9">
        <f>COUNTIFS(Sheet1!F:F, "canceled", Sheet1!D:D, "&gt;=30000", Sheet1!D:D, "&lt;=34999")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35">
      <c r="A10" t="s">
        <v>8396</v>
      </c>
      <c r="B10">
        <f>COUNTIFS(Sheet1!F:F, "successful", Sheet1!D:D, "&gt;=35000", Sheet1!D:D, "&lt;=39999")</f>
        <v>26</v>
      </c>
      <c r="C10">
        <f>COUNTIFS(Sheet1!F:F, "failed", Sheet1!D:D, "&gt;=35000", Sheet1!D:D, "&lt;=39999")</f>
        <v>22</v>
      </c>
      <c r="D10">
        <f>COUNTIFS(Sheet1!F:F, "canceled", Sheet1!D:D, "&gt;=35000", Sheet1!D:D, "&lt;=39999")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5">
      <c r="A11" t="s">
        <v>8397</v>
      </c>
      <c r="B11">
        <f>COUNTIFS(Sheet1!F:F, "successful", Sheet1!D:D, "&gt;=40000", Sheet1!D:D, "&lt;=44999")</f>
        <v>21</v>
      </c>
      <c r="C11">
        <f>COUNTIFS(Sheet1!F:F, "failed", Sheet1!D:D, "&gt;=40000", Sheet1!D:D, "&lt;=44999")</f>
        <v>16</v>
      </c>
      <c r="D11">
        <f>COUNTIFS(Sheet1!F:F, "canceled", Sheet1!D:D, "&gt;=40000", Sheet1!D:D, "&lt;=44999")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5">
      <c r="A12" t="s">
        <v>8398</v>
      </c>
      <c r="B12">
        <f>COUNTIFS(Sheet1!F:F, "successful", Sheet1!D:D, "&gt;=45000", Sheet1!D:D, "&lt;=49999")</f>
        <v>6</v>
      </c>
      <c r="C12">
        <f>COUNTIFS(Sheet1!F:F, "failed", Sheet1!D:D, "&gt;=45000", Sheet1!D:D, "&lt;=49999")</f>
        <v>11</v>
      </c>
      <c r="D12">
        <f>COUNTIFS(Sheet1!F:F, "canceled", Sheet1!D:D, "&gt;=45000", Sheet1!D:D, "&lt;=49999")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35">
      <c r="A13" t="s">
        <v>8399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Sheet5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Sakar Pathak</cp:lastModifiedBy>
  <dcterms:created xsi:type="dcterms:W3CDTF">2017-04-20T15:17:24Z</dcterms:created>
  <dcterms:modified xsi:type="dcterms:W3CDTF">2018-12-17T04:19:46Z</dcterms:modified>
</cp:coreProperties>
</file>