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isterit" sheetId="1" r:id="rId4"/>
  </sheets>
  <definedNames/>
  <calcPr/>
  <extLst>
    <ext uri="GoogleSheetsCustomDataVersion1">
      <go:sheetsCustomData xmlns:go="http://customooxmlschemas.google.com/" r:id="rId5" roundtripDataSignature="AMtx7mjDartOlPSIkc+1FFy8LtjkX7uhWw=="/>
    </ext>
  </extLst>
</workbook>
</file>

<file path=xl/sharedStrings.xml><?xml version="1.0" encoding="utf-8"?>
<sst xmlns="http://schemas.openxmlformats.org/spreadsheetml/2006/main" count="264" uniqueCount="192">
  <si>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</si>
  <si>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</si>
  <si>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</si>
  <si>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</si>
  <si>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</si>
  <si>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</si>
  <si>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</si>
  <si>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</si>
  <si>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</si>
  <si>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</si>
  <si>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</si>
  <si>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</si>
  <si>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</si>
  <si>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</si>
  <si>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</si>
  <si>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</si>
  <si>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</si>
  <si>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</si>
  <si>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</si>
  <si>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</si>
  <si>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</si>
  <si>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</si>
  <si>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</si>
  <si>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</si>
  <si>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</si>
  <si>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</si>
  <si>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</si>
  <si>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</si>
  <si>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</si>
  <si>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</si>
  <si>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</si>
  <si>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</si>
  <si>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</si>
  <si>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</si>
  <si>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</si>
  <si>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</si>
  <si>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</si>
  <si>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</si>
  <si>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</si>
  <si>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</si>
  <si>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</si>
  <si>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</si>
  <si>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</si>
  <si>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</si>
  <si>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</si>
  <si>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</si>
  <si>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</si>
  <si>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</si>
  <si>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</si>
  <si>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</si>
  <si>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</si>
  <si>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1991-2008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</si>
  <si>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</si>
  <si>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</si>
  <si>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</si>
  <si>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</si>
  <si>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</si>
  <si>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</si>
  <si>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</si>
  <si>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</si>
  <si>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</si>
  <si>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</si>
  <si>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</si>
  <si>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</si>
  <si>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</si>
  <si>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</si>
  <si>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</si>
  <si>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</si>
  <si>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</si>
  <si>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</si>
  <si>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</si>
  <si>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</si>
  <si>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</si>
  <si>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</si>
  <si>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</si>
  <si>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</si>
  <si>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</si>
  <si>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</si>
  <si>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</si>
  <si>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</si>
  <si>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</si>
  <si>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</si>
  <si>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</si>
  <si>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</si>
  <si>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</si>
  <si>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</si>
  <si>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</si>
  <si>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</si>
  <si>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</si>
  <si>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</si>
  <si>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</si>
  <si>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</si>
  <si>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</si>
  <si>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</si>
  <si>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</si>
  <si>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</si>
  <si>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</si>
  <si>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</si>
  <si>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</si>
  <si>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</si>
  <si>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</si>
  <si>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</si>
  <si>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</si>
  <si>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</si>
  <si>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</si>
  <si>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</si>
  <si>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</si>
  <si>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</si>
  <si>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</si>
  <si>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</si>
  <si>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</si>
  <si>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</si>
  <si>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</si>
  <si>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</si>
  <si>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</si>
  <si>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</si>
  <si>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</si>
  <si>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</si>
  <si>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</si>
  <si>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</si>
  <si>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</si>
  <si>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</si>
  <si>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</si>
  <si>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</si>
  <si>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</si>
  <si>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</si>
  <si>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</si>
  <si>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</si>
  <si>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</si>
  <si>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</si>
  <si>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</si>
  <si>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</si>
  <si>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</si>
  <si>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</si>
  <si>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</si>
  <si>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</si>
  <si>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</si>
  <si>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01.04.2010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</si>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</sst>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color rgb="FF000000"/>
      <name val="Calibri"/>
    </font>
    <font>
      <b/>
      <sz val="9.0"/>
      <color rgb="FF000000"/>
      <name val="Calibri"/>
    </font>
    <font>
      <sz val="10.0"/>
      <color theme="1"/>
      <name val="Arial"/>
    </font>
    <font>
      <b/>
      <sz val="8.0"/>
      <color rgb="FF000000"/>
      <name val="Calibri"/>
    </font>
    <font/>
    <font>
      <b/>
      <sz val="9.0"/>
      <color rgb="FF6AA84F"/>
      <name val="Calibri"/>
    </font>
    <font>
      <b/>
      <sz val="12.0"/>
      <color rgb="FF6AA84F"/>
      <name val="Calibri"/>
    </font>
    <font>
      <b/>
      <sz val="8.0"/>
      <color rgb="FF6AA84F"/>
      <name val="Calibri"/>
    </font>
    <font>
      <u/>
      <sz val="10.0"/>
      <color theme="10"/>
      <name val="Arial"/>
    </font>
    <font>
      <sz val="8.0"/>
      <color rgb="FF6AA84F"/>
      <name val="Calibri"/>
    </font>
    <font>
      <u/>
      <sz val="10.0"/>
      <color theme="10"/>
      <name val="Arial"/>
    </font>
    <font>
      <u/>
      <sz val="8.0"/>
      <color rgb="FF6AA84F"/>
      <name val="Calibri"/>
    </font>
    <font>
      <u/>
      <sz val="8.0"/>
      <color rgb="FF6AA84F"/>
      <name val="Calibri"/>
    </font>
    <font>
      <sz val="8.0"/>
      <color rgb="FFFF9900"/>
      <name val="Calibri"/>
    </font>
    <font>
      <sz val="8.0"/>
      <color rgb="FF000000"/>
      <name val="Calibri"/>
    </font>
    <font>
      <sz val="8.0"/>
      <color rgb="FFFF0000"/>
      <name val="Calibri"/>
    </font>
    <font>
      <sz val="10.0"/>
      <color theme="1"/>
      <name val="Calibri"/>
    </font>
    <font>
      <b/>
      <sz val="8.0"/>
      <color rgb="FFFF9900"/>
      <name val="Calibri"/>
    </font>
    <font>
      <u/>
      <sz val="8.0"/>
      <color rgb="FFFF9900"/>
      <name val="Calibri"/>
    </font>
    <font>
      <u/>
      <sz val="10.0"/>
      <color theme="10"/>
      <name val="Arial"/>
    </font>
    <font>
      <u/>
      <sz val="8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49" xfId="0" applyFont="1" applyNumberFormat="1"/>
    <xf borderId="0" fillId="0" fontId="4" numFmtId="0" xfId="0" applyAlignment="1" applyFont="1">
      <alignment horizontal="left" vertical="top"/>
    </xf>
    <xf borderId="1" fillId="0" fontId="2" numFmtId="49" xfId="0" applyAlignment="1" applyBorder="1" applyFont="1" applyNumberFormat="1">
      <alignment horizontal="center" vertical="top"/>
    </xf>
    <xf borderId="1" fillId="0" fontId="5" numFmtId="0" xfId="0" applyBorder="1" applyFont="1"/>
    <xf borderId="2" fillId="0" fontId="2" numFmtId="49" xfId="0" applyAlignment="1" applyBorder="1" applyFont="1" applyNumberFormat="1">
      <alignment horizontal="center" vertical="top"/>
    </xf>
    <xf borderId="1" fillId="0" fontId="6" numFmtId="0" xfId="0" applyAlignment="1" applyBorder="1" applyFont="1">
      <alignment horizontal="left" vertical="top"/>
    </xf>
    <xf borderId="3" fillId="2" fontId="6" numFmtId="0" xfId="0" applyAlignment="1" applyBorder="1" applyFill="1" applyFont="1">
      <alignment horizontal="left"/>
    </xf>
    <xf borderId="1" fillId="0" fontId="7" numFmtId="49" xfId="0" applyAlignment="1" applyBorder="1" applyFont="1" applyNumberFormat="1">
      <alignment horizontal="left" vertical="top"/>
    </xf>
    <xf borderId="4" fillId="0" fontId="7" numFmtId="49" xfId="0" applyAlignment="1" applyBorder="1" applyFont="1" applyNumberFormat="1">
      <alignment horizontal="left" vertical="top"/>
    </xf>
    <xf borderId="5" fillId="0" fontId="7" numFmtId="49" xfId="0" applyAlignment="1" applyBorder="1" applyFont="1" applyNumberFormat="1">
      <alignment horizontal="left" vertical="top"/>
    </xf>
    <xf borderId="6" fillId="0" fontId="7" numFmtId="49" xfId="0" applyAlignment="1" applyBorder="1" applyFont="1" applyNumberFormat="1">
      <alignment horizontal="left" vertical="top"/>
    </xf>
    <xf borderId="1" fillId="0" fontId="6" numFmtId="49" xfId="0" applyAlignment="1" applyBorder="1" applyFont="1" applyNumberFormat="1">
      <alignment horizontal="left" vertical="top"/>
    </xf>
    <xf borderId="0" fillId="0" fontId="8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0" fillId="0" fontId="10" numFmtId="0" xfId="0" applyAlignment="1" applyFont="1">
      <alignment horizontal="left" vertical="top"/>
    </xf>
    <xf borderId="0" fillId="0" fontId="10" numFmtId="49" xfId="0" applyAlignment="1" applyFont="1" applyNumberFormat="1">
      <alignment horizontal="center" vertical="top"/>
    </xf>
    <xf borderId="6" fillId="0" fontId="10" numFmtId="49" xfId="0" applyAlignment="1" applyBorder="1" applyFont="1" applyNumberFormat="1">
      <alignment horizontal="center" vertical="top"/>
    </xf>
    <xf borderId="7" fillId="0" fontId="10" numFmtId="49" xfId="0" applyAlignment="1" applyBorder="1" applyFont="1" applyNumberFormat="1">
      <alignment horizontal="center"/>
    </xf>
    <xf borderId="8" fillId="0" fontId="10" numFmtId="49" xfId="0" applyAlignment="1" applyBorder="1" applyFont="1" applyNumberFormat="1">
      <alignment horizontal="center"/>
    </xf>
    <xf borderId="2" fillId="0" fontId="10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/>
    </xf>
    <xf borderId="1" fillId="0" fontId="3" numFmtId="49" xfId="0" applyBorder="1" applyFont="1" applyNumberFormat="1"/>
    <xf borderId="9" fillId="0" fontId="10" numFmtId="0" xfId="0" applyAlignment="1" applyBorder="1" applyFont="1">
      <alignment horizontal="left" vertical="top"/>
    </xf>
    <xf borderId="9" fillId="0" fontId="10" numFmtId="49" xfId="0" applyAlignment="1" applyBorder="1" applyFont="1" applyNumberFormat="1">
      <alignment horizontal="center" vertical="top"/>
    </xf>
    <xf borderId="8" fillId="0" fontId="10" numFmtId="49" xfId="0" applyAlignment="1" applyBorder="1" applyFont="1" applyNumberFormat="1">
      <alignment horizontal="center" vertical="top"/>
    </xf>
    <xf borderId="5" fillId="0" fontId="10" numFmtId="49" xfId="0" applyAlignment="1" applyBorder="1" applyFont="1" applyNumberFormat="1">
      <alignment horizontal="center"/>
    </xf>
    <xf borderId="6" fillId="0" fontId="10" numFmtId="49" xfId="0" applyAlignment="1" applyBorder="1" applyFont="1" applyNumberFormat="1">
      <alignment horizontal="center"/>
    </xf>
    <xf borderId="1" fillId="0" fontId="10" numFmtId="0" xfId="0" applyAlignment="1" applyBorder="1" applyFont="1">
      <alignment horizontal="left" vertical="top"/>
    </xf>
    <xf borderId="1" fillId="0" fontId="10" numFmtId="49" xfId="0" applyAlignment="1" applyBorder="1" applyFont="1" applyNumberFormat="1">
      <alignment horizontal="center" vertical="top"/>
    </xf>
    <xf borderId="4" fillId="0" fontId="10" numFmtId="49" xfId="0" applyAlignment="1" applyBorder="1" applyFont="1" applyNumberFormat="1">
      <alignment horizontal="center" vertical="top"/>
    </xf>
    <xf borderId="9" fillId="0" fontId="10" numFmtId="0" xfId="0" applyAlignment="1" applyBorder="1" applyFont="1">
      <alignment vertical="top"/>
    </xf>
    <xf borderId="10" fillId="0" fontId="10" numFmtId="49" xfId="0" applyAlignment="1" applyBorder="1" applyFont="1" applyNumberFormat="1">
      <alignment horizontal="center"/>
    </xf>
    <xf borderId="11" fillId="2" fontId="10" numFmtId="49" xfId="0" applyAlignment="1" applyBorder="1" applyFont="1" applyNumberFormat="1">
      <alignment horizontal="center"/>
    </xf>
    <xf borderId="1" fillId="0" fontId="10" numFmtId="0" xfId="0" applyAlignment="1" applyBorder="1" applyFont="1">
      <alignment vertical="top"/>
    </xf>
    <xf borderId="12" fillId="0" fontId="10" numFmtId="49" xfId="0" applyAlignment="1" applyBorder="1" applyFont="1" applyNumberFormat="1">
      <alignment horizontal="center"/>
    </xf>
    <xf borderId="13" fillId="0" fontId="10" numFmtId="49" xfId="0" applyAlignment="1" applyBorder="1" applyFont="1" applyNumberFormat="1">
      <alignment horizontal="center" vertical="top"/>
    </xf>
    <xf borderId="9" fillId="0" fontId="8" numFmtId="0" xfId="0" applyAlignment="1" applyBorder="1" applyFont="1">
      <alignment horizontal="left" vertical="top"/>
    </xf>
    <xf borderId="9" fillId="0" fontId="11" numFmtId="0" xfId="0" applyAlignment="1" applyBorder="1" applyFont="1">
      <alignment horizontal="left" vertical="top"/>
    </xf>
    <xf borderId="0" fillId="0" fontId="12" numFmtId="0" xfId="0" applyAlignment="1" applyFont="1">
      <alignment horizontal="left" vertical="top"/>
    </xf>
    <xf borderId="10" fillId="0" fontId="10" numFmtId="49" xfId="0" applyAlignment="1" applyBorder="1" applyFont="1" applyNumberFormat="1">
      <alignment horizontal="center" vertical="top"/>
    </xf>
    <xf borderId="12" fillId="0" fontId="10" numFmtId="49" xfId="0" applyAlignment="1" applyBorder="1" applyFont="1" applyNumberFormat="1">
      <alignment horizontal="center" vertical="top"/>
    </xf>
    <xf borderId="0" fillId="0" fontId="8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13" numFmtId="0" xfId="0" applyAlignment="1" applyFont="1">
      <alignment vertical="top"/>
    </xf>
    <xf borderId="0" fillId="0" fontId="14" numFmtId="0" xfId="0" applyAlignment="1" applyFont="1">
      <alignment vertical="top"/>
    </xf>
    <xf borderId="1" fillId="0" fontId="14" numFmtId="0" xfId="0" applyAlignment="1" applyBorder="1" applyFont="1">
      <alignment vertical="top"/>
    </xf>
    <xf borderId="13" fillId="0" fontId="10" numFmtId="49" xfId="0" applyAlignment="1" applyBorder="1" applyFont="1" applyNumberFormat="1">
      <alignment horizontal="center"/>
    </xf>
    <xf borderId="0" fillId="0" fontId="15" numFmtId="0" xfId="0" applyAlignment="1" applyFont="1">
      <alignment vertical="top"/>
    </xf>
    <xf borderId="0" fillId="0" fontId="16" numFmtId="0" xfId="0" applyAlignment="1" applyFont="1">
      <alignment vertical="top"/>
    </xf>
    <xf borderId="1" fillId="0" fontId="16" numFmtId="0" xfId="0" applyAlignment="1" applyBorder="1" applyFont="1">
      <alignment vertical="top"/>
    </xf>
    <xf borderId="9" fillId="0" fontId="10" numFmtId="0" xfId="0" applyBorder="1" applyFont="1"/>
    <xf borderId="0" fillId="0" fontId="10" numFmtId="0" xfId="0" applyFont="1"/>
    <xf borderId="0" fillId="0" fontId="10" numFmtId="49" xfId="0" applyAlignment="1" applyFont="1" applyNumberFormat="1">
      <alignment horizontal="center"/>
    </xf>
    <xf borderId="1" fillId="0" fontId="10" numFmtId="0" xfId="0" applyBorder="1" applyFont="1"/>
    <xf borderId="1" fillId="0" fontId="15" numFmtId="0" xfId="0" applyAlignment="1" applyBorder="1" applyFont="1">
      <alignment vertical="top"/>
    </xf>
    <xf borderId="9" fillId="0" fontId="8" numFmtId="0" xfId="0" applyBorder="1" applyFont="1"/>
    <xf borderId="9" fillId="0" fontId="17" numFmtId="0" xfId="0" applyBorder="1" applyFont="1"/>
    <xf borderId="0" fillId="0" fontId="15" numFmtId="49" xfId="0" applyFont="1" applyNumberFormat="1"/>
    <xf borderId="1" fillId="0" fontId="8" numFmtId="0" xfId="0" applyBorder="1" applyFont="1"/>
    <xf borderId="1" fillId="0" fontId="17" numFmtId="0" xfId="0" applyBorder="1" applyFont="1"/>
    <xf borderId="1" fillId="0" fontId="8" numFmtId="0" xfId="0" applyAlignment="1" applyBorder="1" applyFont="1">
      <alignment vertical="top"/>
    </xf>
    <xf borderId="0" fillId="0" fontId="18" numFmtId="0" xfId="0" applyAlignment="1" applyFont="1">
      <alignment vertical="top"/>
    </xf>
    <xf borderId="9" fillId="0" fontId="19" numFmtId="0" xfId="0" applyAlignment="1" applyBorder="1" applyFont="1">
      <alignment vertical="top"/>
    </xf>
    <xf borderId="9" fillId="0" fontId="14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9" fillId="0" fontId="8" numFmtId="0" xfId="0" applyAlignment="1" applyBorder="1" applyFont="1">
      <alignment vertical="top"/>
    </xf>
    <xf borderId="9" fillId="0" fontId="21" numFmtId="0" xfId="0" applyAlignment="1" applyBorder="1" applyFont="1">
      <alignment vertical="top"/>
    </xf>
    <xf borderId="14" fillId="0" fontId="8" numFmtId="0" xfId="0" applyAlignment="1" applyBorder="1" applyFont="1">
      <alignment vertical="top"/>
    </xf>
    <xf borderId="14" fillId="0" fontId="10" numFmtId="0" xfId="0" applyAlignment="1" applyBorder="1" applyFont="1">
      <alignment vertical="top"/>
    </xf>
    <xf borderId="14" fillId="0" fontId="10" numFmtId="49" xfId="0" applyAlignment="1" applyBorder="1" applyFont="1" applyNumberFormat="1">
      <alignment horizontal="center" vertical="top"/>
    </xf>
    <xf borderId="15" fillId="0" fontId="10" numFmtId="49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3.0"/>
    <col customWidth="1" min="3" max="3" width="51.0"/>
    <col customWidth="1" min="4" max="4" width="23.71"/>
    <col customWidth="1" min="5" max="5" width="14.43"/>
  </cols>
  <sheetData>
    <row r="1" ht="15.75" customHeight="1">
      <c r="A1" s="1" t="s">
        <v>0</v>
      </c>
      <c r="C1" s="1"/>
      <c r="D1" s="1"/>
      <c r="E1" s="2" t="s">
        <v>1</v>
      </c>
      <c r="G1" s="3"/>
      <c r="H1" s="3"/>
      <c r="I1" s="3"/>
    </row>
    <row r="2" ht="15.75" customHeight="1">
      <c r="A2" s="4"/>
      <c r="B2" s="4"/>
      <c r="C2" s="4"/>
      <c r="D2" s="4"/>
      <c r="E2" s="5" t="s">
        <v>2</v>
      </c>
      <c r="F2" s="6"/>
      <c r="G2" s="7" t="s">
        <v>3</v>
      </c>
      <c r="H2" s="6"/>
      <c r="I2" s="3"/>
    </row>
    <row r="3" ht="15.75" customHeight="1">
      <c r="A3" s="8" t="s">
        <v>4</v>
      </c>
      <c r="B3" s="8" t="s">
        <v>5</v>
      </c>
      <c r="C3" s="8" t="s">
        <v>6</v>
      </c>
      <c r="D3" s="9" t="s">
        <v>7</v>
      </c>
      <c r="E3" s="10" t="s">
        <v>8</v>
      </c>
      <c r="F3" s="11" t="s">
        <v>9</v>
      </c>
      <c r="G3" s="12" t="s">
        <v>8</v>
      </c>
      <c r="H3" s="13" t="s">
        <v>9</v>
      </c>
      <c r="I3" s="14" t="s">
        <v>10</v>
      </c>
    </row>
    <row r="4" ht="15.75" customHeight="1">
      <c r="A4" s="15" t="s">
        <v>11</v>
      </c>
      <c r="B4" s="16" t="str">
        <f>HYPERLINK("https://aineistokatalogi.fi/catalog/studies/4028c5c4-a235-4524-b92d-8a72071d2516","Syntymärekisteri")</f>
        <v>Syntymärekisteri</v>
      </c>
      <c r="C4" s="17" t="s">
        <v>12</v>
      </c>
      <c r="D4" s="17"/>
      <c r="E4" s="18" t="s">
        <v>8</v>
      </c>
      <c r="F4" s="19" t="s">
        <v>9</v>
      </c>
      <c r="G4" s="20"/>
      <c r="H4" s="21"/>
      <c r="I4" s="3"/>
    </row>
    <row r="5" ht="15.75" customHeight="1">
      <c r="A5" s="15" t="s">
        <v>13</v>
      </c>
      <c r="B5" s="17" t="s">
        <v>14</v>
      </c>
      <c r="C5" s="17" t="s">
        <v>15</v>
      </c>
      <c r="D5" s="17"/>
      <c r="E5" s="18"/>
      <c r="F5" s="19"/>
      <c r="G5" s="22"/>
      <c r="H5" s="23"/>
      <c r="I5" s="24"/>
    </row>
    <row r="6" ht="15.75" customHeight="1">
      <c r="A6" s="15"/>
      <c r="B6" s="17"/>
      <c r="C6" s="25" t="s">
        <v>16</v>
      </c>
      <c r="D6" s="25"/>
      <c r="E6" s="26" t="s">
        <v>17</v>
      </c>
      <c r="F6" s="27" t="s">
        <v>18</v>
      </c>
      <c r="G6" s="28"/>
      <c r="H6" s="29"/>
      <c r="I6" s="3"/>
    </row>
    <row r="7" ht="15.75" customHeight="1">
      <c r="A7" s="15"/>
      <c r="B7" s="17"/>
      <c r="C7" s="30" t="s">
        <v>19</v>
      </c>
      <c r="D7" s="30"/>
      <c r="E7" s="31"/>
      <c r="F7" s="32"/>
      <c r="G7" s="22"/>
      <c r="H7" s="23"/>
      <c r="I7" s="24"/>
    </row>
    <row r="8" ht="15.75" customHeight="1">
      <c r="A8" s="15"/>
      <c r="B8" s="17"/>
      <c r="C8" s="33" t="s">
        <v>20</v>
      </c>
      <c r="D8" s="33"/>
      <c r="E8" s="34"/>
      <c r="F8" s="26"/>
      <c r="G8" s="35" t="s">
        <v>8</v>
      </c>
      <c r="H8" s="29" t="s">
        <v>21</v>
      </c>
      <c r="I8" s="3"/>
    </row>
    <row r="9" ht="15.75" customHeight="1">
      <c r="A9" s="15"/>
      <c r="B9" s="30"/>
      <c r="C9" s="36" t="s">
        <v>22</v>
      </c>
      <c r="D9" s="36"/>
      <c r="E9" s="37"/>
      <c r="F9" s="31"/>
      <c r="G9" s="22"/>
      <c r="H9" s="23"/>
      <c r="I9" s="24"/>
    </row>
    <row r="10" ht="15.75" customHeight="1">
      <c r="A10" s="17"/>
      <c r="B10" s="16" t="str">
        <f>HYPERLINK("https://aineistokatalogi.fi/catalog/studies/7567e45d-72b7-428b-be9e-510440336edf","Terveydenhuollon hoitoilmoitusrekisteri")</f>
        <v>Terveydenhuollon hoitoilmoitusrekisteri</v>
      </c>
      <c r="C10" s="17" t="s">
        <v>23</v>
      </c>
      <c r="D10" s="17"/>
      <c r="E10" s="18" t="s">
        <v>24</v>
      </c>
      <c r="F10" s="19" t="s">
        <v>25</v>
      </c>
      <c r="G10" s="38" t="s">
        <v>26</v>
      </c>
      <c r="H10" s="27" t="s">
        <v>26</v>
      </c>
      <c r="I10" s="3"/>
    </row>
    <row r="11" ht="15.75" customHeight="1">
      <c r="A11" s="17"/>
      <c r="B11" s="17" t="s">
        <v>27</v>
      </c>
      <c r="C11" s="30" t="s">
        <v>28</v>
      </c>
      <c r="D11" s="30"/>
      <c r="E11" s="31"/>
      <c r="F11" s="32"/>
      <c r="G11" s="22"/>
      <c r="H11" s="23"/>
      <c r="I11" s="24"/>
    </row>
    <row r="12" ht="15.75" customHeight="1">
      <c r="A12" s="17"/>
      <c r="B12" s="17"/>
      <c r="C12" s="25" t="s">
        <v>29</v>
      </c>
      <c r="D12" s="25"/>
      <c r="E12" s="26" t="s">
        <v>30</v>
      </c>
      <c r="F12" s="27" t="s">
        <v>30</v>
      </c>
      <c r="G12" s="38" t="s">
        <v>30</v>
      </c>
      <c r="H12" s="27" t="s">
        <v>30</v>
      </c>
      <c r="I12" s="3"/>
    </row>
    <row r="13" ht="15.75" customHeight="1">
      <c r="A13" s="17"/>
      <c r="B13" s="30"/>
      <c r="C13" s="30" t="s">
        <v>31</v>
      </c>
      <c r="D13" s="30"/>
      <c r="E13" s="31"/>
      <c r="F13" s="32"/>
      <c r="G13" s="22"/>
      <c r="H13" s="23"/>
      <c r="I13" s="24"/>
    </row>
    <row r="14" ht="15.75" customHeight="1">
      <c r="A14" s="17"/>
      <c r="B14" s="16" t="str">
        <f>HYPERLINK("https://aineistokatalogi.fi/catalog/studies/d6eaf26a-0def-4171-a029-33503572ab4f","Tartuntatautirekisteri")</f>
        <v>Tartuntatautirekisteri</v>
      </c>
      <c r="C14" s="17" t="s">
        <v>32</v>
      </c>
      <c r="D14" s="17"/>
      <c r="E14" s="18" t="s">
        <v>33</v>
      </c>
      <c r="F14" s="19" t="s">
        <v>34</v>
      </c>
      <c r="G14" s="28"/>
      <c r="H14" s="29"/>
      <c r="I14" s="3"/>
    </row>
    <row r="15" ht="15.75" customHeight="1">
      <c r="A15" s="17"/>
      <c r="B15" s="30" t="s">
        <v>35</v>
      </c>
      <c r="C15" s="30" t="s">
        <v>36</v>
      </c>
      <c r="D15" s="30"/>
      <c r="E15" s="31"/>
      <c r="F15" s="32"/>
      <c r="G15" s="22"/>
      <c r="H15" s="23"/>
      <c r="I15" s="24"/>
    </row>
    <row r="16" ht="15.75" customHeight="1">
      <c r="A16" s="17"/>
      <c r="B16" s="16" t="str">
        <f>HYPERLINK("https://aineistokatalogi.fi/catalog/studies/dae286b6-f05b-4ccd-8677-490df8f12483","Raskaudenkeskeyttämisrekisteri")</f>
        <v>Raskaudenkeskeyttämisrekisteri</v>
      </c>
      <c r="C16" s="17" t="s">
        <v>37</v>
      </c>
      <c r="D16" s="17"/>
      <c r="E16" s="18" t="s">
        <v>17</v>
      </c>
      <c r="F16" s="19" t="s">
        <v>18</v>
      </c>
      <c r="G16" s="28"/>
      <c r="H16" s="29"/>
      <c r="I16" s="3"/>
    </row>
    <row r="17" ht="15.75" customHeight="1">
      <c r="A17" s="17"/>
      <c r="B17" s="30" t="s">
        <v>38</v>
      </c>
      <c r="C17" s="30" t="s">
        <v>39</v>
      </c>
      <c r="D17" s="30"/>
      <c r="E17" s="31"/>
      <c r="F17" s="32"/>
      <c r="G17" s="22"/>
      <c r="H17" s="23"/>
      <c r="I17" s="24"/>
    </row>
    <row r="18" ht="15.75" customHeight="1">
      <c r="A18" s="17"/>
      <c r="B18" s="16" t="str">
        <f>HYPERLINK("https://aineistokatalogi.fi/catalog/studies/40d61867-321c-4638-b6c7-afaaef4a897d","Toimeentulorekisteri")</f>
        <v>Toimeentulorekisteri</v>
      </c>
      <c r="C18" s="17" t="s">
        <v>40</v>
      </c>
      <c r="D18" s="17"/>
      <c r="E18" s="18" t="s">
        <v>24</v>
      </c>
      <c r="F18" s="19" t="s">
        <v>25</v>
      </c>
      <c r="G18" s="38" t="s">
        <v>24</v>
      </c>
      <c r="H18" s="27" t="s">
        <v>24</v>
      </c>
      <c r="I18" s="3"/>
    </row>
    <row r="19" ht="15.75" customHeight="1">
      <c r="A19" s="17"/>
      <c r="B19" s="30" t="s">
        <v>41</v>
      </c>
      <c r="C19" s="30" t="s">
        <v>42</v>
      </c>
      <c r="D19" s="30"/>
      <c r="E19" s="31"/>
      <c r="F19" s="32"/>
      <c r="G19" s="22"/>
      <c r="H19" s="23"/>
      <c r="I19" s="24"/>
    </row>
    <row r="20" ht="15.75" customHeight="1">
      <c r="A20" s="17"/>
      <c r="B20" s="16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0" s="17" t="s">
        <v>43</v>
      </c>
      <c r="D20" s="17"/>
      <c r="E20" s="18" t="s">
        <v>44</v>
      </c>
      <c r="F20" s="19" t="s">
        <v>45</v>
      </c>
      <c r="G20" s="38" t="s">
        <v>46</v>
      </c>
      <c r="H20" s="27" t="s">
        <v>47</v>
      </c>
      <c r="I20" s="3"/>
    </row>
    <row r="21" ht="15.75" customHeight="1">
      <c r="A21" s="17"/>
      <c r="B21" s="30" t="s">
        <v>48</v>
      </c>
      <c r="C21" s="30" t="s">
        <v>49</v>
      </c>
      <c r="D21" s="30"/>
      <c r="E21" s="31"/>
      <c r="F21" s="32"/>
      <c r="G21" s="22"/>
      <c r="H21" s="23"/>
      <c r="I21" s="24"/>
    </row>
    <row r="22" ht="15.75" customHeight="1">
      <c r="A22" s="17"/>
      <c r="B22" s="16" t="str">
        <f>HYPERLINK("https://aineistokatalogi.fi/catalog/studies/c5c77504-6e32-4db0-91d0-f2d953f35fce","Lastensuojelurekisteri")</f>
        <v>Lastensuojelurekisteri</v>
      </c>
      <c r="C22" s="17" t="s">
        <v>50</v>
      </c>
      <c r="D22" s="17"/>
      <c r="E22" s="18" t="s">
        <v>51</v>
      </c>
      <c r="F22" s="19" t="s">
        <v>25</v>
      </c>
      <c r="G22" s="28"/>
      <c r="H22" s="29"/>
      <c r="I22" s="3"/>
    </row>
    <row r="23" ht="15.75" customHeight="1">
      <c r="A23" s="17"/>
      <c r="B23" s="30" t="s">
        <v>52</v>
      </c>
      <c r="C23" s="30" t="s">
        <v>53</v>
      </c>
      <c r="D23" s="30"/>
      <c r="E23" s="31"/>
      <c r="F23" s="32"/>
      <c r="G23" s="22"/>
      <c r="H23" s="23"/>
      <c r="I23" s="24"/>
    </row>
    <row r="24" ht="15.75" customHeight="1">
      <c r="A24" s="39" t="s">
        <v>54</v>
      </c>
      <c r="B24" s="16" t="str">
        <f>HYPERLINK("https://www.stat.fi/til/ksyyt/index.html","Kuolemansyytilasto")</f>
        <v>Kuolemansyytilasto</v>
      </c>
      <c r="C24" s="17" t="s">
        <v>55</v>
      </c>
      <c r="D24" s="17"/>
      <c r="E24" s="18" t="s">
        <v>21</v>
      </c>
      <c r="F24" s="19" t="s">
        <v>18</v>
      </c>
      <c r="G24" s="38" t="s">
        <v>17</v>
      </c>
      <c r="H24" s="27" t="s">
        <v>45</v>
      </c>
      <c r="I24" s="3"/>
    </row>
    <row r="25" ht="15.75" customHeight="1">
      <c r="A25" s="15" t="s">
        <v>56</v>
      </c>
      <c r="B25" s="30" t="s">
        <v>57</v>
      </c>
      <c r="C25" s="30" t="s">
        <v>58</v>
      </c>
      <c r="D25" s="30"/>
      <c r="E25" s="31"/>
      <c r="F25" s="32"/>
      <c r="G25" s="22"/>
      <c r="H25" s="23"/>
      <c r="I25" s="24"/>
    </row>
    <row r="26" ht="15.75" customHeight="1">
      <c r="A26" s="15"/>
      <c r="B26" s="40" t="str">
        <f>HYPERLINK("http://www.stat.fi/meta/rekisteriselosteet/rekisteriseloste_tutkintorekisteri.html","Tutkintorekisteri")</f>
        <v>Tutkintorekisteri</v>
      </c>
      <c r="C26" s="25" t="s">
        <v>59</v>
      </c>
      <c r="D26" s="25"/>
      <c r="E26" s="26" t="s">
        <v>21</v>
      </c>
      <c r="F26" s="27" t="s">
        <v>34</v>
      </c>
      <c r="G26" s="38" t="s">
        <v>60</v>
      </c>
      <c r="H26" s="27" t="s">
        <v>45</v>
      </c>
      <c r="I26" s="3"/>
    </row>
    <row r="27" ht="15.75" customHeight="1">
      <c r="A27" s="30"/>
      <c r="B27" s="30" t="s">
        <v>61</v>
      </c>
      <c r="C27" s="30" t="s">
        <v>62</v>
      </c>
      <c r="D27" s="30"/>
      <c r="E27" s="31"/>
      <c r="F27" s="32"/>
      <c r="G27" s="22"/>
      <c r="H27" s="23"/>
      <c r="I27" s="24"/>
    </row>
    <row r="28" ht="15.75" customHeight="1">
      <c r="A28" s="15" t="s">
        <v>63</v>
      </c>
      <c r="B28" s="41" t="str">
        <f>HYPERLINK("https://vrk.fi/vaestotietojarjestelma","Väestötietojärjestelmä")</f>
        <v>Väestötietojärjestelmä</v>
      </c>
      <c r="C28" s="17" t="s">
        <v>64</v>
      </c>
      <c r="D28" s="17"/>
      <c r="E28" s="18" t="s">
        <v>65</v>
      </c>
      <c r="F28" s="19" t="s">
        <v>66</v>
      </c>
      <c r="G28" s="28"/>
      <c r="H28" s="29"/>
      <c r="I28" s="3"/>
    </row>
    <row r="29" ht="15.75" customHeight="1">
      <c r="A29" s="15" t="s">
        <v>67</v>
      </c>
      <c r="B29" s="17" t="s">
        <v>68</v>
      </c>
      <c r="C29" s="30" t="s">
        <v>69</v>
      </c>
      <c r="D29" s="30"/>
      <c r="E29" s="31"/>
      <c r="F29" s="32"/>
      <c r="G29" s="28"/>
      <c r="H29" s="29"/>
      <c r="I29" s="24"/>
    </row>
    <row r="30" ht="15.75" customHeight="1">
      <c r="A30" s="15"/>
      <c r="B30" s="17"/>
      <c r="C30" s="17" t="s">
        <v>70</v>
      </c>
      <c r="D30" s="17"/>
      <c r="E30" s="18" t="s">
        <v>65</v>
      </c>
      <c r="F30" s="19" t="s">
        <v>66</v>
      </c>
      <c r="G30" s="38" t="s">
        <v>71</v>
      </c>
      <c r="H30" s="27" t="s">
        <v>72</v>
      </c>
      <c r="I30" s="3"/>
    </row>
    <row r="31" ht="15.75" customHeight="1">
      <c r="A31" s="15"/>
      <c r="B31" s="17"/>
      <c r="C31" s="30" t="s">
        <v>73</v>
      </c>
      <c r="D31" s="30"/>
      <c r="E31" s="31"/>
      <c r="F31" s="32"/>
      <c r="G31" s="22"/>
      <c r="H31" s="23"/>
      <c r="I31" s="24"/>
    </row>
    <row r="32" ht="15.75" customHeight="1">
      <c r="A32" s="15"/>
      <c r="B32" s="17"/>
      <c r="C32" s="33" t="s">
        <v>74</v>
      </c>
      <c r="D32" s="33"/>
      <c r="E32" s="42"/>
      <c r="F32" s="26"/>
      <c r="G32" s="28"/>
      <c r="H32" s="29" t="s">
        <v>75</v>
      </c>
      <c r="I32" s="3"/>
    </row>
    <row r="33" ht="15.75" customHeight="1">
      <c r="A33" s="15"/>
      <c r="B33" s="17"/>
      <c r="C33" s="36" t="s">
        <v>76</v>
      </c>
      <c r="D33" s="36"/>
      <c r="E33" s="43"/>
      <c r="F33" s="31"/>
      <c r="G33" s="28"/>
      <c r="H33" s="29"/>
      <c r="I33" s="24"/>
    </row>
    <row r="34" ht="15.75" customHeight="1">
      <c r="A34" s="15"/>
      <c r="B34" s="17"/>
      <c r="C34" s="17" t="s">
        <v>77</v>
      </c>
      <c r="D34" s="17"/>
      <c r="E34" s="18" t="s">
        <v>78</v>
      </c>
      <c r="F34" s="19" t="s">
        <v>79</v>
      </c>
      <c r="G34" s="38" t="s">
        <v>71</v>
      </c>
      <c r="H34" s="27" t="s">
        <v>72</v>
      </c>
      <c r="I34" s="3"/>
    </row>
    <row r="35" ht="15.75" customHeight="1">
      <c r="A35" s="15"/>
      <c r="B35" s="17"/>
      <c r="C35" s="30" t="s">
        <v>80</v>
      </c>
      <c r="D35" s="30"/>
      <c r="E35" s="31"/>
      <c r="F35" s="32"/>
      <c r="G35" s="28"/>
      <c r="H35" s="29"/>
      <c r="I35" s="24"/>
    </row>
    <row r="36" ht="15.75" customHeight="1">
      <c r="A36" s="15"/>
      <c r="B36" s="17"/>
      <c r="C36" s="17" t="s">
        <v>81</v>
      </c>
      <c r="D36" s="17"/>
      <c r="E36" s="18"/>
      <c r="F36" s="19" t="s">
        <v>82</v>
      </c>
      <c r="G36" s="38" t="s">
        <v>83</v>
      </c>
      <c r="H36" s="27" t="s">
        <v>82</v>
      </c>
      <c r="I36" s="3"/>
    </row>
    <row r="37" ht="15.75" customHeight="1">
      <c r="A37" s="15"/>
      <c r="B37" s="17"/>
      <c r="C37" s="30" t="s">
        <v>84</v>
      </c>
      <c r="D37" s="30"/>
      <c r="E37" s="31"/>
      <c r="F37" s="32"/>
      <c r="G37" s="22"/>
      <c r="H37" s="23"/>
      <c r="I37" s="24"/>
    </row>
    <row r="38" ht="15.75" customHeight="1">
      <c r="A38" s="15"/>
      <c r="B38" s="17"/>
      <c r="C38" s="17" t="s">
        <v>85</v>
      </c>
      <c r="D38" s="17"/>
      <c r="E38" s="18"/>
      <c r="F38" s="19" t="s">
        <v>86</v>
      </c>
      <c r="G38" s="28"/>
      <c r="H38" s="29"/>
      <c r="I38" s="3"/>
    </row>
    <row r="39" ht="15.75" customHeight="1">
      <c r="A39" s="15"/>
      <c r="B39" s="17"/>
      <c r="C39" s="17" t="s">
        <v>87</v>
      </c>
      <c r="D39" s="17"/>
      <c r="E39" s="18"/>
      <c r="F39" s="19"/>
      <c r="G39" s="22"/>
      <c r="H39" s="23"/>
      <c r="I39" s="24"/>
    </row>
    <row r="40" ht="15.75" customHeight="1">
      <c r="A40" s="44"/>
      <c r="B40" s="45"/>
      <c r="C40" s="33" t="s">
        <v>88</v>
      </c>
      <c r="D40" s="33"/>
      <c r="E40" s="26"/>
      <c r="F40" s="27" t="s">
        <v>86</v>
      </c>
      <c r="G40" s="28"/>
      <c r="H40" s="29"/>
      <c r="I40" s="3"/>
    </row>
    <row r="41" ht="15.75" customHeight="1">
      <c r="A41" s="36"/>
      <c r="B41" s="36"/>
      <c r="C41" s="36" t="s">
        <v>89</v>
      </c>
      <c r="D41" s="36"/>
      <c r="E41" s="31"/>
      <c r="F41" s="32"/>
      <c r="G41" s="22"/>
      <c r="H41" s="23"/>
      <c r="I41" s="24"/>
    </row>
    <row r="42" ht="15.75" customHeight="1">
      <c r="A42" s="44" t="s">
        <v>90</v>
      </c>
      <c r="B42" s="46" t="str">
        <f>HYPERLINK("https://www.kela.fi/documents/10180/7276260/Tietosuojaseloste+-+Etuusrekisteri..pdf/","Etuusrekisteri")</f>
        <v>Etuusrekisteri</v>
      </c>
      <c r="C42" s="45" t="s">
        <v>91</v>
      </c>
      <c r="D42" s="45"/>
      <c r="E42" s="18" t="s">
        <v>92</v>
      </c>
      <c r="F42" s="19" t="s">
        <v>25</v>
      </c>
      <c r="G42" s="28"/>
      <c r="H42" s="29"/>
      <c r="I42" s="3"/>
    </row>
    <row r="43" ht="15.75" customHeight="1">
      <c r="A43" s="44" t="s">
        <v>93</v>
      </c>
      <c r="B43" s="45" t="s">
        <v>94</v>
      </c>
      <c r="C43" s="36" t="s">
        <v>95</v>
      </c>
      <c r="D43" s="36"/>
      <c r="E43" s="31"/>
      <c r="F43" s="32"/>
      <c r="G43" s="22"/>
      <c r="H43" s="23"/>
      <c r="I43" s="24"/>
    </row>
    <row r="44" ht="15.75" customHeight="1">
      <c r="A44" s="45"/>
      <c r="B44" s="45"/>
      <c r="C44" s="47" t="s">
        <v>96</v>
      </c>
      <c r="D44" s="47"/>
      <c r="E44" s="18" t="s">
        <v>17</v>
      </c>
      <c r="F44" s="19" t="s">
        <v>34</v>
      </c>
      <c r="G44" s="28"/>
      <c r="H44" s="29"/>
      <c r="I44" s="3"/>
    </row>
    <row r="45" ht="15.75" customHeight="1">
      <c r="A45" s="45"/>
      <c r="B45" s="45"/>
      <c r="C45" s="48" t="s">
        <v>97</v>
      </c>
      <c r="D45" s="48"/>
      <c r="E45" s="31"/>
      <c r="F45" s="32"/>
      <c r="G45" s="22"/>
      <c r="H45" s="23"/>
      <c r="I45" s="24"/>
    </row>
    <row r="46" ht="15.75" customHeight="1">
      <c r="A46" s="45"/>
      <c r="B46" s="45"/>
      <c r="C46" s="45" t="s">
        <v>98</v>
      </c>
      <c r="D46" s="45"/>
      <c r="E46" s="18" t="s">
        <v>99</v>
      </c>
      <c r="F46" s="19" t="s">
        <v>34</v>
      </c>
      <c r="G46" s="28"/>
      <c r="H46" s="29"/>
      <c r="I46" s="3"/>
    </row>
    <row r="47" ht="15.75" customHeight="1">
      <c r="A47" s="45"/>
      <c r="B47" s="45"/>
      <c r="C47" s="36" t="s">
        <v>100</v>
      </c>
      <c r="D47" s="36"/>
      <c r="E47" s="31"/>
      <c r="F47" s="32"/>
      <c r="G47" s="22"/>
      <c r="H47" s="23"/>
      <c r="I47" s="24"/>
    </row>
    <row r="48" ht="15.75" customHeight="1">
      <c r="A48" s="45"/>
      <c r="B48" s="45"/>
      <c r="C48" s="45" t="s">
        <v>101</v>
      </c>
      <c r="D48" s="45"/>
      <c r="E48" s="18" t="s">
        <v>24</v>
      </c>
      <c r="F48" s="19" t="s">
        <v>25</v>
      </c>
      <c r="G48" s="28"/>
      <c r="H48" s="29"/>
      <c r="I48" s="3"/>
    </row>
    <row r="49" ht="15.75" customHeight="1">
      <c r="A49" s="45"/>
      <c r="B49" s="45"/>
      <c r="C49" s="36" t="s">
        <v>102</v>
      </c>
      <c r="D49" s="36"/>
      <c r="E49" s="31"/>
      <c r="F49" s="32"/>
      <c r="G49" s="28"/>
      <c r="H49" s="29"/>
      <c r="I49" s="24"/>
    </row>
    <row r="50" ht="15.75" customHeight="1">
      <c r="A50" s="45"/>
      <c r="B50" s="45"/>
      <c r="C50" s="45" t="s">
        <v>103</v>
      </c>
      <c r="D50" s="45"/>
      <c r="E50" s="18" t="s">
        <v>24</v>
      </c>
      <c r="F50" s="19" t="s">
        <v>25</v>
      </c>
      <c r="G50" s="49" t="s">
        <v>104</v>
      </c>
      <c r="H50" s="27" t="s">
        <v>25</v>
      </c>
      <c r="I50" s="3"/>
    </row>
    <row r="51" ht="15.75" customHeight="1">
      <c r="A51" s="45"/>
      <c r="B51" s="45"/>
      <c r="C51" s="36" t="s">
        <v>105</v>
      </c>
      <c r="D51" s="36"/>
      <c r="E51" s="31"/>
      <c r="F51" s="32"/>
      <c r="G51" s="22"/>
      <c r="H51" s="23"/>
      <c r="I51" s="24"/>
    </row>
    <row r="52" ht="15.75" customHeight="1">
      <c r="A52" s="45"/>
      <c r="B52" s="45"/>
      <c r="C52" s="45" t="s">
        <v>106</v>
      </c>
      <c r="D52" s="45"/>
      <c r="E52" s="18" t="s">
        <v>24</v>
      </c>
      <c r="F52" s="19" t="s">
        <v>25</v>
      </c>
      <c r="G52" s="28"/>
      <c r="H52" s="29"/>
      <c r="I52" s="3"/>
    </row>
    <row r="53" ht="15.75" customHeight="1">
      <c r="A53" s="45"/>
      <c r="B53" s="45"/>
      <c r="C53" s="36" t="s">
        <v>107</v>
      </c>
      <c r="D53" s="36"/>
      <c r="E53" s="31"/>
      <c r="F53" s="32"/>
      <c r="G53" s="28"/>
      <c r="H53" s="29"/>
      <c r="I53" s="24"/>
    </row>
    <row r="54" ht="15.75" customHeight="1">
      <c r="A54" s="50"/>
      <c r="B54" s="50"/>
      <c r="C54" s="51" t="s">
        <v>108</v>
      </c>
      <c r="D54" s="51"/>
      <c r="E54" s="18" t="s">
        <v>109</v>
      </c>
      <c r="F54" s="19" t="s">
        <v>34</v>
      </c>
      <c r="G54" s="49" t="s">
        <v>24</v>
      </c>
      <c r="H54" s="27" t="s">
        <v>25</v>
      </c>
      <c r="I54" s="3"/>
    </row>
    <row r="55" ht="15.75" customHeight="1">
      <c r="A55" s="50"/>
      <c r="B55" s="50"/>
      <c r="C55" s="52" t="s">
        <v>110</v>
      </c>
      <c r="D55" s="52"/>
      <c r="E55" s="31"/>
      <c r="F55" s="32"/>
      <c r="G55" s="22"/>
      <c r="H55" s="23"/>
      <c r="I55" s="24"/>
    </row>
    <row r="56" ht="15.75" customHeight="1">
      <c r="A56" s="50"/>
      <c r="B56" s="50"/>
      <c r="C56" s="45" t="s">
        <v>111</v>
      </c>
      <c r="D56" s="45"/>
      <c r="E56" s="18" t="s">
        <v>24</v>
      </c>
      <c r="F56" s="19" t="s">
        <v>25</v>
      </c>
      <c r="G56" s="28"/>
      <c r="H56" s="29"/>
      <c r="I56" s="3"/>
    </row>
    <row r="57" ht="15.75" customHeight="1">
      <c r="A57" s="50"/>
      <c r="B57" s="50"/>
      <c r="C57" s="36" t="s">
        <v>112</v>
      </c>
      <c r="D57" s="36"/>
      <c r="E57" s="31"/>
      <c r="F57" s="32"/>
      <c r="G57" s="22"/>
      <c r="H57" s="23"/>
      <c r="I57" s="24"/>
    </row>
    <row r="58" ht="15.75" customHeight="1">
      <c r="A58" s="50"/>
      <c r="B58" s="50"/>
      <c r="C58" s="45" t="s">
        <v>113</v>
      </c>
      <c r="D58" s="45"/>
      <c r="E58" s="18" t="s">
        <v>92</v>
      </c>
      <c r="F58" s="19" t="s">
        <v>25</v>
      </c>
      <c r="G58" s="28"/>
      <c r="H58" s="29"/>
      <c r="I58" s="3"/>
    </row>
    <row r="59" ht="15.75" customHeight="1">
      <c r="A59" s="50"/>
      <c r="B59" s="50"/>
      <c r="C59" s="36" t="s">
        <v>114</v>
      </c>
      <c r="D59" s="36"/>
      <c r="E59" s="31"/>
      <c r="F59" s="32"/>
      <c r="G59" s="22"/>
      <c r="H59" s="23"/>
      <c r="I59" s="24"/>
    </row>
    <row r="60" ht="15.75" customHeight="1">
      <c r="A60" s="50"/>
      <c r="B60" s="50"/>
      <c r="C60" s="45" t="s">
        <v>115</v>
      </c>
      <c r="D60" s="45"/>
      <c r="E60" s="18" t="s">
        <v>116</v>
      </c>
      <c r="F60" s="19" t="s">
        <v>117</v>
      </c>
      <c r="G60" s="28"/>
      <c r="H60" s="29"/>
      <c r="I60" s="3"/>
    </row>
    <row r="61" ht="15.75" customHeight="1">
      <c r="A61" s="50"/>
      <c r="B61" s="50"/>
      <c r="C61" s="36" t="s">
        <v>118</v>
      </c>
      <c r="D61" s="36"/>
      <c r="E61" s="31"/>
      <c r="F61" s="32"/>
      <c r="G61" s="22"/>
      <c r="H61" s="23"/>
      <c r="I61" s="24"/>
    </row>
    <row r="62" ht="15.75" customHeight="1">
      <c r="A62" s="50"/>
      <c r="B62" s="50"/>
      <c r="C62" s="45" t="s">
        <v>119</v>
      </c>
      <c r="D62" s="45"/>
      <c r="E62" s="18" t="s">
        <v>24</v>
      </c>
      <c r="F62" s="19" t="s">
        <v>25</v>
      </c>
      <c r="G62" s="28"/>
      <c r="H62" s="29"/>
      <c r="I62" s="3"/>
    </row>
    <row r="63" ht="15.75" customHeight="1">
      <c r="A63" s="50"/>
      <c r="B63" s="50"/>
      <c r="C63" s="36" t="s">
        <v>120</v>
      </c>
      <c r="D63" s="36"/>
      <c r="E63" s="31"/>
      <c r="F63" s="32"/>
      <c r="G63" s="22"/>
      <c r="H63" s="23"/>
      <c r="I63" s="24"/>
    </row>
    <row r="64" ht="15.75" customHeight="1">
      <c r="A64" s="50"/>
      <c r="B64" s="50"/>
      <c r="C64" s="45" t="s">
        <v>121</v>
      </c>
      <c r="D64" s="45"/>
      <c r="E64" s="18" t="s">
        <v>116</v>
      </c>
      <c r="F64" s="19" t="s">
        <v>117</v>
      </c>
      <c r="G64" s="28"/>
      <c r="H64" s="29"/>
      <c r="I64" s="3"/>
    </row>
    <row r="65" ht="15.75" customHeight="1">
      <c r="A65" s="50"/>
      <c r="B65" s="50"/>
      <c r="C65" s="36" t="s">
        <v>122</v>
      </c>
      <c r="D65" s="36"/>
      <c r="E65" s="31"/>
      <c r="F65" s="32"/>
      <c r="G65" s="22"/>
      <c r="H65" s="23"/>
      <c r="I65" s="24"/>
    </row>
    <row r="66" ht="15.75" customHeight="1">
      <c r="A66" s="50"/>
      <c r="B66" s="50"/>
      <c r="C66" s="45" t="s">
        <v>123</v>
      </c>
      <c r="D66" s="45"/>
      <c r="E66" s="18" t="s">
        <v>24</v>
      </c>
      <c r="F66" s="19" t="s">
        <v>25</v>
      </c>
      <c r="G66" s="28"/>
      <c r="H66" s="29"/>
      <c r="I66" s="3"/>
    </row>
    <row r="67" ht="15.75" customHeight="1">
      <c r="A67" s="50"/>
      <c r="B67" s="50"/>
      <c r="C67" s="36" t="s">
        <v>124</v>
      </c>
      <c r="D67" s="36"/>
      <c r="E67" s="31"/>
      <c r="F67" s="32"/>
      <c r="G67" s="22"/>
      <c r="H67" s="23"/>
      <c r="I67" s="24"/>
    </row>
    <row r="68" ht="15.75" customHeight="1">
      <c r="A68" s="50"/>
      <c r="B68" s="50"/>
      <c r="C68" s="53" t="s">
        <v>125</v>
      </c>
      <c r="D68" s="54"/>
      <c r="E68" s="55"/>
      <c r="F68" s="27"/>
      <c r="G68" s="49" t="s">
        <v>126</v>
      </c>
      <c r="H68" s="29"/>
      <c r="I68" s="3"/>
    </row>
    <row r="69" ht="15.75" customHeight="1">
      <c r="A69" s="50"/>
      <c r="B69" s="50"/>
      <c r="C69" s="56" t="s">
        <v>127</v>
      </c>
      <c r="D69" s="56"/>
      <c r="E69" s="37"/>
      <c r="F69" s="32"/>
      <c r="G69" s="22"/>
      <c r="H69" s="23"/>
      <c r="I69" s="24"/>
    </row>
    <row r="70" ht="15.75" customHeight="1">
      <c r="A70" s="50"/>
      <c r="B70" s="50"/>
      <c r="C70" s="53" t="s">
        <v>128</v>
      </c>
      <c r="D70" s="54"/>
      <c r="E70" s="55"/>
      <c r="F70" s="27"/>
      <c r="G70" s="49" t="s">
        <v>129</v>
      </c>
      <c r="H70" s="29"/>
      <c r="I70" s="3"/>
    </row>
    <row r="71" ht="15.75" customHeight="1">
      <c r="A71" s="50"/>
      <c r="B71" s="50"/>
      <c r="C71" s="56" t="s">
        <v>130</v>
      </c>
      <c r="D71" s="56"/>
      <c r="E71" s="37"/>
      <c r="F71" s="32"/>
      <c r="G71" s="22"/>
      <c r="H71" s="23"/>
      <c r="I71" s="24"/>
    </row>
    <row r="72" ht="15.75" customHeight="1">
      <c r="A72" s="50"/>
      <c r="B72" s="50"/>
      <c r="C72" s="51" t="s">
        <v>131</v>
      </c>
      <c r="D72" s="51"/>
      <c r="E72" s="18" t="s">
        <v>132</v>
      </c>
      <c r="F72" s="19" t="s">
        <v>34</v>
      </c>
      <c r="G72" s="28"/>
      <c r="H72" s="29"/>
      <c r="I72" s="3"/>
    </row>
    <row r="73" ht="15.75" customHeight="1">
      <c r="A73" s="57"/>
      <c r="B73" s="57"/>
      <c r="C73" s="52" t="s">
        <v>133</v>
      </c>
      <c r="D73" s="52"/>
      <c r="E73" s="31"/>
      <c r="F73" s="32"/>
      <c r="G73" s="22"/>
      <c r="H73" s="23"/>
      <c r="I73" s="24"/>
    </row>
    <row r="74" ht="15.75" customHeight="1">
      <c r="A74" s="58" t="s">
        <v>134</v>
      </c>
      <c r="B74" s="59" t="s">
        <v>135</v>
      </c>
      <c r="C74" s="33" t="s">
        <v>136</v>
      </c>
      <c r="D74" s="45"/>
      <c r="E74" s="55"/>
      <c r="G74" s="29" t="s">
        <v>137</v>
      </c>
      <c r="H74" s="21"/>
      <c r="I74" s="60"/>
      <c r="J74" s="49" t="s">
        <v>138</v>
      </c>
    </row>
    <row r="75" ht="15.75" customHeight="1">
      <c r="A75" s="61" t="s">
        <v>134</v>
      </c>
      <c r="B75" s="62" t="s">
        <v>139</v>
      </c>
      <c r="C75" s="36" t="s">
        <v>140</v>
      </c>
      <c r="D75" s="36"/>
      <c r="E75" s="37"/>
      <c r="F75" s="23"/>
      <c r="G75" s="22"/>
      <c r="H75" s="23"/>
      <c r="I75" s="24"/>
    </row>
    <row r="76" ht="15.75" customHeight="1">
      <c r="A76" s="44" t="s">
        <v>141</v>
      </c>
      <c r="B76" s="59" t="s">
        <v>135</v>
      </c>
      <c r="C76" s="45" t="s">
        <v>142</v>
      </c>
      <c r="D76" s="45"/>
      <c r="E76" s="18" t="s">
        <v>143</v>
      </c>
      <c r="F76" s="19" t="s">
        <v>144</v>
      </c>
      <c r="G76" s="28"/>
      <c r="H76" s="29"/>
      <c r="I76" s="3"/>
    </row>
    <row r="77" ht="15.75" customHeight="1">
      <c r="A77" s="63" t="s">
        <v>145</v>
      </c>
      <c r="B77" s="62" t="s">
        <v>139</v>
      </c>
      <c r="C77" s="36" t="s">
        <v>146</v>
      </c>
      <c r="D77" s="36"/>
      <c r="E77" s="31"/>
      <c r="F77" s="32"/>
      <c r="G77" s="22"/>
      <c r="H77" s="23"/>
      <c r="I77" s="24"/>
    </row>
    <row r="78" ht="15.75" customHeight="1">
      <c r="A78" s="64" t="s">
        <v>147</v>
      </c>
      <c r="B78" s="47" t="s">
        <v>148</v>
      </c>
      <c r="C78" s="47" t="s">
        <v>149</v>
      </c>
      <c r="D78" s="47"/>
      <c r="E78" s="18"/>
      <c r="F78" s="19"/>
      <c r="G78" s="28"/>
      <c r="H78" s="29"/>
      <c r="I78" s="3"/>
    </row>
    <row r="79" ht="15.75" customHeight="1">
      <c r="A79" s="64" t="s">
        <v>150</v>
      </c>
      <c r="B79" s="47" t="s">
        <v>151</v>
      </c>
      <c r="C79" s="47" t="s">
        <v>152</v>
      </c>
      <c r="D79" s="47"/>
      <c r="E79" s="18"/>
      <c r="F79" s="19"/>
      <c r="G79" s="22"/>
      <c r="H79" s="23"/>
      <c r="I79" s="24"/>
    </row>
    <row r="80" ht="15.75" customHeight="1">
      <c r="A80" s="47"/>
      <c r="B80" s="65" t="str">
        <f>HYPERLINK("https://puolustusvoimat.fi/asiointi/asevelvollisuusrekisteri","Asevelvollisuusrekisteri")</f>
        <v>Asevelvollisuusrekisteri</v>
      </c>
      <c r="C80" s="66" t="s">
        <v>153</v>
      </c>
      <c r="D80" s="66"/>
      <c r="E80" s="26" t="s">
        <v>154</v>
      </c>
      <c r="F80" s="27" t="s">
        <v>34</v>
      </c>
      <c r="G80" s="28"/>
      <c r="H80" s="29"/>
      <c r="I80" s="3"/>
    </row>
    <row r="81" ht="15.75" customHeight="1">
      <c r="A81" s="48"/>
      <c r="B81" s="48" t="s">
        <v>155</v>
      </c>
      <c r="C81" s="48" t="s">
        <v>156</v>
      </c>
      <c r="D81" s="48"/>
      <c r="E81" s="31" t="s">
        <v>154</v>
      </c>
      <c r="F81" s="32" t="s">
        <v>34</v>
      </c>
      <c r="G81" s="22"/>
      <c r="H81" s="23"/>
      <c r="I81" s="24"/>
    </row>
    <row r="82" ht="15.75" customHeight="1">
      <c r="A82" s="44" t="s">
        <v>157</v>
      </c>
      <c r="B82" s="46" t="str">
        <f>HYPERLINK("https://www.oikeusrekisterikeskus.fi/fi/index/asiakaspalvelu/rekisteritotteetjatodistukset/rikosrekisteri.html","Rikosrekisteri")</f>
        <v>Rikosrekisteri</v>
      </c>
      <c r="C82" s="45" t="s">
        <v>158</v>
      </c>
      <c r="D82" s="45"/>
      <c r="E82" s="18" t="s">
        <v>159</v>
      </c>
      <c r="F82" s="19" t="s">
        <v>160</v>
      </c>
      <c r="G82" s="28"/>
      <c r="H82" s="29"/>
      <c r="I82" s="3"/>
    </row>
    <row r="83" ht="15.75" customHeight="1">
      <c r="A83" s="44" t="s">
        <v>161</v>
      </c>
      <c r="B83" s="45" t="s">
        <v>162</v>
      </c>
      <c r="C83" s="45" t="s">
        <v>163</v>
      </c>
      <c r="D83" s="45"/>
      <c r="E83" s="18"/>
      <c r="F83" s="19"/>
      <c r="G83" s="22"/>
      <c r="H83" s="23"/>
      <c r="I83" s="24"/>
    </row>
    <row r="84" ht="15.75" customHeight="1">
      <c r="A84" s="44"/>
      <c r="B84" s="33" t="s">
        <v>164</v>
      </c>
      <c r="C84" s="33" t="s">
        <v>165</v>
      </c>
      <c r="D84" s="33"/>
      <c r="E84" s="26" t="s">
        <v>166</v>
      </c>
      <c r="F84" s="27" t="s">
        <v>160</v>
      </c>
      <c r="G84" s="28"/>
      <c r="H84" s="29"/>
      <c r="I84" s="3"/>
    </row>
    <row r="85" ht="15.75" customHeight="1">
      <c r="A85" s="36"/>
      <c r="B85" s="36" t="s">
        <v>167</v>
      </c>
      <c r="C85" s="36" t="s">
        <v>168</v>
      </c>
      <c r="D85" s="36"/>
      <c r="E85" s="31"/>
      <c r="F85" s="32"/>
      <c r="G85" s="28"/>
      <c r="H85" s="29"/>
      <c r="I85" s="24"/>
    </row>
    <row r="86" ht="15.75" customHeight="1">
      <c r="A86" s="44" t="s">
        <v>169</v>
      </c>
      <c r="B86" s="67" t="str">
        <f>HYPERLINK("https://aineistokatalogi.fi/catalog/studies/50b7d99a-3e5e-495c-874b-7622a0c897c3","Eläkerekisteri")</f>
        <v>Eläkerekisteri</v>
      </c>
      <c r="C86" s="45" t="s">
        <v>170</v>
      </c>
      <c r="D86" s="45"/>
      <c r="E86" s="18" t="s">
        <v>21</v>
      </c>
      <c r="F86" s="19" t="s">
        <v>18</v>
      </c>
      <c r="G86" s="49" t="s">
        <v>171</v>
      </c>
      <c r="H86" s="27" t="s">
        <v>172</v>
      </c>
      <c r="I86" s="3"/>
    </row>
    <row r="87" ht="15.75" customHeight="1">
      <c r="A87" s="44" t="s">
        <v>173</v>
      </c>
      <c r="B87" s="45" t="s">
        <v>174</v>
      </c>
      <c r="C87" s="45" t="s">
        <v>175</v>
      </c>
      <c r="D87" s="45"/>
      <c r="E87" s="18"/>
      <c r="F87" s="19"/>
      <c r="G87" s="22"/>
      <c r="H87" s="23"/>
      <c r="I87" s="24"/>
    </row>
    <row r="88" ht="15.75" customHeight="1">
      <c r="A88" s="44"/>
      <c r="B88" s="45" t="s">
        <v>176</v>
      </c>
      <c r="C88" s="33" t="s">
        <v>177</v>
      </c>
      <c r="D88" s="33"/>
      <c r="E88" s="26" t="s">
        <v>21</v>
      </c>
      <c r="F88" s="27" t="s">
        <v>18</v>
      </c>
      <c r="G88" s="49" t="s">
        <v>178</v>
      </c>
      <c r="H88" s="27" t="s">
        <v>179</v>
      </c>
      <c r="I88" s="3"/>
    </row>
    <row r="89" ht="15.75" customHeight="1">
      <c r="A89" s="44"/>
      <c r="B89" s="45" t="s">
        <v>180</v>
      </c>
      <c r="C89" s="45" t="s">
        <v>181</v>
      </c>
      <c r="D89" s="45"/>
      <c r="E89" s="18"/>
      <c r="F89" s="19"/>
      <c r="G89" s="28"/>
      <c r="H89" s="29"/>
      <c r="I89" s="24"/>
    </row>
    <row r="90" ht="15.75" customHeight="1">
      <c r="A90" s="44"/>
      <c r="B90" s="45"/>
      <c r="C90" s="33" t="s">
        <v>182</v>
      </c>
      <c r="D90" s="33"/>
      <c r="E90" s="26" t="s">
        <v>21</v>
      </c>
      <c r="F90" s="27" t="s">
        <v>18</v>
      </c>
      <c r="G90" s="49" t="s">
        <v>183</v>
      </c>
      <c r="H90" s="27" t="s">
        <v>184</v>
      </c>
      <c r="I90" s="3"/>
    </row>
    <row r="91" ht="15.75" customHeight="1">
      <c r="A91" s="44"/>
      <c r="B91" s="45"/>
      <c r="C91" s="45" t="s">
        <v>185</v>
      </c>
      <c r="D91" s="45"/>
      <c r="E91" s="18"/>
      <c r="F91" s="19"/>
      <c r="G91" s="28"/>
      <c r="H91" s="29"/>
      <c r="I91" s="24"/>
    </row>
    <row r="92" ht="15.75" customHeight="1">
      <c r="A92" s="44"/>
      <c r="B92" s="45"/>
      <c r="C92" s="33" t="s">
        <v>186</v>
      </c>
      <c r="D92" s="33"/>
      <c r="E92" s="26" t="s">
        <v>21</v>
      </c>
      <c r="F92" s="27" t="s">
        <v>18</v>
      </c>
      <c r="G92" s="49" t="s">
        <v>178</v>
      </c>
      <c r="H92" s="27" t="s">
        <v>187</v>
      </c>
      <c r="I92" s="3"/>
    </row>
    <row r="93" ht="15.75" customHeight="1">
      <c r="A93" s="44"/>
      <c r="B93" s="45"/>
      <c r="C93" s="36" t="s">
        <v>188</v>
      </c>
      <c r="D93" s="36"/>
      <c r="E93" s="31"/>
      <c r="F93" s="32"/>
      <c r="G93" s="22"/>
      <c r="H93" s="23"/>
      <c r="I93" s="24"/>
    </row>
    <row r="94" ht="15.75" customHeight="1">
      <c r="A94" s="68" t="s">
        <v>189</v>
      </c>
      <c r="B94" s="69" t="str">
        <f>HYPERLINK("https://tem.fi/tyollisyyskatsaus-ja-tyonvalitystilasto","Työnvälitystilasto")</f>
        <v>Työnvälitystilasto</v>
      </c>
      <c r="C94" s="45"/>
      <c r="D94" s="45"/>
      <c r="E94" s="18" t="s">
        <v>116</v>
      </c>
      <c r="F94" s="19" t="s">
        <v>34</v>
      </c>
      <c r="G94" s="28"/>
      <c r="H94" s="29"/>
      <c r="I94" s="3"/>
    </row>
    <row r="95" ht="15.75" customHeight="1">
      <c r="A95" s="70" t="s">
        <v>190</v>
      </c>
      <c r="B95" s="71" t="s">
        <v>191</v>
      </c>
      <c r="C95" s="71"/>
      <c r="D95" s="71"/>
      <c r="E95" s="72"/>
      <c r="F95" s="73"/>
      <c r="G95" s="22"/>
      <c r="H95" s="23"/>
      <c r="I95" s="24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E1:F1"/>
    <mergeCell ref="E2:F2"/>
    <mergeCell ref="G2:H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