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240" yWindow="240" windowWidth="25360" windowHeight="13860" tabRatio="500"/>
  </bookViews>
  <sheets>
    <sheet name="invoicing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4" i="1" l="1"/>
  <c r="I24" i="1"/>
  <c r="E26" i="1"/>
  <c r="F26" i="1"/>
  <c r="I26" i="1"/>
  <c r="I27" i="1"/>
  <c r="E32" i="1"/>
  <c r="E31" i="1"/>
  <c r="E38" i="1"/>
  <c r="F32" i="1"/>
  <c r="F31" i="1"/>
  <c r="F38" i="1"/>
  <c r="I38" i="1"/>
  <c r="E39" i="1"/>
  <c r="F39" i="1"/>
  <c r="I39" i="1"/>
  <c r="E40" i="1"/>
  <c r="F40" i="1"/>
  <c r="I40" i="1"/>
  <c r="I41" i="1"/>
  <c r="I42" i="1"/>
  <c r="E33" i="1"/>
  <c r="F33" i="1"/>
  <c r="I33" i="1"/>
  <c r="I32" i="1"/>
  <c r="I31" i="1"/>
  <c r="E4" i="1"/>
  <c r="E5" i="1"/>
  <c r="F2" i="1"/>
  <c r="F4" i="1"/>
  <c r="F5" i="1"/>
  <c r="I5" i="1"/>
  <c r="E10" i="1"/>
  <c r="E9" i="1"/>
  <c r="E16" i="1"/>
  <c r="F10" i="1"/>
  <c r="F9" i="1"/>
  <c r="F16" i="1"/>
  <c r="I16" i="1"/>
  <c r="E17" i="1"/>
  <c r="F17" i="1"/>
  <c r="I17" i="1"/>
  <c r="E18" i="1"/>
  <c r="F18" i="1"/>
  <c r="I18" i="1"/>
  <c r="I19" i="1"/>
  <c r="I20" i="1"/>
  <c r="E11" i="1"/>
  <c r="F11" i="1"/>
  <c r="I11" i="1"/>
  <c r="I10" i="1"/>
  <c r="I9" i="1"/>
  <c r="I4" i="1"/>
  <c r="I2" i="1"/>
</calcChain>
</file>

<file path=xl/sharedStrings.xml><?xml version="1.0" encoding="utf-8"?>
<sst xmlns="http://schemas.openxmlformats.org/spreadsheetml/2006/main" count="90" uniqueCount="31">
  <si>
    <t>Transaction ref</t>
  </si>
  <si>
    <t>Party</t>
  </si>
  <si>
    <t>Type of Doc</t>
  </si>
  <si>
    <t>amount</t>
  </si>
  <si>
    <t>GST</t>
  </si>
  <si>
    <t>TDS</t>
  </si>
  <si>
    <t>TCS</t>
  </si>
  <si>
    <t>Total Paid</t>
  </si>
  <si>
    <t>TR 1</t>
  </si>
  <si>
    <t>Customer to BK</t>
  </si>
  <si>
    <t>PI by Partner</t>
  </si>
  <si>
    <t>WITHOUT TDS</t>
  </si>
  <si>
    <t>Surcharge @ 2.5%</t>
  </si>
  <si>
    <t>invoice by Bk</t>
  </si>
  <si>
    <t>Received at Nodal</t>
  </si>
  <si>
    <t>Invoices</t>
  </si>
  <si>
    <t>Total Amount</t>
  </si>
  <si>
    <t>Nodal Commission @ 2.5%</t>
  </si>
  <si>
    <t>invoice</t>
  </si>
  <si>
    <t>BK Commission @10%</t>
  </si>
  <si>
    <t>Partner</t>
  </si>
  <si>
    <t>Settlement by BK Nodal</t>
  </si>
  <si>
    <t>TR 2</t>
  </si>
  <si>
    <t>Type of  Transac</t>
  </si>
  <si>
    <t>Total Received</t>
  </si>
  <si>
    <t>Settlement</t>
  </si>
  <si>
    <t>Total</t>
  </si>
  <si>
    <t>Check</t>
  </si>
  <si>
    <t>WITH TDS</t>
  </si>
  <si>
    <t>Without TDS</t>
  </si>
  <si>
    <t>With TDS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</si>
</sst>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-* #,##0_-;\-* #,##0_-;_-* &quot;-&quot;??_-;_-@_-"/>
    <numFmt numFmtId="165" formatCode="_-* #,##0.0_-;\-* #,##0.0_-;_-* &quot;-&quot;?_-;_-@_-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164" fontId="2" fillId="0" borderId="0" xfId="1" applyNumberFormat="1" applyFont="1"/>
    <xf numFmtId="165" fontId="0" fillId="0" borderId="0" xfId="0" applyNumberFormat="1"/>
    <xf numFmtId="0" fontId="0" fillId="0" borderId="1" xfId="0" applyBorder="1"/>
    <xf numFmtId="43" fontId="0" fillId="4" borderId="1" xfId="0" applyNumberFormat="1" applyFill="1" applyBorder="1"/>
    <xf numFmtId="164" fontId="0" fillId="4" borderId="1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workbookViewId="0">
      <selection activeCell="A25" sqref="A25"/>
    </sheetView>
  </sheetViews>
  <sheetFormatPr baseColWidth="10" defaultRowHeight="15" x14ac:dyDescent="0"/>
  <cols>
    <col min="1" max="1" width="21.33203125" customWidth="1"/>
    <col min="3" max="3" width="23.1640625" bestFit="1" customWidth="1"/>
    <col min="4" max="4" width="14.5" bestFit="1" customWidth="1"/>
    <col min="9" max="9" width="13.1640625" bestFit="1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t="s">
        <v>29</v>
      </c>
      <c r="B2" s="2" t="s">
        <v>8</v>
      </c>
      <c r="C2" s="2" t="s">
        <v>9</v>
      </c>
      <c r="D2" s="2" t="s">
        <v>10</v>
      </c>
      <c r="E2" s="2">
        <v>100000</v>
      </c>
      <c r="F2" s="2">
        <f>0.18*E2</f>
        <v>18000</v>
      </c>
      <c r="G2" s="2"/>
      <c r="H2" s="2"/>
      <c r="I2" s="2">
        <f>E2+F2</f>
        <v>118000</v>
      </c>
    </row>
    <row r="3" spans="1:9">
      <c r="B3" s="2"/>
      <c r="C3" s="2" t="s">
        <v>11</v>
      </c>
      <c r="D3" s="2"/>
      <c r="E3" s="2"/>
      <c r="F3" s="2"/>
      <c r="G3" s="2"/>
      <c r="H3" s="2"/>
      <c r="I3" s="2"/>
    </row>
    <row r="4" spans="1:9">
      <c r="B4" s="2"/>
      <c r="C4" s="3" t="s">
        <v>12</v>
      </c>
      <c r="D4" s="3" t="s">
        <v>13</v>
      </c>
      <c r="E4" s="3">
        <f>E2*2.5%</f>
        <v>2500</v>
      </c>
      <c r="F4" s="3">
        <f>0.18*E4</f>
        <v>450</v>
      </c>
      <c r="G4" s="3"/>
      <c r="H4" s="3"/>
      <c r="I4" s="3">
        <f>E4+F4</f>
        <v>2950</v>
      </c>
    </row>
    <row r="5" spans="1:9">
      <c r="C5" t="s">
        <v>14</v>
      </c>
      <c r="E5">
        <f>E2+E4</f>
        <v>102500</v>
      </c>
      <c r="F5">
        <f>F2+F4</f>
        <v>18450</v>
      </c>
      <c r="I5" s="4">
        <f>E5+F5</f>
        <v>120950</v>
      </c>
    </row>
    <row r="6" spans="1:9">
      <c r="I6" s="5"/>
    </row>
    <row r="7" spans="1:9">
      <c r="B7" s="6" t="s">
        <v>15</v>
      </c>
      <c r="C7" s="6"/>
      <c r="D7" s="6"/>
      <c r="E7" s="6"/>
      <c r="F7" s="6"/>
      <c r="G7" s="6"/>
      <c r="H7" s="6"/>
      <c r="I7" s="6"/>
    </row>
    <row r="8" spans="1:9">
      <c r="B8" s="3"/>
      <c r="C8" s="1" t="s">
        <v>1</v>
      </c>
      <c r="D8" s="1" t="s">
        <v>2</v>
      </c>
      <c r="E8" s="1" t="s">
        <v>3</v>
      </c>
      <c r="F8" s="1" t="s">
        <v>4</v>
      </c>
      <c r="G8" s="1"/>
      <c r="H8" s="1"/>
      <c r="I8" s="1" t="s">
        <v>16</v>
      </c>
    </row>
    <row r="9" spans="1:9">
      <c r="B9" s="3"/>
      <c r="C9" s="3" t="s">
        <v>17</v>
      </c>
      <c r="D9" s="3" t="s">
        <v>18</v>
      </c>
      <c r="E9" s="7">
        <f>I5*2.5%</f>
        <v>3023.75</v>
      </c>
      <c r="F9" s="7">
        <f>E9*18%</f>
        <v>544.27499999999998</v>
      </c>
      <c r="G9" s="3"/>
      <c r="H9" s="3"/>
      <c r="I9" s="7">
        <f>E9+F9</f>
        <v>3568.0250000000001</v>
      </c>
    </row>
    <row r="10" spans="1:9">
      <c r="B10" s="3"/>
      <c r="C10" s="3" t="s">
        <v>19</v>
      </c>
      <c r="D10" s="3" t="s">
        <v>18</v>
      </c>
      <c r="E10" s="7">
        <f>E2*10%</f>
        <v>10000</v>
      </c>
      <c r="F10" s="3">
        <f>E10*18%</f>
        <v>1800</v>
      </c>
      <c r="G10" s="3"/>
      <c r="H10" s="3"/>
      <c r="I10" s="8">
        <f>E10+F10</f>
        <v>11800</v>
      </c>
    </row>
    <row r="11" spans="1:9">
      <c r="B11" s="3"/>
      <c r="C11" s="3" t="s">
        <v>20</v>
      </c>
      <c r="D11" s="3" t="s">
        <v>18</v>
      </c>
      <c r="E11" s="3">
        <f>E2</f>
        <v>100000</v>
      </c>
      <c r="F11" s="3">
        <f>E11*18%</f>
        <v>18000</v>
      </c>
      <c r="G11" s="3"/>
      <c r="H11" s="3"/>
      <c r="I11" s="3">
        <f>E11+F11-G11-H11</f>
        <v>118000</v>
      </c>
    </row>
    <row r="12" spans="1:9">
      <c r="B12" s="3"/>
      <c r="C12" s="3"/>
      <c r="D12" s="3"/>
      <c r="E12" s="3"/>
      <c r="F12" s="3"/>
      <c r="G12" s="3"/>
      <c r="H12" s="3"/>
      <c r="I12" s="3"/>
    </row>
    <row r="14" spans="1:9">
      <c r="B14" s="6" t="s">
        <v>21</v>
      </c>
      <c r="C14" s="6"/>
      <c r="D14" s="6"/>
      <c r="E14" s="6"/>
      <c r="F14" s="6"/>
      <c r="G14" s="6"/>
      <c r="H14" s="6"/>
      <c r="I14" s="6"/>
    </row>
    <row r="15" spans="1:9">
      <c r="B15" s="3" t="s">
        <v>22</v>
      </c>
      <c r="C15" s="1" t="s">
        <v>1</v>
      </c>
      <c r="D15" s="1" t="s">
        <v>23</v>
      </c>
      <c r="E15" s="1" t="s">
        <v>3</v>
      </c>
      <c r="F15" s="1" t="s">
        <v>4</v>
      </c>
      <c r="G15" s="1" t="s">
        <v>5</v>
      </c>
      <c r="H15" s="1" t="s">
        <v>6</v>
      </c>
      <c r="I15" s="1" t="s">
        <v>24</v>
      </c>
    </row>
    <row r="16" spans="1:9">
      <c r="B16" s="3"/>
      <c r="C16" s="3" t="s">
        <v>19</v>
      </c>
      <c r="D16" s="3" t="s">
        <v>25</v>
      </c>
      <c r="E16" s="7">
        <f>E10+E4-E9</f>
        <v>9476.25</v>
      </c>
      <c r="F16" s="7">
        <f>F10+F4-F9</f>
        <v>1705.7249999999999</v>
      </c>
      <c r="G16" s="3"/>
      <c r="H16" s="3">
        <v>1000</v>
      </c>
      <c r="I16" s="7">
        <f>SUM(E16:H16)</f>
        <v>12181.975</v>
      </c>
    </row>
    <row r="17" spans="1:9">
      <c r="B17" s="3"/>
      <c r="C17" s="3" t="s">
        <v>17</v>
      </c>
      <c r="D17" s="3" t="s">
        <v>25</v>
      </c>
      <c r="E17" s="7">
        <f>E9</f>
        <v>3023.75</v>
      </c>
      <c r="F17" s="3">
        <f>0.18*E17</f>
        <v>544.27499999999998</v>
      </c>
      <c r="G17" s="3"/>
      <c r="H17" s="3"/>
      <c r="I17" s="7">
        <f>SUM(E17:H17)</f>
        <v>3568.0250000000001</v>
      </c>
    </row>
    <row r="18" spans="1:9">
      <c r="B18" s="3"/>
      <c r="C18" s="3" t="s">
        <v>20</v>
      </c>
      <c r="D18" s="3" t="s">
        <v>25</v>
      </c>
      <c r="E18" s="7">
        <f>E2-E10</f>
        <v>90000</v>
      </c>
      <c r="F18" s="7">
        <f>F2-F10</f>
        <v>16200</v>
      </c>
      <c r="G18" s="3"/>
      <c r="H18" s="3">
        <v>-1000</v>
      </c>
      <c r="I18" s="7">
        <f>SUM(E18:H18)</f>
        <v>105200</v>
      </c>
    </row>
    <row r="19" spans="1:9">
      <c r="B19" s="3"/>
      <c r="C19" s="3"/>
      <c r="D19" s="3" t="s">
        <v>26</v>
      </c>
      <c r="E19" s="7"/>
      <c r="F19" s="7"/>
      <c r="G19" s="3"/>
      <c r="H19" s="3"/>
      <c r="I19" s="7">
        <f>SUM(I16:I18)</f>
        <v>120950</v>
      </c>
    </row>
    <row r="20" spans="1:9">
      <c r="B20" s="3"/>
      <c r="C20" s="3"/>
      <c r="D20" s="3" t="s">
        <v>27</v>
      </c>
      <c r="E20" s="3"/>
      <c r="F20" s="3"/>
      <c r="G20" s="3"/>
      <c r="H20" s="3"/>
      <c r="I20" s="7">
        <f>I5-I19</f>
        <v>0</v>
      </c>
    </row>
    <row r="23" spans="1:9">
      <c r="B23" s="1" t="s">
        <v>0</v>
      </c>
      <c r="C23" s="1" t="s">
        <v>1</v>
      </c>
      <c r="D23" s="1" t="s">
        <v>2</v>
      </c>
      <c r="E23" s="1" t="s">
        <v>3</v>
      </c>
      <c r="F23" s="1" t="s">
        <v>4</v>
      </c>
      <c r="G23" s="1" t="s">
        <v>5</v>
      </c>
      <c r="H23" s="1" t="s">
        <v>6</v>
      </c>
      <c r="I23" s="1" t="s">
        <v>7</v>
      </c>
    </row>
    <row r="24" spans="1:9">
      <c r="A24" t="s">
        <v>30</v>
      </c>
      <c r="B24" s="2" t="s">
        <v>8</v>
      </c>
      <c r="C24" s="2" t="s">
        <v>9</v>
      </c>
      <c r="D24" s="2" t="s">
        <v>10</v>
      </c>
      <c r="E24" s="2">
        <v>100000</v>
      </c>
      <c r="F24" s="2">
        <f>0.18*E24</f>
        <v>18000</v>
      </c>
      <c r="G24" s="2">
        <v>-10000</v>
      </c>
      <c r="H24" s="2"/>
      <c r="I24" s="2">
        <f>SUM(E24:H24)</f>
        <v>108000</v>
      </c>
    </row>
    <row r="25" spans="1:9">
      <c r="B25" s="2"/>
      <c r="C25" s="2" t="s">
        <v>28</v>
      </c>
      <c r="D25" s="2"/>
      <c r="E25" s="2"/>
      <c r="F25" s="2"/>
      <c r="G25" s="2"/>
      <c r="H25" s="2"/>
      <c r="I25" s="2"/>
    </row>
    <row r="26" spans="1:9">
      <c r="B26" s="2"/>
      <c r="C26" s="3" t="s">
        <v>12</v>
      </c>
      <c r="D26" s="3" t="s">
        <v>13</v>
      </c>
      <c r="E26" s="3">
        <f>E24*2.5%</f>
        <v>2500</v>
      </c>
      <c r="F26" s="3">
        <f>0.18*E26</f>
        <v>450</v>
      </c>
      <c r="G26" s="3"/>
      <c r="H26" s="3"/>
      <c r="I26" s="2">
        <f>SUM(E26:H26)</f>
        <v>2950</v>
      </c>
    </row>
    <row r="27" spans="1:9">
      <c r="C27" t="s">
        <v>14</v>
      </c>
      <c r="I27" s="4">
        <f>I24+I26</f>
        <v>110950</v>
      </c>
    </row>
    <row r="28" spans="1:9">
      <c r="I28" s="5"/>
    </row>
    <row r="29" spans="1:9">
      <c r="B29" s="6" t="s">
        <v>15</v>
      </c>
      <c r="C29" s="6"/>
      <c r="D29" s="6"/>
      <c r="E29" s="6"/>
      <c r="F29" s="6"/>
      <c r="G29" s="6"/>
      <c r="H29" s="6"/>
      <c r="I29" s="6"/>
    </row>
    <row r="30" spans="1:9">
      <c r="B30" s="3"/>
      <c r="C30" s="1" t="s">
        <v>1</v>
      </c>
      <c r="D30" s="1" t="s">
        <v>2</v>
      </c>
      <c r="E30" s="1" t="s">
        <v>3</v>
      </c>
      <c r="F30" s="1" t="s">
        <v>4</v>
      </c>
      <c r="G30" s="1"/>
      <c r="H30" s="1"/>
      <c r="I30" s="1" t="s">
        <v>16</v>
      </c>
    </row>
    <row r="31" spans="1:9">
      <c r="B31" s="3"/>
      <c r="C31" s="3" t="s">
        <v>17</v>
      </c>
      <c r="D31" s="3" t="s">
        <v>18</v>
      </c>
      <c r="E31" s="7">
        <f>I27*2.5%</f>
        <v>2773.75</v>
      </c>
      <c r="F31" s="7">
        <f>E31*18%</f>
        <v>499.27499999999998</v>
      </c>
      <c r="G31" s="3"/>
      <c r="H31" s="3"/>
      <c r="I31" s="7">
        <f>E31+F31</f>
        <v>3273.0250000000001</v>
      </c>
    </row>
    <row r="32" spans="1:9">
      <c r="B32" s="3"/>
      <c r="C32" s="3" t="s">
        <v>19</v>
      </c>
      <c r="D32" s="3" t="s">
        <v>18</v>
      </c>
      <c r="E32" s="7">
        <f>E24*10%</f>
        <v>10000</v>
      </c>
      <c r="F32" s="3">
        <f>E32*18%</f>
        <v>1800</v>
      </c>
      <c r="G32" s="3"/>
      <c r="H32" s="3"/>
      <c r="I32" s="8">
        <f>E32+F32</f>
        <v>11800</v>
      </c>
    </row>
    <row r="33" spans="2:9">
      <c r="B33" s="3"/>
      <c r="C33" s="3" t="s">
        <v>20</v>
      </c>
      <c r="D33" s="3" t="s">
        <v>18</v>
      </c>
      <c r="E33" s="3">
        <f>E24</f>
        <v>100000</v>
      </c>
      <c r="F33" s="3">
        <f>E33*18%</f>
        <v>18000</v>
      </c>
      <c r="G33" s="3"/>
      <c r="H33" s="3"/>
      <c r="I33" s="3">
        <f>E33+F33-G33-H33</f>
        <v>118000</v>
      </c>
    </row>
    <row r="34" spans="2:9">
      <c r="B34" s="3"/>
      <c r="C34" s="3"/>
      <c r="D34" s="3"/>
      <c r="E34" s="3"/>
      <c r="F34" s="3"/>
      <c r="G34" s="3"/>
      <c r="H34" s="3"/>
      <c r="I34" s="3"/>
    </row>
    <row r="36" spans="2:9">
      <c r="B36" s="6" t="s">
        <v>21</v>
      </c>
      <c r="C36" s="6"/>
      <c r="D36" s="6"/>
      <c r="E36" s="6"/>
      <c r="F36" s="6"/>
      <c r="G36" s="6"/>
      <c r="H36" s="6"/>
      <c r="I36" s="6"/>
    </row>
    <row r="37" spans="2:9">
      <c r="B37" s="3" t="s">
        <v>22</v>
      </c>
      <c r="C37" s="1" t="s">
        <v>1</v>
      </c>
      <c r="D37" s="1" t="s">
        <v>23</v>
      </c>
      <c r="E37" s="1" t="s">
        <v>3</v>
      </c>
      <c r="F37" s="1" t="s">
        <v>4</v>
      </c>
      <c r="G37" s="1" t="s">
        <v>5</v>
      </c>
      <c r="H37" s="1" t="s">
        <v>6</v>
      </c>
      <c r="I37" s="1" t="s">
        <v>24</v>
      </c>
    </row>
    <row r="38" spans="2:9">
      <c r="B38" s="3"/>
      <c r="C38" s="3" t="s">
        <v>19</v>
      </c>
      <c r="D38" s="3" t="s">
        <v>25</v>
      </c>
      <c r="E38" s="7">
        <f>E32+E26-E31</f>
        <v>9726.25</v>
      </c>
      <c r="F38" s="7">
        <f>F32+F26-F31</f>
        <v>1750.7249999999999</v>
      </c>
      <c r="G38" s="3"/>
      <c r="H38" s="3">
        <v>1000</v>
      </c>
      <c r="I38" s="7">
        <f>SUM(E38:H38)</f>
        <v>12476.975</v>
      </c>
    </row>
    <row r="39" spans="2:9">
      <c r="B39" s="3"/>
      <c r="C39" s="3" t="s">
        <v>17</v>
      </c>
      <c r="D39" s="3" t="s">
        <v>25</v>
      </c>
      <c r="E39" s="7">
        <f>E31</f>
        <v>2773.75</v>
      </c>
      <c r="F39" s="3">
        <f>0.18*E39</f>
        <v>499.27499999999998</v>
      </c>
      <c r="G39" s="3"/>
      <c r="H39" s="3"/>
      <c r="I39" s="7">
        <f>SUM(E39:H39)</f>
        <v>3273.0250000000001</v>
      </c>
    </row>
    <row r="40" spans="2:9">
      <c r="B40" s="3"/>
      <c r="C40" s="3" t="s">
        <v>20</v>
      </c>
      <c r="D40" s="3" t="s">
        <v>25</v>
      </c>
      <c r="E40" s="7">
        <f>E24-E32</f>
        <v>90000</v>
      </c>
      <c r="F40" s="7">
        <f>F24-F32</f>
        <v>16200</v>
      </c>
      <c r="G40" s="3">
        <v>-10000</v>
      </c>
      <c r="H40" s="3">
        <v>-1000</v>
      </c>
      <c r="I40" s="7">
        <f>SUM(E40:H40)</f>
        <v>95200</v>
      </c>
    </row>
    <row r="41" spans="2:9">
      <c r="B41" s="3"/>
      <c r="C41" s="3"/>
      <c r="D41" s="3" t="s">
        <v>26</v>
      </c>
      <c r="E41" s="7"/>
      <c r="F41" s="7"/>
      <c r="G41" s="3"/>
      <c r="H41" s="3"/>
      <c r="I41" s="7">
        <f>SUM(I38:I40)</f>
        <v>110950</v>
      </c>
    </row>
    <row r="42" spans="2:9">
      <c r="B42" s="3"/>
      <c r="C42" s="3"/>
      <c r="D42" s="3" t="s">
        <v>27</v>
      </c>
      <c r="E42" s="3"/>
      <c r="F42" s="3"/>
      <c r="G42" s="3"/>
      <c r="H42" s="3"/>
      <c r="I42" s="7">
        <f>I27-I41</f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Sethi</dc:creator>
  <cp:lastModifiedBy>Akshay Sethi</cp:lastModifiedBy>
  <dcterms:created xsi:type="dcterms:W3CDTF">2020-01-29T09:08:03Z</dcterms:created>
  <dcterms:modified xsi:type="dcterms:W3CDTF">2020-01-29T09:13:23Z</dcterms:modified>
</cp:coreProperties>
</file>