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ELL\Desktop\Benchkart\"/>
    </mc:Choice>
  </mc:AlternateContent>
  <bookViews>
    <workbookView xWindow="0" yWindow="0" windowWidth="15345" windowHeight="4635" activeTab="2"/>
  </bookViews>
  <sheets>
    <sheet name="Sheet1" sheetId="1" r:id="rId1"/>
    <sheet name="Milestone in contract" sheetId="2" r:id="rId2"/>
    <sheet name="Milesonte in Dashboard" sheetId="3" r:id="rId3"/>
    <sheet name="Sheet2" sheetId="4" r:id="rId4"/>
    <sheet name="Final-Milestone" sheetId="5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5" l="1"/>
  <c r="I11" i="5"/>
  <c r="F11" i="5"/>
  <c r="F10" i="5"/>
  <c r="F9" i="5"/>
  <c r="F8" i="5"/>
  <c r="E7" i="5"/>
  <c r="F7" i="5"/>
  <c r="E5" i="4"/>
  <c r="D7" i="4"/>
  <c r="D5" i="4"/>
  <c r="H13" i="2"/>
  <c r="E18" i="3"/>
  <c r="E17" i="3"/>
  <c r="E16" i="3"/>
  <c r="E15" i="3"/>
  <c r="E14" i="3"/>
  <c r="E13" i="3"/>
  <c r="E11" i="3"/>
  <c r="E10" i="3"/>
  <c r="D9" i="3"/>
  <c r="E9" i="3"/>
  <c r="E13" i="2"/>
  <c r="E12" i="2"/>
  <c r="E11" i="2"/>
  <c r="E10" i="2"/>
  <c r="D9" i="2"/>
  <c r="E9" i="2"/>
  <c r="E18" i="2"/>
  <c r="E17" i="2"/>
  <c r="E16" i="2"/>
  <c r="E15" i="2"/>
  <c r="E14" i="2"/>
  <c r="J14" i="1"/>
  <c r="H14" i="1"/>
  <c r="J13" i="1"/>
  <c r="H13" i="1"/>
  <c r="J12" i="1"/>
  <c r="H12" i="1"/>
  <c r="J11" i="1"/>
  <c r="H11" i="1"/>
  <c r="J10" i="1"/>
  <c r="H10" i="1"/>
  <c r="F5" i="1"/>
  <c r="G5" i="1"/>
  <c r="F6" i="1"/>
  <c r="G6" i="1"/>
  <c r="F7" i="1"/>
  <c r="G7" i="1"/>
  <c r="F8" i="1"/>
  <c r="G8" i="1"/>
  <c r="F9" i="1"/>
  <c r="J9" i="1"/>
  <c r="H9" i="1"/>
  <c r="J8" i="1"/>
  <c r="H8" i="1"/>
  <c r="J7" i="1"/>
  <c r="H7" i="1"/>
  <c r="J6" i="1"/>
  <c r="H6" i="1"/>
  <c r="J5" i="1"/>
  <c r="H5" i="1"/>
  <c r="C5" i="1"/>
  <c r="G9" i="1"/>
  <c r="K5" i="1"/>
  <c r="D14" i="1"/>
  <c r="D13" i="1"/>
  <c r="D12" i="1"/>
  <c r="D11" i="1"/>
  <c r="D10" i="1"/>
  <c r="D9" i="1"/>
  <c r="D8" i="1"/>
  <c r="D7" i="1"/>
  <c r="D6" i="1"/>
  <c r="D5" i="1"/>
  <c r="G12" i="1"/>
  <c r="K12" i="1"/>
  <c r="G14" i="1"/>
  <c r="I14" i="1"/>
  <c r="G13" i="1"/>
  <c r="I13" i="1"/>
  <c r="I12" i="1"/>
  <c r="G11" i="1"/>
  <c r="K11" i="1"/>
  <c r="G10" i="1"/>
  <c r="K10" i="1"/>
  <c r="K8" i="1"/>
  <c r="K9" i="1"/>
  <c r="I9" i="1"/>
  <c r="I8" i="1"/>
  <c r="I7" i="1"/>
  <c r="I6" i="1"/>
  <c r="K14" i="1"/>
  <c r="I10" i="1"/>
  <c r="I11" i="1"/>
  <c r="K13" i="1"/>
  <c r="I5" i="1"/>
  <c r="K7" i="1"/>
  <c r="K6" i="1"/>
</calcChain>
</file>

<file path=xl/sharedStrings.xml><?xml version="1.0" encoding="utf-8"?>
<sst xmlns="http://schemas.openxmlformats.org/spreadsheetml/2006/main" count="125" uniqueCount="70">
  <si>
    <t>Milestone</t>
  </si>
  <si>
    <t>Description</t>
  </si>
  <si>
    <t>Start Date</t>
  </si>
  <si>
    <t>End Date</t>
  </si>
  <si>
    <t>Customer to Pay on</t>
  </si>
  <si>
    <t>Partner to Receive on</t>
  </si>
  <si>
    <t>Invoice Date</t>
  </si>
  <si>
    <t>Approval Date</t>
  </si>
  <si>
    <t>Customer Options</t>
  </si>
  <si>
    <t>Days</t>
  </si>
  <si>
    <t>% of Project Value</t>
  </si>
  <si>
    <t>Amount</t>
  </si>
  <si>
    <t>Project Duration (in Weeks)</t>
  </si>
  <si>
    <t>Fortnight 1</t>
  </si>
  <si>
    <t>Project Start Date</t>
  </si>
  <si>
    <t>Getting abc ready</t>
  </si>
  <si>
    <t>getting def ready</t>
  </si>
  <si>
    <t>getting ghi ready</t>
  </si>
  <si>
    <t>testing &amp; go live</t>
  </si>
  <si>
    <t>Approve, Message, Dispute</t>
  </si>
  <si>
    <t>In most cases, Invoice Date to be same as milestone start date</t>
  </si>
  <si>
    <t>In some cases (e.g. BPO) Partner may decide to give leeway to Customer &amp; raise invoice later - such that customer's money is blocked for lower no of days</t>
  </si>
  <si>
    <t>Note</t>
  </si>
  <si>
    <t>Project Value (incl. Taxes)</t>
  </si>
  <si>
    <t>Weeks</t>
  </si>
  <si>
    <t>Due Date</t>
  </si>
  <si>
    <t>In Progress</t>
  </si>
  <si>
    <t>Not Started</t>
  </si>
  <si>
    <t>Funds showing in BK Nodal account</t>
  </si>
  <si>
    <t>Completed</t>
  </si>
  <si>
    <t>On Hold</t>
  </si>
  <si>
    <t>Developer Status</t>
  </si>
  <si>
    <t>Milestone in</t>
  </si>
  <si>
    <t>Project End Date</t>
  </si>
  <si>
    <t>Customer Status</t>
  </si>
  <si>
    <t>Approved</t>
  </si>
  <si>
    <t>Drop Downs</t>
  </si>
  <si>
    <t>Customer Remarks</t>
  </si>
  <si>
    <t>Milestones Approval Status</t>
  </si>
  <si>
    <t>New</t>
  </si>
  <si>
    <t>Not Approved</t>
  </si>
  <si>
    <t>Client Input</t>
  </si>
  <si>
    <t>Partner Input</t>
  </si>
  <si>
    <t>BK input</t>
  </si>
  <si>
    <t>Fixed on benchkart logic</t>
  </si>
  <si>
    <t>We have to create a logic for &lt;12 weeks of project with all possibilities</t>
  </si>
  <si>
    <t>Total %, amount be 100% of top mentioned values</t>
  </si>
  <si>
    <t>Escalate</t>
  </si>
  <si>
    <t>dkebndljene</t>
  </si>
  <si>
    <t>edfkjedne'l</t>
  </si>
  <si>
    <t>ekebhfdbjn/</t>
  </si>
  <si>
    <t>invoice\</t>
  </si>
  <si>
    <t>paid</t>
  </si>
  <si>
    <t>release</t>
  </si>
  <si>
    <t xml:space="preserve">client </t>
  </si>
  <si>
    <t xml:space="preserve">BK </t>
  </si>
  <si>
    <t xml:space="preserve">ok/not </t>
  </si>
  <si>
    <t>supplier</t>
  </si>
  <si>
    <t>ORDER ID</t>
  </si>
  <si>
    <t>ok</t>
  </si>
  <si>
    <t>not ok</t>
  </si>
  <si>
    <t>Weeks/Days</t>
  </si>
  <si>
    <t>Title</t>
  </si>
  <si>
    <t>Number</t>
  </si>
  <si>
    <t>M1</t>
  </si>
  <si>
    <t>M2</t>
  </si>
  <si>
    <t>M3</t>
  </si>
  <si>
    <t>M4</t>
  </si>
  <si>
    <t>M5</t>
  </si>
  <si>
    <t>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</si>
</sst>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0.0%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2">
    <xf numFmtId="0" fontId="0" fillId="0" borderId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65" fontId="0" fillId="4" borderId="1" xfId="1" applyNumberFormat="1" applyFont="1" applyFill="1" applyBorder="1"/>
    <xf numFmtId="1" fontId="0" fillId="4" borderId="1" xfId="0" applyNumberFormat="1" applyFill="1" applyBorder="1"/>
    <xf numFmtId="164" fontId="0" fillId="4" borderId="1" xfId="0" applyNumberFormat="1" applyFill="1" applyBorder="1"/>
    <xf numFmtId="165" fontId="0" fillId="4" borderId="1" xfId="0" applyNumberFormat="1" applyFill="1" applyBorder="1"/>
    <xf numFmtId="0" fontId="3" fillId="5" borderId="1" xfId="0" applyFont="1" applyFill="1" applyBorder="1" applyAlignment="1">
      <alignment horizontal="center" wrapText="1"/>
    </xf>
    <xf numFmtId="164" fontId="0" fillId="4" borderId="1" xfId="0" applyNumberFormat="1" applyFill="1" applyBorder="1" applyAlignment="1">
      <alignment horizontal="center"/>
    </xf>
    <xf numFmtId="0" fontId="4" fillId="5" borderId="0" xfId="0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164" fontId="6" fillId="5" borderId="0" xfId="0" applyNumberFormat="1" applyFont="1" applyFill="1" applyAlignment="1">
      <alignment horizontal="center"/>
    </xf>
    <xf numFmtId="0" fontId="0" fillId="6" borderId="0" xfId="0" applyFill="1"/>
    <xf numFmtId="0" fontId="0" fillId="6" borderId="1" xfId="0" applyFill="1" applyBorder="1"/>
    <xf numFmtId="0" fontId="5" fillId="6" borderId="0" xfId="0" applyFont="1" applyFill="1"/>
    <xf numFmtId="0" fontId="10" fillId="6" borderId="0" xfId="0" applyFont="1" applyFill="1"/>
    <xf numFmtId="0" fontId="1" fillId="6" borderId="0" xfId="0" applyFont="1" applyFill="1"/>
    <xf numFmtId="0" fontId="11" fillId="5" borderId="0" xfId="0" applyFont="1" applyFill="1" applyAlignment="1">
      <alignment horizontal="center"/>
    </xf>
    <xf numFmtId="0" fontId="1" fillId="0" borderId="0" xfId="0" applyFont="1"/>
    <xf numFmtId="164" fontId="11" fillId="5" borderId="0" xfId="0" applyNumberFormat="1" applyFont="1" applyFill="1" applyAlignment="1">
      <alignment horizontal="center"/>
    </xf>
    <xf numFmtId="0" fontId="9" fillId="5" borderId="1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wrapText="1"/>
    </xf>
    <xf numFmtId="0" fontId="1" fillId="2" borderId="1" xfId="0" applyFont="1" applyFill="1" applyBorder="1"/>
    <xf numFmtId="0" fontId="1" fillId="4" borderId="1" xfId="0" applyFont="1" applyFill="1" applyBorder="1"/>
    <xf numFmtId="165" fontId="1" fillId="4" borderId="1" xfId="1" applyNumberFormat="1" applyFont="1" applyFill="1" applyBorder="1"/>
    <xf numFmtId="0" fontId="1" fillId="6" borderId="1" xfId="0" applyFont="1" applyFill="1" applyBorder="1"/>
    <xf numFmtId="1" fontId="1" fillId="4" borderId="1" xfId="0" applyNumberFormat="1" applyFont="1" applyFill="1" applyBorder="1"/>
    <xf numFmtId="164" fontId="1" fillId="4" borderId="1" xfId="0" applyNumberFormat="1" applyFont="1" applyFill="1" applyBorder="1"/>
    <xf numFmtId="165" fontId="1" fillId="4" borderId="1" xfId="0" applyNumberFormat="1" applyFont="1" applyFill="1" applyBorder="1"/>
    <xf numFmtId="0" fontId="9" fillId="5" borderId="5" xfId="0" applyFont="1" applyFill="1" applyBorder="1" applyAlignment="1">
      <alignment horizontal="center" wrapText="1"/>
    </xf>
    <xf numFmtId="0" fontId="1" fillId="7" borderId="1" xfId="0" applyFont="1" applyFill="1" applyBorder="1"/>
    <xf numFmtId="0" fontId="0" fillId="7" borderId="1" xfId="0" applyFill="1" applyBorder="1"/>
    <xf numFmtId="164" fontId="1" fillId="7" borderId="1" xfId="0" applyNumberFormat="1" applyFont="1" applyFill="1" applyBorder="1"/>
    <xf numFmtId="0" fontId="1" fillId="8" borderId="1" xfId="0" applyFont="1" applyFill="1" applyBorder="1"/>
    <xf numFmtId="165" fontId="1" fillId="8" borderId="1" xfId="1" applyNumberFormat="1" applyFont="1" applyFill="1" applyBorder="1"/>
    <xf numFmtId="1" fontId="1" fillId="8" borderId="1" xfId="0" applyNumberFormat="1" applyFont="1" applyFill="1" applyBorder="1"/>
    <xf numFmtId="164" fontId="1" fillId="8" borderId="1" xfId="0" applyNumberFormat="1" applyFont="1" applyFill="1" applyBorder="1"/>
    <xf numFmtId="165" fontId="1" fillId="8" borderId="1" xfId="0" applyNumberFormat="1" applyFont="1" applyFill="1" applyBorder="1"/>
    <xf numFmtId="0" fontId="1" fillId="8" borderId="0" xfId="0" applyFont="1" applyFill="1"/>
    <xf numFmtId="164" fontId="1" fillId="9" borderId="1" xfId="0" applyNumberFormat="1" applyFont="1" applyFill="1" applyBorder="1"/>
    <xf numFmtId="0" fontId="1" fillId="9" borderId="0" xfId="0" applyFont="1" applyFill="1"/>
    <xf numFmtId="0" fontId="0" fillId="9" borderId="1" xfId="0" applyFill="1" applyBorder="1"/>
    <xf numFmtId="0" fontId="1" fillId="10" borderId="1" xfId="0" applyFont="1" applyFill="1" applyBorder="1"/>
    <xf numFmtId="0" fontId="0" fillId="10" borderId="0" xfId="0" applyFill="1"/>
    <xf numFmtId="0" fontId="12" fillId="9" borderId="1" xfId="0" applyFont="1" applyFill="1" applyBorder="1"/>
    <xf numFmtId="0" fontId="0" fillId="9" borderId="0" xfId="0" applyFill="1"/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2" xfId="0" applyFont="1" applyFill="1" applyBorder="1"/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J9" sqref="J9"/>
    </sheetView>
  </sheetViews>
  <sheetFormatPr defaultColWidth="8.85546875" defaultRowHeight="15" x14ac:dyDescent="0.25"/>
  <cols>
    <col min="1" max="1" width="7" customWidth="1"/>
    <col min="2" max="2" width="21.85546875" customWidth="1"/>
    <col min="3" max="3" width="12" customWidth="1"/>
    <col min="4" max="4" width="9.140625" customWidth="1"/>
    <col min="5" max="5" width="9.7109375" customWidth="1"/>
    <col min="6" max="6" width="13.140625" customWidth="1"/>
    <col min="7" max="7" width="15" customWidth="1"/>
    <col min="8" max="8" width="13" customWidth="1"/>
    <col min="9" max="9" width="15.42578125" customWidth="1"/>
    <col min="10" max="10" width="10.140625" bestFit="1" customWidth="1"/>
    <col min="11" max="11" width="12.7109375" customWidth="1"/>
    <col min="12" max="12" width="22.140625" bestFit="1" customWidth="1"/>
  </cols>
  <sheetData>
    <row r="1" spans="1:12" x14ac:dyDescent="0.25">
      <c r="A1" s="18" t="s">
        <v>23</v>
      </c>
      <c r="B1" s="16"/>
      <c r="C1" s="14">
        <v>400000</v>
      </c>
    </row>
    <row r="2" spans="1:12" x14ac:dyDescent="0.25">
      <c r="A2" s="18" t="s">
        <v>12</v>
      </c>
      <c r="B2" s="16"/>
      <c r="C2" s="14">
        <v>17</v>
      </c>
    </row>
    <row r="3" spans="1:12" x14ac:dyDescent="0.25">
      <c r="A3" s="18" t="s">
        <v>14</v>
      </c>
      <c r="B3" s="16"/>
      <c r="C3" s="15">
        <v>43862</v>
      </c>
    </row>
    <row r="4" spans="1:12" s="1" customFormat="1" ht="23.25" x14ac:dyDescent="0.25">
      <c r="A4" s="10" t="s">
        <v>0</v>
      </c>
      <c r="B4" s="10" t="s">
        <v>1</v>
      </c>
      <c r="C4" s="10" t="s">
        <v>10</v>
      </c>
      <c r="D4" s="10" t="s">
        <v>11</v>
      </c>
      <c r="E4" s="10" t="s">
        <v>9</v>
      </c>
      <c r="F4" s="10" t="s">
        <v>2</v>
      </c>
      <c r="G4" s="10" t="s">
        <v>3</v>
      </c>
      <c r="H4" s="10" t="s">
        <v>4</v>
      </c>
      <c r="I4" s="10" t="s">
        <v>5</v>
      </c>
      <c r="J4" s="10" t="s">
        <v>6</v>
      </c>
      <c r="K4" s="10" t="s">
        <v>7</v>
      </c>
      <c r="L4" s="10" t="s">
        <v>8</v>
      </c>
    </row>
    <row r="5" spans="1:12" x14ac:dyDescent="0.25">
      <c r="A5" s="3">
        <v>1</v>
      </c>
      <c r="B5" s="5" t="s">
        <v>13</v>
      </c>
      <c r="C5" s="6">
        <f>MAX(ROUNDUP(2/C2,2),10%)</f>
        <v>0.12</v>
      </c>
      <c r="D5" s="17">
        <f>C5*$C$1</f>
        <v>48000</v>
      </c>
      <c r="E5" s="7">
        <v>15</v>
      </c>
      <c r="F5" s="8">
        <f>C3</f>
        <v>43862</v>
      </c>
      <c r="G5" s="2">
        <f>F5+E5</f>
        <v>43877</v>
      </c>
      <c r="H5" s="2">
        <f>J5</f>
        <v>43862</v>
      </c>
      <c r="I5" s="2">
        <f>G5</f>
        <v>43877</v>
      </c>
      <c r="J5" s="11">
        <f>F5</f>
        <v>43862</v>
      </c>
      <c r="K5" s="2">
        <f>G5</f>
        <v>43877</v>
      </c>
      <c r="L5" s="4" t="s">
        <v>19</v>
      </c>
    </row>
    <row r="6" spans="1:12" x14ac:dyDescent="0.25">
      <c r="A6" s="3">
        <v>2</v>
      </c>
      <c r="B6" s="5" t="s">
        <v>15</v>
      </c>
      <c r="C6" s="9">
        <v>0.2</v>
      </c>
      <c r="D6" s="17">
        <f t="shared" ref="D6:D14" si="0">C6*$C$1</f>
        <v>80000</v>
      </c>
      <c r="E6" s="7">
        <v>7</v>
      </c>
      <c r="F6" s="8">
        <f>G5</f>
        <v>43877</v>
      </c>
      <c r="G6" s="2">
        <f t="shared" ref="G6:G14" si="1">F6+E6</f>
        <v>43884</v>
      </c>
      <c r="H6" s="2">
        <f t="shared" ref="H6:H14" si="2">J6</f>
        <v>43877</v>
      </c>
      <c r="I6" s="2">
        <f t="shared" ref="I6:I14" si="3">G6</f>
        <v>43884</v>
      </c>
      <c r="J6" s="11">
        <f t="shared" ref="J6:J14" si="4">F6</f>
        <v>43877</v>
      </c>
      <c r="K6" s="2">
        <f t="shared" ref="K6:K14" si="5">G6</f>
        <v>43884</v>
      </c>
      <c r="L6" s="4" t="s">
        <v>19</v>
      </c>
    </row>
    <row r="7" spans="1:12" x14ac:dyDescent="0.25">
      <c r="A7" s="3">
        <v>3</v>
      </c>
      <c r="B7" s="5" t="s">
        <v>16</v>
      </c>
      <c r="C7" s="9">
        <v>0.3</v>
      </c>
      <c r="D7" s="17">
        <f t="shared" si="0"/>
        <v>120000</v>
      </c>
      <c r="E7" s="7">
        <v>21</v>
      </c>
      <c r="F7" s="8">
        <f>G6</f>
        <v>43884</v>
      </c>
      <c r="G7" s="2">
        <f t="shared" si="1"/>
        <v>43905</v>
      </c>
      <c r="H7" s="2">
        <f t="shared" si="2"/>
        <v>43884</v>
      </c>
      <c r="I7" s="2">
        <f t="shared" si="3"/>
        <v>43905</v>
      </c>
      <c r="J7" s="11">
        <f t="shared" si="4"/>
        <v>43884</v>
      </c>
      <c r="K7" s="2">
        <f t="shared" si="5"/>
        <v>43905</v>
      </c>
      <c r="L7" s="4" t="s">
        <v>19</v>
      </c>
    </row>
    <row r="8" spans="1:12" x14ac:dyDescent="0.25">
      <c r="A8" s="3">
        <v>4</v>
      </c>
      <c r="B8" s="5" t="s">
        <v>17</v>
      </c>
      <c r="C8" s="9">
        <v>0.3</v>
      </c>
      <c r="D8" s="17">
        <f t="shared" si="0"/>
        <v>120000</v>
      </c>
      <c r="E8" s="7">
        <v>70</v>
      </c>
      <c r="F8" s="8">
        <f>G7</f>
        <v>43905</v>
      </c>
      <c r="G8" s="2">
        <f t="shared" si="1"/>
        <v>43975</v>
      </c>
      <c r="H8" s="2">
        <f t="shared" si="2"/>
        <v>43905</v>
      </c>
      <c r="I8" s="2">
        <f t="shared" si="3"/>
        <v>43975</v>
      </c>
      <c r="J8" s="11">
        <f t="shared" si="4"/>
        <v>43905</v>
      </c>
      <c r="K8" s="2">
        <f t="shared" si="5"/>
        <v>43975</v>
      </c>
      <c r="L8" s="4" t="s">
        <v>19</v>
      </c>
    </row>
    <row r="9" spans="1:12" x14ac:dyDescent="0.25">
      <c r="A9" s="3">
        <v>5</v>
      </c>
      <c r="B9" s="5" t="s">
        <v>18</v>
      </c>
      <c r="C9" s="9">
        <v>0.08</v>
      </c>
      <c r="D9" s="17">
        <f t="shared" si="0"/>
        <v>32000</v>
      </c>
      <c r="E9" s="7">
        <v>10</v>
      </c>
      <c r="F9" s="8">
        <f>G8</f>
        <v>43975</v>
      </c>
      <c r="G9" s="2">
        <f t="shared" si="1"/>
        <v>43985</v>
      </c>
      <c r="H9" s="2">
        <f t="shared" si="2"/>
        <v>43975</v>
      </c>
      <c r="I9" s="2">
        <f t="shared" si="3"/>
        <v>43985</v>
      </c>
      <c r="J9" s="11">
        <f t="shared" si="4"/>
        <v>43975</v>
      </c>
      <c r="K9" s="2">
        <f t="shared" si="5"/>
        <v>43985</v>
      </c>
      <c r="L9" s="4" t="s">
        <v>19</v>
      </c>
    </row>
    <row r="10" spans="1:12" x14ac:dyDescent="0.25">
      <c r="A10" s="3">
        <v>6</v>
      </c>
      <c r="B10" s="5"/>
      <c r="C10" s="9"/>
      <c r="D10" s="17">
        <f t="shared" si="0"/>
        <v>0</v>
      </c>
      <c r="E10" s="7"/>
      <c r="F10" s="8"/>
      <c r="G10" s="2">
        <f t="shared" si="1"/>
        <v>0</v>
      </c>
      <c r="H10" s="2">
        <f t="shared" si="2"/>
        <v>0</v>
      </c>
      <c r="I10" s="2">
        <f t="shared" si="3"/>
        <v>0</v>
      </c>
      <c r="J10" s="11">
        <f t="shared" si="4"/>
        <v>0</v>
      </c>
      <c r="K10" s="2">
        <f t="shared" si="5"/>
        <v>0</v>
      </c>
      <c r="L10" s="4" t="s">
        <v>19</v>
      </c>
    </row>
    <row r="11" spans="1:12" x14ac:dyDescent="0.25">
      <c r="A11" s="3">
        <v>7</v>
      </c>
      <c r="B11" s="5"/>
      <c r="C11" s="9"/>
      <c r="D11" s="17">
        <f t="shared" si="0"/>
        <v>0</v>
      </c>
      <c r="E11" s="7"/>
      <c r="F11" s="8"/>
      <c r="G11" s="2">
        <f t="shared" si="1"/>
        <v>0</v>
      </c>
      <c r="H11" s="2">
        <f t="shared" si="2"/>
        <v>0</v>
      </c>
      <c r="I11" s="2">
        <f t="shared" si="3"/>
        <v>0</v>
      </c>
      <c r="J11" s="11">
        <f t="shared" si="4"/>
        <v>0</v>
      </c>
      <c r="K11" s="2">
        <f t="shared" si="5"/>
        <v>0</v>
      </c>
      <c r="L11" s="4" t="s">
        <v>19</v>
      </c>
    </row>
    <row r="12" spans="1:12" x14ac:dyDescent="0.25">
      <c r="A12" s="3">
        <v>8</v>
      </c>
      <c r="B12" s="5"/>
      <c r="C12" s="9"/>
      <c r="D12" s="17">
        <f t="shared" si="0"/>
        <v>0</v>
      </c>
      <c r="E12" s="7"/>
      <c r="F12" s="8"/>
      <c r="G12" s="2">
        <f t="shared" si="1"/>
        <v>0</v>
      </c>
      <c r="H12" s="2">
        <f t="shared" si="2"/>
        <v>0</v>
      </c>
      <c r="I12" s="2">
        <f t="shared" si="3"/>
        <v>0</v>
      </c>
      <c r="J12" s="11">
        <f t="shared" si="4"/>
        <v>0</v>
      </c>
      <c r="K12" s="2">
        <f t="shared" si="5"/>
        <v>0</v>
      </c>
      <c r="L12" s="4" t="s">
        <v>19</v>
      </c>
    </row>
    <row r="13" spans="1:12" x14ac:dyDescent="0.25">
      <c r="A13" s="3">
        <v>9</v>
      </c>
      <c r="B13" s="5"/>
      <c r="C13" s="9"/>
      <c r="D13" s="17">
        <f t="shared" si="0"/>
        <v>0</v>
      </c>
      <c r="E13" s="7"/>
      <c r="F13" s="8"/>
      <c r="G13" s="2">
        <f t="shared" si="1"/>
        <v>0</v>
      </c>
      <c r="H13" s="2">
        <f t="shared" si="2"/>
        <v>0</v>
      </c>
      <c r="I13" s="2">
        <f t="shared" si="3"/>
        <v>0</v>
      </c>
      <c r="J13" s="11">
        <f t="shared" si="4"/>
        <v>0</v>
      </c>
      <c r="K13" s="2">
        <f t="shared" si="5"/>
        <v>0</v>
      </c>
      <c r="L13" s="4" t="s">
        <v>19</v>
      </c>
    </row>
    <row r="14" spans="1:12" x14ac:dyDescent="0.25">
      <c r="A14" s="3">
        <v>10</v>
      </c>
      <c r="B14" s="5"/>
      <c r="C14" s="9"/>
      <c r="D14" s="17">
        <f t="shared" si="0"/>
        <v>0</v>
      </c>
      <c r="E14" s="7"/>
      <c r="F14" s="8"/>
      <c r="G14" s="2">
        <f t="shared" si="1"/>
        <v>0</v>
      </c>
      <c r="H14" s="2">
        <f t="shared" si="2"/>
        <v>0</v>
      </c>
      <c r="I14" s="2">
        <f t="shared" si="3"/>
        <v>0</v>
      </c>
      <c r="J14" s="11">
        <f t="shared" si="4"/>
        <v>0</v>
      </c>
      <c r="K14" s="2">
        <f t="shared" si="5"/>
        <v>0</v>
      </c>
      <c r="L14" s="4" t="s">
        <v>19</v>
      </c>
    </row>
    <row r="15" spans="1:12" x14ac:dyDescent="0.25">
      <c r="A15" s="12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5">
      <c r="A16" s="12" t="s">
        <v>20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5">
      <c r="A17" s="12" t="s">
        <v>21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8"/>
  <sheetViews>
    <sheetView workbookViewId="0">
      <selection activeCell="B4" sqref="B4:H18"/>
    </sheetView>
  </sheetViews>
  <sheetFormatPr defaultColWidth="10.85546875" defaultRowHeight="15.75" x14ac:dyDescent="0.25"/>
  <cols>
    <col min="1" max="2" width="10.85546875" style="22"/>
    <col min="3" max="3" width="14.42578125" style="22" bestFit="1" customWidth="1"/>
    <col min="4" max="16384" width="10.85546875" style="22"/>
  </cols>
  <sheetData>
    <row r="4" spans="2:9" x14ac:dyDescent="0.25">
      <c r="B4" s="19" t="s">
        <v>23</v>
      </c>
      <c r="C4" s="20"/>
      <c r="D4" s="21">
        <v>500000</v>
      </c>
    </row>
    <row r="5" spans="2:9" x14ac:dyDescent="0.25">
      <c r="B5" s="19" t="s">
        <v>12</v>
      </c>
      <c r="C5" s="20"/>
      <c r="D5" s="21">
        <v>20</v>
      </c>
    </row>
    <row r="6" spans="2:9" x14ac:dyDescent="0.25">
      <c r="B6" s="19" t="s">
        <v>14</v>
      </c>
      <c r="C6" s="20"/>
      <c r="D6" s="23">
        <v>43862</v>
      </c>
    </row>
    <row r="7" spans="2:9" x14ac:dyDescent="0.25">
      <c r="B7" s="19" t="s">
        <v>33</v>
      </c>
      <c r="C7" s="19"/>
      <c r="D7" s="23">
        <v>43982</v>
      </c>
    </row>
    <row r="8" spans="2:9" ht="47.25" x14ac:dyDescent="0.25">
      <c r="B8" s="24" t="s">
        <v>0</v>
      </c>
      <c r="C8" s="24" t="s">
        <v>1</v>
      </c>
      <c r="D8" s="24" t="s">
        <v>10</v>
      </c>
      <c r="E8" s="24" t="s">
        <v>11</v>
      </c>
      <c r="F8" s="24" t="s">
        <v>24</v>
      </c>
      <c r="G8" s="24" t="s">
        <v>2</v>
      </c>
      <c r="H8" s="24" t="s">
        <v>3</v>
      </c>
    </row>
    <row r="9" spans="2:9" x14ac:dyDescent="0.25">
      <c r="B9" s="26">
        <v>1</v>
      </c>
      <c r="C9" s="27" t="s">
        <v>13</v>
      </c>
      <c r="D9" s="28">
        <f>MAX(ROUNDUP(2/D5,2),10%)</f>
        <v>0.1</v>
      </c>
      <c r="E9" s="29">
        <f>D9*$D$4</f>
        <v>50000</v>
      </c>
      <c r="F9" s="30">
        <v>2</v>
      </c>
      <c r="G9" s="31">
        <v>43862</v>
      </c>
      <c r="H9" s="31">
        <v>43875</v>
      </c>
      <c r="I9" s="22" t="s">
        <v>44</v>
      </c>
    </row>
    <row r="10" spans="2:9" x14ac:dyDescent="0.25">
      <c r="B10" s="26">
        <v>2</v>
      </c>
      <c r="C10" s="27" t="s">
        <v>15</v>
      </c>
      <c r="D10" s="32">
        <v>0.2</v>
      </c>
      <c r="E10" s="29">
        <f>D10*$D$4</f>
        <v>100000</v>
      </c>
      <c r="F10" s="30">
        <v>3</v>
      </c>
      <c r="G10" s="31"/>
      <c r="H10" s="31">
        <v>43895</v>
      </c>
    </row>
    <row r="11" spans="2:9" x14ac:dyDescent="0.25">
      <c r="B11" s="26">
        <v>3</v>
      </c>
      <c r="C11" s="27" t="s">
        <v>16</v>
      </c>
      <c r="D11" s="32">
        <v>0.3</v>
      </c>
      <c r="E11" s="29">
        <f>D11*$D$4</f>
        <v>150000</v>
      </c>
      <c r="F11" s="30">
        <v>5</v>
      </c>
      <c r="G11" s="31"/>
      <c r="H11" s="31">
        <v>11060</v>
      </c>
    </row>
    <row r="12" spans="2:9" x14ac:dyDescent="0.25">
      <c r="B12" s="26">
        <v>4</v>
      </c>
      <c r="C12" s="27" t="s">
        <v>17</v>
      </c>
      <c r="D12" s="32">
        <v>0.3</v>
      </c>
      <c r="E12" s="29">
        <f>D12*$D$4</f>
        <v>150000</v>
      </c>
      <c r="F12" s="30">
        <v>5</v>
      </c>
      <c r="G12" s="31"/>
      <c r="H12" s="31">
        <v>43969</v>
      </c>
    </row>
    <row r="13" spans="2:9" x14ac:dyDescent="0.25">
      <c r="B13" s="26">
        <v>5</v>
      </c>
      <c r="C13" s="27" t="s">
        <v>18</v>
      </c>
      <c r="D13" s="32">
        <v>0.08</v>
      </c>
      <c r="E13" s="29">
        <f>D13*$D$4</f>
        <v>40000</v>
      </c>
      <c r="F13" s="30">
        <v>2</v>
      </c>
      <c r="G13" s="31"/>
      <c r="H13" s="31">
        <f>D7</f>
        <v>43982</v>
      </c>
    </row>
    <row r="14" spans="2:9" x14ac:dyDescent="0.25">
      <c r="B14" s="26">
        <v>6</v>
      </c>
      <c r="C14" s="27"/>
      <c r="D14" s="32"/>
      <c r="E14" s="29">
        <f t="shared" ref="E14:E18" si="0">D14*$C$1</f>
        <v>0</v>
      </c>
      <c r="F14" s="30"/>
      <c r="G14" s="31"/>
      <c r="H14" s="31"/>
      <c r="I14" s="22" t="s">
        <v>46</v>
      </c>
    </row>
    <row r="15" spans="2:9" x14ac:dyDescent="0.25">
      <c r="B15" s="26">
        <v>7</v>
      </c>
      <c r="C15" s="27"/>
      <c r="D15" s="32"/>
      <c r="E15" s="29">
        <f t="shared" si="0"/>
        <v>0</v>
      </c>
      <c r="F15" s="30"/>
      <c r="G15" s="31"/>
      <c r="H15" s="31"/>
    </row>
    <row r="16" spans="2:9" x14ac:dyDescent="0.25">
      <c r="B16" s="26">
        <v>8</v>
      </c>
      <c r="C16" s="27"/>
      <c r="D16" s="32"/>
      <c r="E16" s="29">
        <f t="shared" si="0"/>
        <v>0</v>
      </c>
      <c r="F16" s="30"/>
      <c r="G16" s="31"/>
      <c r="H16" s="31"/>
    </row>
    <row r="17" spans="2:8" x14ac:dyDescent="0.25">
      <c r="B17" s="26">
        <v>9</v>
      </c>
      <c r="C17" s="27"/>
      <c r="D17" s="32"/>
      <c r="E17" s="29">
        <f t="shared" si="0"/>
        <v>0</v>
      </c>
      <c r="F17" s="30"/>
      <c r="G17" s="31"/>
      <c r="H17" s="31"/>
    </row>
    <row r="18" spans="2:8" x14ac:dyDescent="0.25">
      <c r="B18" s="26">
        <v>10</v>
      </c>
      <c r="C18" s="27"/>
      <c r="D18" s="32"/>
      <c r="E18" s="29">
        <f t="shared" si="0"/>
        <v>0</v>
      </c>
      <c r="F18" s="30"/>
      <c r="G18" s="31"/>
      <c r="H18" s="3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E11" sqref="E11"/>
    </sheetView>
  </sheetViews>
  <sheetFormatPr defaultColWidth="11.42578125" defaultRowHeight="15" x14ac:dyDescent="0.25"/>
  <cols>
    <col min="3" max="3" width="42.7109375" customWidth="1"/>
  </cols>
  <sheetData>
    <row r="1" spans="1:13" x14ac:dyDescent="0.25">
      <c r="A1" t="s">
        <v>32</v>
      </c>
    </row>
    <row r="3" spans="1:13" x14ac:dyDescent="0.25">
      <c r="K3" s="47"/>
      <c r="L3" t="s">
        <v>43</v>
      </c>
    </row>
    <row r="4" spans="1:13" ht="15.75" x14ac:dyDescent="0.25">
      <c r="B4" s="19" t="s">
        <v>23</v>
      </c>
      <c r="C4" s="20"/>
      <c r="D4" s="21">
        <v>400000</v>
      </c>
      <c r="E4" s="22"/>
      <c r="F4" s="22"/>
      <c r="G4" s="22"/>
      <c r="H4" s="22"/>
      <c r="I4" s="22"/>
      <c r="J4" s="22"/>
      <c r="K4" s="42"/>
      <c r="L4" s="22" t="s">
        <v>42</v>
      </c>
    </row>
    <row r="5" spans="1:13" ht="15.75" x14ac:dyDescent="0.25">
      <c r="B5" s="19" t="s">
        <v>12</v>
      </c>
      <c r="C5" s="20"/>
      <c r="D5" s="21">
        <v>17</v>
      </c>
      <c r="E5" s="22"/>
      <c r="F5" s="22"/>
      <c r="G5" s="22"/>
      <c r="H5" s="22"/>
      <c r="I5" s="22"/>
      <c r="J5" s="22"/>
      <c r="K5" s="44"/>
      <c r="L5" s="22" t="s">
        <v>41</v>
      </c>
    </row>
    <row r="6" spans="1:13" ht="15.75" x14ac:dyDescent="0.25">
      <c r="B6" s="19" t="s">
        <v>14</v>
      </c>
      <c r="C6" s="20"/>
      <c r="D6" s="23">
        <v>43862</v>
      </c>
      <c r="E6" s="22"/>
      <c r="F6" s="22"/>
      <c r="G6" s="22"/>
      <c r="H6" s="22"/>
      <c r="I6" s="22"/>
      <c r="J6" s="22"/>
      <c r="K6" s="50" t="s">
        <v>36</v>
      </c>
      <c r="L6" s="51"/>
    </row>
    <row r="7" spans="1:13" ht="15.75" x14ac:dyDescent="0.25">
      <c r="B7" s="19" t="s">
        <v>33</v>
      </c>
      <c r="C7" s="19"/>
      <c r="D7" s="23">
        <v>43982</v>
      </c>
      <c r="E7" s="22"/>
      <c r="F7" s="22"/>
      <c r="G7" s="22"/>
      <c r="H7" s="22"/>
      <c r="I7" s="22"/>
      <c r="J7" s="22"/>
      <c r="K7" s="22"/>
      <c r="L7" s="22"/>
    </row>
    <row r="8" spans="1:13" ht="78.75" x14ac:dyDescent="0.25">
      <c r="B8" s="33" t="s">
        <v>0</v>
      </c>
      <c r="C8" s="33" t="s">
        <v>1</v>
      </c>
      <c r="D8" s="33" t="s">
        <v>10</v>
      </c>
      <c r="E8" s="33" t="s">
        <v>11</v>
      </c>
      <c r="F8" s="33" t="s">
        <v>24</v>
      </c>
      <c r="G8" s="33" t="s">
        <v>2</v>
      </c>
      <c r="H8" s="33" t="s">
        <v>25</v>
      </c>
      <c r="I8" s="25" t="s">
        <v>38</v>
      </c>
      <c r="J8" s="25" t="s">
        <v>28</v>
      </c>
      <c r="K8" s="25" t="s">
        <v>31</v>
      </c>
      <c r="L8" s="25" t="s">
        <v>34</v>
      </c>
      <c r="M8" s="25" t="s">
        <v>37</v>
      </c>
    </row>
    <row r="9" spans="1:13" ht="15.75" x14ac:dyDescent="0.25">
      <c r="B9" s="37">
        <v>1</v>
      </c>
      <c r="C9" s="37" t="s">
        <v>13</v>
      </c>
      <c r="D9" s="38">
        <f>MAX(ROUNDUP(2/D5,2),10%)</f>
        <v>0.12</v>
      </c>
      <c r="E9" s="37">
        <f>D9*$D$4</f>
        <v>48000</v>
      </c>
      <c r="F9" s="39">
        <v>2</v>
      </c>
      <c r="G9" s="40">
        <v>43862</v>
      </c>
      <c r="H9" s="40">
        <v>43935</v>
      </c>
      <c r="I9" s="36" t="s">
        <v>35</v>
      </c>
      <c r="J9" s="46">
        <v>48000</v>
      </c>
      <c r="K9" s="34" t="s">
        <v>29</v>
      </c>
      <c r="L9" s="35" t="s">
        <v>35</v>
      </c>
      <c r="M9" s="48"/>
    </row>
    <row r="10" spans="1:13" ht="15.75" x14ac:dyDescent="0.25">
      <c r="B10" s="37">
        <v>2</v>
      </c>
      <c r="C10" s="37" t="s">
        <v>15</v>
      </c>
      <c r="D10" s="41">
        <v>0.2</v>
      </c>
      <c r="E10" s="37">
        <f>D10*$D$4</f>
        <v>80000</v>
      </c>
      <c r="F10" s="39">
        <v>3</v>
      </c>
      <c r="G10" s="40"/>
      <c r="H10" s="40"/>
      <c r="I10" s="36" t="s">
        <v>39</v>
      </c>
      <c r="J10" s="46">
        <v>80000</v>
      </c>
      <c r="K10" s="34" t="s">
        <v>26</v>
      </c>
      <c r="L10" s="35" t="s">
        <v>47</v>
      </c>
      <c r="M10" s="48"/>
    </row>
    <row r="11" spans="1:13" ht="15.75" x14ac:dyDescent="0.25">
      <c r="B11" s="37">
        <v>3</v>
      </c>
      <c r="C11" s="37" t="s">
        <v>16</v>
      </c>
      <c r="D11" s="41">
        <v>0.3</v>
      </c>
      <c r="E11" s="37">
        <f>D11*$D$4</f>
        <v>120000</v>
      </c>
      <c r="F11" s="39">
        <v>21</v>
      </c>
      <c r="G11" s="40"/>
      <c r="H11" s="40"/>
      <c r="I11" s="36" t="s">
        <v>40</v>
      </c>
      <c r="J11" s="46"/>
      <c r="K11" s="34" t="s">
        <v>27</v>
      </c>
      <c r="L11" s="45"/>
      <c r="M11" s="48"/>
    </row>
    <row r="12" spans="1:13" ht="15.75" x14ac:dyDescent="0.25">
      <c r="B12" s="37">
        <v>4</v>
      </c>
      <c r="C12" s="37" t="s">
        <v>17</v>
      </c>
      <c r="D12" s="41">
        <v>0.3</v>
      </c>
      <c r="E12" s="37">
        <v>15000</v>
      </c>
      <c r="F12" s="39">
        <v>70</v>
      </c>
      <c r="G12" s="40"/>
      <c r="H12" s="40"/>
      <c r="I12" s="43"/>
      <c r="J12" s="46"/>
      <c r="K12" s="34" t="s">
        <v>30</v>
      </c>
      <c r="L12" s="45"/>
      <c r="M12" s="48"/>
    </row>
    <row r="13" spans="1:13" ht="15.75" x14ac:dyDescent="0.25">
      <c r="B13" s="37">
        <v>5</v>
      </c>
      <c r="C13" s="37" t="s">
        <v>18</v>
      </c>
      <c r="D13" s="41">
        <v>0.08</v>
      </c>
      <c r="E13" s="37">
        <f>D13*$D$4</f>
        <v>32000</v>
      </c>
      <c r="F13" s="39">
        <v>10</v>
      </c>
      <c r="G13" s="40"/>
      <c r="H13" s="40"/>
      <c r="I13" s="43"/>
      <c r="J13" s="46"/>
      <c r="K13" s="37"/>
      <c r="L13" s="45"/>
      <c r="M13" s="48"/>
    </row>
    <row r="14" spans="1:13" ht="15.75" x14ac:dyDescent="0.25">
      <c r="B14" s="37">
        <v>6</v>
      </c>
      <c r="C14" s="37"/>
      <c r="D14" s="41"/>
      <c r="E14" s="37">
        <f t="shared" ref="E14:E18" si="0">D14*$C$1</f>
        <v>0</v>
      </c>
      <c r="F14" s="39"/>
      <c r="G14" s="40"/>
      <c r="H14" s="40"/>
      <c r="I14" s="49"/>
      <c r="J14" s="46"/>
      <c r="K14" s="37"/>
      <c r="L14" s="45"/>
      <c r="M14" s="48"/>
    </row>
    <row r="15" spans="1:13" ht="15.75" x14ac:dyDescent="0.25">
      <c r="B15" s="37">
        <v>7</v>
      </c>
      <c r="C15" s="37"/>
      <c r="D15" s="41"/>
      <c r="E15" s="37">
        <f t="shared" si="0"/>
        <v>0</v>
      </c>
      <c r="F15" s="39"/>
      <c r="G15" s="40"/>
      <c r="H15" s="40"/>
      <c r="I15" s="49"/>
      <c r="J15" s="46"/>
      <c r="K15" s="37"/>
      <c r="L15" s="45"/>
      <c r="M15" s="48"/>
    </row>
    <row r="16" spans="1:13" ht="15.75" x14ac:dyDescent="0.25">
      <c r="B16" s="37">
        <v>8</v>
      </c>
      <c r="C16" s="37"/>
      <c r="D16" s="41"/>
      <c r="E16" s="37">
        <f t="shared" si="0"/>
        <v>0</v>
      </c>
      <c r="F16" s="39"/>
      <c r="G16" s="40"/>
      <c r="H16" s="40"/>
      <c r="I16" s="43"/>
      <c r="J16" s="46"/>
      <c r="K16" s="37"/>
      <c r="L16" s="45"/>
      <c r="M16" s="48"/>
    </row>
    <row r="17" spans="2:13" ht="15.75" x14ac:dyDescent="0.25">
      <c r="B17" s="37">
        <v>9</v>
      </c>
      <c r="C17" s="37"/>
      <c r="D17" s="41"/>
      <c r="E17" s="37">
        <f t="shared" si="0"/>
        <v>0</v>
      </c>
      <c r="F17" s="39"/>
      <c r="G17" s="40"/>
      <c r="H17" s="40"/>
      <c r="I17" s="43"/>
      <c r="J17" s="46"/>
      <c r="K17" s="37"/>
      <c r="L17" s="45"/>
      <c r="M17" s="48"/>
    </row>
    <row r="18" spans="2:13" ht="15.75" x14ac:dyDescent="0.25">
      <c r="B18" s="37">
        <v>10</v>
      </c>
      <c r="C18" s="37"/>
      <c r="D18" s="41"/>
      <c r="E18" s="37">
        <f t="shared" si="0"/>
        <v>0</v>
      </c>
      <c r="F18" s="39"/>
      <c r="G18" s="40"/>
      <c r="H18" s="40"/>
      <c r="I18" s="43"/>
      <c r="J18" s="46"/>
      <c r="K18" s="37"/>
      <c r="L18" s="45"/>
      <c r="M18" s="48"/>
    </row>
  </sheetData>
  <mergeCells count="1">
    <mergeCell ref="K6:L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9" sqref="A9"/>
    </sheetView>
  </sheetViews>
  <sheetFormatPr defaultRowHeight="15" x14ac:dyDescent="0.25"/>
  <cols>
    <col min="2" max="2" width="64.5703125" bestFit="1" customWidth="1"/>
  </cols>
  <sheetData>
    <row r="1" spans="1:8" x14ac:dyDescent="0.25">
      <c r="B1" t="s">
        <v>45</v>
      </c>
    </row>
    <row r="4" spans="1:8" x14ac:dyDescent="0.25">
      <c r="A4" t="s">
        <v>58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57</v>
      </c>
    </row>
    <row r="5" spans="1:8" x14ac:dyDescent="0.25">
      <c r="B5" t="s">
        <v>48</v>
      </c>
      <c r="C5">
        <v>80000</v>
      </c>
      <c r="D5">
        <f>C5</f>
        <v>80000</v>
      </c>
      <c r="E5">
        <f>D5</f>
        <v>80000</v>
      </c>
      <c r="F5" t="s">
        <v>59</v>
      </c>
      <c r="G5" t="s">
        <v>56</v>
      </c>
    </row>
    <row r="6" spans="1:8" x14ac:dyDescent="0.25">
      <c r="B6" t="s">
        <v>49</v>
      </c>
      <c r="C6">
        <v>10000</v>
      </c>
      <c r="D6">
        <v>8000</v>
      </c>
      <c r="F6" t="s">
        <v>60</v>
      </c>
    </row>
    <row r="7" spans="1:8" x14ac:dyDescent="0.25">
      <c r="B7" t="s">
        <v>50</v>
      </c>
      <c r="C7">
        <v>50000</v>
      </c>
      <c r="D7">
        <f t="shared" ref="D7" si="0">C7</f>
        <v>50000</v>
      </c>
      <c r="F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workbookViewId="0">
      <selection activeCell="E3" sqref="E3"/>
    </sheetView>
  </sheetViews>
  <sheetFormatPr defaultRowHeight="15" x14ac:dyDescent="0.25"/>
  <cols>
    <col min="1" max="1" width="22.140625" customWidth="1"/>
    <col min="2" max="2" width="18" customWidth="1"/>
    <col min="3" max="3" width="20.28515625" customWidth="1"/>
    <col min="4" max="4" width="17.7109375" bestFit="1" customWidth="1"/>
    <col min="5" max="5" width="11.85546875" bestFit="1" customWidth="1"/>
    <col min="6" max="6" width="9" bestFit="1" customWidth="1"/>
    <col min="7" max="7" width="8.42578125" bestFit="1" customWidth="1"/>
    <col min="8" max="9" width="11.85546875" bestFit="1" customWidth="1"/>
  </cols>
  <sheetData>
    <row r="2" spans="1:9" ht="15.75" x14ac:dyDescent="0.25">
      <c r="A2" s="19" t="s">
        <v>23</v>
      </c>
      <c r="B2" s="19"/>
      <c r="C2" s="19"/>
      <c r="D2" s="20"/>
      <c r="E2" s="21">
        <v>500000</v>
      </c>
      <c r="F2" s="22"/>
      <c r="G2" s="22"/>
      <c r="H2" s="22"/>
      <c r="I2" s="22"/>
    </row>
    <row r="3" spans="1:9" ht="15.75" x14ac:dyDescent="0.25">
      <c r="A3" s="19" t="s">
        <v>12</v>
      </c>
      <c r="B3" s="19"/>
      <c r="C3" s="19"/>
      <c r="D3" s="20"/>
      <c r="E3" s="21">
        <v>20</v>
      </c>
      <c r="F3" s="22"/>
      <c r="G3" s="22"/>
      <c r="H3" s="22"/>
      <c r="I3" s="22"/>
    </row>
    <row r="4" spans="1:9" ht="15.75" x14ac:dyDescent="0.25">
      <c r="A4" s="19" t="s">
        <v>14</v>
      </c>
      <c r="B4" s="19"/>
      <c r="C4" s="19"/>
      <c r="D4" s="20"/>
      <c r="E4" s="23">
        <v>43862</v>
      </c>
      <c r="F4" s="22"/>
      <c r="G4" s="22"/>
      <c r="H4" s="22"/>
      <c r="I4" s="22"/>
    </row>
    <row r="5" spans="1:9" ht="15.75" x14ac:dyDescent="0.25">
      <c r="A5" s="19" t="s">
        <v>33</v>
      </c>
      <c r="B5" s="19"/>
      <c r="C5" s="19"/>
      <c r="D5" s="19"/>
      <c r="E5" s="23">
        <v>43982</v>
      </c>
      <c r="F5" s="22"/>
      <c r="G5" s="22"/>
      <c r="H5" s="22"/>
      <c r="I5" s="22"/>
    </row>
    <row r="6" spans="1:9" ht="47.25" x14ac:dyDescent="0.25">
      <c r="A6" s="24" t="s">
        <v>0</v>
      </c>
      <c r="B6" s="24" t="s">
        <v>63</v>
      </c>
      <c r="C6" s="24" t="s">
        <v>62</v>
      </c>
      <c r="D6" s="24" t="s">
        <v>1</v>
      </c>
      <c r="E6" s="24" t="s">
        <v>10</v>
      </c>
      <c r="F6" s="24" t="s">
        <v>11</v>
      </c>
      <c r="G6" s="24" t="s">
        <v>61</v>
      </c>
      <c r="H6" s="24" t="s">
        <v>2</v>
      </c>
      <c r="I6" s="24" t="s">
        <v>3</v>
      </c>
    </row>
    <row r="7" spans="1:9" ht="15.75" x14ac:dyDescent="0.25">
      <c r="A7" s="26">
        <v>1</v>
      </c>
      <c r="B7" s="26" t="s">
        <v>64</v>
      </c>
      <c r="C7" s="26"/>
      <c r="D7" s="27" t="s">
        <v>13</v>
      </c>
      <c r="E7" s="28">
        <f>MAX(ROUNDUP(2/E3,2),10%)</f>
        <v>0.1</v>
      </c>
      <c r="F7" s="29">
        <f>E7*$F$4</f>
        <v>0</v>
      </c>
      <c r="G7" s="30">
        <v>2</v>
      </c>
      <c r="H7" s="31">
        <v>43862</v>
      </c>
      <c r="I7" s="31">
        <v>43875</v>
      </c>
    </row>
    <row r="8" spans="1:9" ht="15.75" x14ac:dyDescent="0.25">
      <c r="A8" s="26">
        <v>2</v>
      </c>
      <c r="B8" s="26" t="s">
        <v>65</v>
      </c>
      <c r="C8" s="26"/>
      <c r="D8" s="27" t="s">
        <v>15</v>
      </c>
      <c r="E8" s="32">
        <v>0.2</v>
      </c>
      <c r="F8" s="29">
        <f>E8*$F$4</f>
        <v>0</v>
      </c>
      <c r="G8" s="30">
        <v>3</v>
      </c>
      <c r="H8" s="31"/>
      <c r="I8" s="31">
        <v>43895</v>
      </c>
    </row>
    <row r="9" spans="1:9" ht="15.75" x14ac:dyDescent="0.25">
      <c r="A9" s="26">
        <v>3</v>
      </c>
      <c r="B9" s="26" t="s">
        <v>66</v>
      </c>
      <c r="C9" s="26"/>
      <c r="D9" s="27" t="s">
        <v>16</v>
      </c>
      <c r="E9" s="32">
        <v>0.3</v>
      </c>
      <c r="F9" s="29">
        <f>E9*$F$4</f>
        <v>0</v>
      </c>
      <c r="G9" s="30">
        <v>5</v>
      </c>
      <c r="H9" s="31"/>
      <c r="I9" s="31">
        <v>11060</v>
      </c>
    </row>
    <row r="10" spans="1:9" ht="15.75" x14ac:dyDescent="0.25">
      <c r="A10" s="26">
        <v>4</v>
      </c>
      <c r="B10" s="26" t="s">
        <v>67</v>
      </c>
      <c r="C10" s="26"/>
      <c r="D10" s="27" t="s">
        <v>17</v>
      </c>
      <c r="E10" s="32">
        <v>0.3</v>
      </c>
      <c r="F10" s="29">
        <f>E10*$F$4</f>
        <v>0</v>
      </c>
      <c r="G10" s="30">
        <v>5</v>
      </c>
      <c r="H10" s="31"/>
      <c r="I10" s="31">
        <v>43969</v>
      </c>
    </row>
    <row r="11" spans="1:9" ht="15.75" x14ac:dyDescent="0.25">
      <c r="A11" s="26">
        <v>5</v>
      </c>
      <c r="B11" s="26" t="s">
        <v>68</v>
      </c>
      <c r="C11" s="26"/>
      <c r="D11" s="27" t="s">
        <v>18</v>
      </c>
      <c r="E11" s="32">
        <v>0.08</v>
      </c>
      <c r="F11" s="29">
        <f>E11*$F$4</f>
        <v>0</v>
      </c>
      <c r="G11" s="30">
        <v>2</v>
      </c>
      <c r="H11" s="31"/>
      <c r="I11" s="31">
        <f>E5</f>
        <v>43982</v>
      </c>
    </row>
    <row r="12" spans="1:9" ht="15.75" x14ac:dyDescent="0.25">
      <c r="A12" s="26">
        <v>6</v>
      </c>
      <c r="B12" s="26"/>
      <c r="C12" s="26"/>
      <c r="D12" s="27"/>
      <c r="E12" s="32"/>
      <c r="F12" s="29">
        <f t="shared" ref="F12" si="0">E12*$E$1</f>
        <v>0</v>
      </c>
      <c r="G12" s="30"/>
      <c r="H12" s="31"/>
      <c r="I12" s="31"/>
    </row>
    <row r="13" spans="1:9" ht="15.75" x14ac:dyDescent="0.25">
      <c r="B13" s="5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Milestone in contract</vt:lpstr>
      <vt:lpstr>Milesonte in Dashboard</vt:lpstr>
      <vt:lpstr>Sheet2</vt:lpstr>
      <vt:lpstr>Final-Milestone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kislay kumar</dc:creator>
  <cp:lastModifiedBy>DELL</cp:lastModifiedBy>
  <dcterms:created xsi:type="dcterms:W3CDTF">2020-01-27T08:04:20Z</dcterms:created>
  <dcterms:modified xsi:type="dcterms:W3CDTF">2020-02-25T02:33:21Z</dcterms:modified>
</cp:coreProperties>
</file>