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akib's Documents\Other Files\The_Company_E-Voucher\The_Compnay_E-Voucher\The_Company_E-Voucher\The_Company_E-Voucher\Database\"/>
    </mc:Choice>
  </mc:AlternateContent>
  <xr:revisionPtr revIDLastSave="0" documentId="13_ncr:1_{68241ACE-E577-4541-914F-BB8362271C0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tabase Home" sheetId="1" r:id="rId1"/>
    <sheet name="Payment" sheetId="2" r:id="rId2"/>
    <sheet name="Receipt" sheetId="3" r:id="rId3"/>
    <sheet name="Expense" sheetId="4" r:id="rId4"/>
    <sheet name="IOU" sheetId="5" r:id="rId5"/>
    <sheet name="Salary Loan" sheetId="6" r:id="rId6"/>
    <sheet name="Contra Voucher-Bank to Office" sheetId="10" r:id="rId7"/>
    <sheet name="Contra Voucher-Office to Bank" sheetId="8" r:id="rId8"/>
    <sheet name="Contra Voucher-Bank to Bank" sheetId="9" r:id="rId9"/>
  </sheets>
  <definedNames>
    <definedName name="The_Company_DB.accdb" localSheetId="8" hidden="1">'Contra Voucher-Bank to Bank'!$A$1:$Q$2</definedName>
    <definedName name="The_Company_DB.accdb" localSheetId="6" hidden="1">'Contra Voucher-Bank to Office'!$A$1:$Q$3</definedName>
    <definedName name="The_Company_DB.accdb" localSheetId="7" hidden="1">'Contra Voucher-Office to Bank'!$A$1:$Q$2</definedName>
    <definedName name="The_Company_DB.accdb" localSheetId="3" hidden="1">Expense!$A$1:$Q$2</definedName>
    <definedName name="The_Company_DB.accdb" localSheetId="4" hidden="1">IOU!$A$1:$Q$2</definedName>
    <definedName name="The_Company_DB.accdb" localSheetId="1" hidden="1">Payment!$A$1:$Q$5</definedName>
    <definedName name="The_Company_DB.accdb" localSheetId="2" hidden="1">Receipt!$A$1:$Q$4</definedName>
    <definedName name="The_Company_DB.accdb" localSheetId="5" hidden="1">'Salary Loan'!$A$1:$Q$2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T2" i="2"/>
  <c r="E13" i="1" s="1"/>
  <c r="T3" i="9"/>
  <c r="B20" i="1" s="1"/>
  <c r="T2" i="9"/>
  <c r="E20" i="1" s="1"/>
  <c r="T3" i="8"/>
  <c r="B19" i="1" s="1"/>
  <c r="T2" i="8"/>
  <c r="E19" i="1" s="1"/>
  <c r="T3" i="10"/>
  <c r="B18" i="1" s="1"/>
  <c r="T2" i="10"/>
  <c r="E18" i="1" s="1"/>
  <c r="T3" i="6"/>
  <c r="B17" i="1" s="1"/>
  <c r="T2" i="6"/>
  <c r="E17" i="1" s="1"/>
  <c r="T3" i="5"/>
  <c r="T2" i="5"/>
  <c r="E16" i="1" s="1"/>
  <c r="T3" i="4"/>
  <c r="T2" i="4"/>
  <c r="E15" i="1" s="1"/>
  <c r="T3" i="3"/>
  <c r="B14" i="1" s="1"/>
  <c r="T2" i="3"/>
  <c r="E14" i="1" s="1"/>
  <c r="T3" i="2"/>
  <c r="B13" i="1" s="1"/>
  <c r="B12" i="1"/>
  <c r="E23" i="1" l="1"/>
  <c r="B16" i="1"/>
  <c r="E24" i="1"/>
  <c r="B24" i="1"/>
  <c r="B23" i="1"/>
  <c r="E25" i="1" l="1"/>
  <c r="B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2B7983-BC2F-467C-8179-956A4D268F1B}" sourceFile="D:\Documents\Sakib's Documents\Other Files\The_Company_E-Voucher\The_Compnay_E-Voucher\The_Company_E-Voucher\The_Company_E-Voucher\Database\The_Company_DB.accdb" keepAlive="1" name="The_Company_DB" type="5" refreshedVersion="6" background="1" saveData="1">
    <dbPr connection="Provider=Microsoft.ACE.OLEDB.12.0;User ID=Admin;Data Source=&quot;D:\Documents\Sakib's Documents\Other Files\The_Company_E-Voucher\The_Compnay_E-Voucher\The_Company_E-Voucher\The_Company_E-Voucher\Database\The_Company_DB.accdb&quot;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yment_Database" commandType="3"/>
  </connection>
  <connection id="2" xr16:uid="{157C8D00-66CA-4479-BA2B-09895B245F79}" sourceFile="D:\Documents\Sakib's Documents\Other Files\The_Company_E-Voucher\The_Compnay_E-Voucher\The_Company_E-Voucher\The_Company_E-Voucher\Database\The_Company_DB.accdb" keepAlive="1" name="The_Company_DB1" type="5" refreshedVersion="6" background="1" saveData="1">
    <dbPr connection="Provider=Microsoft.ACE.OLEDB.12.0;User ID=Admin;Data Source=&quot;D:\Documents\Sakib's Documents\Other Files\The_Company_E-Voucher\The_Compnay_E-Voucher\The_Company_E-Voucher\The_Company_E-Voucher\Database\The_Company_DB.accdb&quot;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ceipt_Database" commandType="3"/>
  </connection>
  <connection id="3" xr16:uid="{E7AEDC25-BD6D-4675-8B6D-68C4AC41355F}" sourceFile="D:\Documents\Sakib's Documents\Other Files\The_Company_E-Voucher\The_Compnay_E-Voucher\The_Company_E-Voucher\The_Company_E-Voucher\Database\The_Company_DB.accdb" keepAlive="1" name="The_Company_DB2" type="5" refreshedVersion="6" background="1" saveData="1">
    <dbPr connection="Provider=Microsoft.ACE.OLEDB.12.0;User ID=Admin;Data Source=&quot;D:\Documents\Sakib's Documents\Other Files\The_Company_E-Voucher\The_Compnay_E-Voucher\The_Company_E-Voucher\The_Company_E-Voucher\Database\The_Company_DB.accdb&quot;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ense_Database" commandType="3"/>
  </connection>
  <connection id="4" xr16:uid="{99E3EE4F-D769-4652-AB05-A9F84FAEAEA3}" sourceFile="D:\Documents\Sakib's Documents\Other Files\The_Company_E-Voucher\The_Compnay_E-Voucher\The_Company_E-Voucher\The_Company_E-Voucher\Database\The_Company_DB.accdb" keepAlive="1" name="The_Company_DB3" type="5" refreshedVersion="6" background="1" saveData="1">
    <dbPr connection="Provider=Microsoft.ACE.OLEDB.12.0;User ID=Admin;Data Source=&quot;D:\Documents\Sakib's Documents\Other Files\The_Company_E-Voucher\The_Compnay_E-Voucher\The_Company_E-Voucher\The_Company_E-Voucher\Database\The_Company_DB.accdb&quot;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IOU_Database" commandType="3"/>
  </connection>
  <connection id="5" xr16:uid="{567E8D3A-D425-4C38-8C8E-4C37311965E5}" sourceFile="D:\Documents\Sakib's Documents\Other Files\The_Company_E-Voucher\The_Compnay_E-Voucher\The_Company_E-Voucher\The_Company_E-Voucher\Database\The_Company_DB.accdb" keepAlive="1" name="The_Company_DB4" type="5" refreshedVersion="6" background="1" saveData="1">
    <dbPr connection="Provider=Microsoft.ACE.OLEDB.12.0;User ID=Admin;Data Source=&quot;D:\Documents\Sakib's Documents\Other Files\The_Company_E-Voucher\The_Compnay_E-Voucher\The_Company_E-Voucher\The_Company_E-Voucher\Database\The_Company_DB.accdb&quot;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ersonal_Loan_Database" commandType="3"/>
  </connection>
  <connection id="6" xr16:uid="{73ACD64C-D456-4449-A84A-55EF623D86BA}" sourceFile="D:\Documents\Sakib's Documents\Other Files\The_Company_E-Voucher\The_Compnay_E-Voucher\The_Company_E-Voucher\The_Company_E-Voucher\Database\The_Company_DB.accdb" keepAlive="1" name="The_Company_DB5" type="5" refreshedVersion="6" background="1" saveData="1">
    <dbPr connection="Provider=Microsoft.ACE.OLEDB.12.0;User ID=Admin;Data Source=&quot;D:\Documents\Sakib's Documents\Other Files\The_Company_E-Voucher\The_Compnay_E-Voucher\The_Company_E-Voucher\The_Company_E-Voucher\Database\The_Company_DB.accdb&quot;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n_Bank_Office_Database" commandType="3"/>
  </connection>
  <connection id="7" xr16:uid="{DB0FAB86-322A-43FC-AE62-11F7CD86CEE1}" sourceFile="D:\Documents\Sakib's Documents\Other Files\The_Company_E-Voucher\The_Compnay_E-Voucher\The_Company_E-Voucher\The_Company_E-Voucher\Database\The_Company_DB.accdb" keepAlive="1" name="The_Company_DB6" type="5" refreshedVersion="6" background="1" saveData="1">
    <dbPr connection="Provider=Microsoft.ACE.OLEDB.12.0;User ID=Admin;Data Source=&quot;D:\Documents\Sakib's Documents\Other Files\The_Company_E-Voucher\The_Compnay_E-Voucher\The_Company_E-Voucher\The_Company_E-Voucher\Database\The_Company_DB.accdb&quot;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n_Office_Bank_Database" commandType="3"/>
  </connection>
  <connection id="8" xr16:uid="{68998E06-6F71-48BD-BB21-9CD0CD3F59AA}" sourceFile="D:\Documents\Sakib's Documents\Other Files\The_Company_E-Voucher\The_Compnay_E-Voucher\The_Company_E-Voucher\The_Company_E-Voucher\Database\The_Company_DB.accdb" keepAlive="1" name="The_Company_DB7" type="5" refreshedVersion="6" background="1" saveData="1">
    <dbPr connection="Provider=Microsoft.ACE.OLEDB.12.0;User ID=Admin;Data Source=&quot;D:\Documents\Sakib's Documents\Other Files\The_Company_E-Voucher\The_Compnay_E-Voucher\The_Company_E-Voucher\The_Company_E-Voucher\Database\The_Company_DB.accdb&quot;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B2B_DB" commandType="3"/>
  </connection>
</connections>
</file>

<file path=xl/sharedStrings.xml><?xml version="1.0" encoding="utf-8"?>
<sst xmlns="http://schemas.openxmlformats.org/spreadsheetml/2006/main" count="362" uniqueCount="128">
  <si>
    <t>Date_</t>
  </si>
  <si>
    <t>Vr_No</t>
  </si>
  <si>
    <t>Company</t>
  </si>
  <si>
    <t>Voucher_Type</t>
  </si>
  <si>
    <t>Payee_or_From</t>
  </si>
  <si>
    <t>On_Account_Of</t>
  </si>
  <si>
    <t>Account_Code_1</t>
  </si>
  <si>
    <t>Head_of_Account_1</t>
  </si>
  <si>
    <t>Taka_1</t>
  </si>
  <si>
    <t>Account_Code_2</t>
  </si>
  <si>
    <t>Head_of_Account_2</t>
  </si>
  <si>
    <t>Taka_2</t>
  </si>
  <si>
    <t>Account_Code_3</t>
  </si>
  <si>
    <t>Head_of_Account_3</t>
  </si>
  <si>
    <t>Taka_3</t>
  </si>
  <si>
    <t>Total</t>
  </si>
  <si>
    <t>Prepared_By_or_Verified_By</t>
  </si>
  <si>
    <t>The Company</t>
  </si>
  <si>
    <t>Payment Voucher</t>
  </si>
  <si>
    <t>Vendor 1</t>
  </si>
  <si>
    <t>Materials</t>
  </si>
  <si>
    <t>1</t>
  </si>
  <si>
    <t>Material 1</t>
  </si>
  <si>
    <t>500</t>
  </si>
  <si>
    <t/>
  </si>
  <si>
    <t>Manager</t>
  </si>
  <si>
    <t>Vendor 2</t>
  </si>
  <si>
    <t>Pay</t>
  </si>
  <si>
    <t>001</t>
  </si>
  <si>
    <t>Materials2</t>
  </si>
  <si>
    <t>100</t>
  </si>
  <si>
    <t>002</t>
  </si>
  <si>
    <t>Materials21</t>
  </si>
  <si>
    <t>0111</t>
  </si>
  <si>
    <t>003</t>
  </si>
  <si>
    <t>Materials27</t>
  </si>
  <si>
    <t>779</t>
  </si>
  <si>
    <t>Assistant Manager</t>
  </si>
  <si>
    <t>Receipt Voucher</t>
  </si>
  <si>
    <t>Vendor 3</t>
  </si>
  <si>
    <t>Sales</t>
  </si>
  <si>
    <t>101</t>
  </si>
  <si>
    <t>Sales1</t>
  </si>
  <si>
    <t>5000</t>
  </si>
  <si>
    <t>102</t>
  </si>
  <si>
    <t>Sales2</t>
  </si>
  <si>
    <t>2000</t>
  </si>
  <si>
    <t>103</t>
  </si>
  <si>
    <t>Sales3</t>
  </si>
  <si>
    <t>3000</t>
  </si>
  <si>
    <t>22321</t>
  </si>
  <si>
    <t>dfsfsdf</t>
  </si>
  <si>
    <t>1000</t>
  </si>
  <si>
    <t>Officer 1</t>
  </si>
  <si>
    <t>99000</t>
  </si>
  <si>
    <t>Officer 2</t>
  </si>
  <si>
    <t>Expense Voucher</t>
  </si>
  <si>
    <t>Vendor 4</t>
  </si>
  <si>
    <t>Expenses</t>
  </si>
  <si>
    <t>741</t>
  </si>
  <si>
    <t>Expenses1</t>
  </si>
  <si>
    <t>852</t>
  </si>
  <si>
    <t>Expenses2</t>
  </si>
  <si>
    <t>965</t>
  </si>
  <si>
    <t>Expenses3</t>
  </si>
  <si>
    <t>9000</t>
  </si>
  <si>
    <t>IOU_No</t>
  </si>
  <si>
    <t>Name_</t>
  </si>
  <si>
    <t>Designation_Dept</t>
  </si>
  <si>
    <t>SL_No_1</t>
  </si>
  <si>
    <t>Purpose_1</t>
  </si>
  <si>
    <t>Amount_1</t>
  </si>
  <si>
    <t>SL_No_2</t>
  </si>
  <si>
    <t>Purpose_2</t>
  </si>
  <si>
    <t>Amount_2</t>
  </si>
  <si>
    <t>SL_No_3</t>
  </si>
  <si>
    <t>Purpose_3</t>
  </si>
  <si>
    <t>Amount_3</t>
  </si>
  <si>
    <t>Verified_By</t>
  </si>
  <si>
    <t>IOU/Money Requisition Form</t>
  </si>
  <si>
    <t>Person 5</t>
  </si>
  <si>
    <t>A,B</t>
  </si>
  <si>
    <t>Advance payment to buy goods</t>
  </si>
  <si>
    <t>Deputy Manager</t>
  </si>
  <si>
    <t>PLRF_No</t>
  </si>
  <si>
    <t>Details_1</t>
  </si>
  <si>
    <t>Details_2</t>
  </si>
  <si>
    <t>Details_3</t>
  </si>
  <si>
    <t>Personal Loan Request Form</t>
  </si>
  <si>
    <t>Person 1</t>
  </si>
  <si>
    <t>Q,W</t>
  </si>
  <si>
    <t>2000 / month for 6 months</t>
  </si>
  <si>
    <t>12000</t>
  </si>
  <si>
    <t>Bank</t>
  </si>
  <si>
    <t>Account_Details</t>
  </si>
  <si>
    <t>SL_1</t>
  </si>
  <si>
    <t>SL_2</t>
  </si>
  <si>
    <t>SL_3</t>
  </si>
  <si>
    <t>Prepared_By</t>
  </si>
  <si>
    <t>Bank_To</t>
  </si>
  <si>
    <t>Bank_From</t>
  </si>
  <si>
    <t>Contra Voucher (Bank to Bank)</t>
  </si>
  <si>
    <t>Bank 2</t>
  </si>
  <si>
    <t>Bank 5</t>
  </si>
  <si>
    <t>Cash Flowing</t>
  </si>
  <si>
    <t>50000</t>
  </si>
  <si>
    <t>Contra Voucher (Office to Bank)</t>
  </si>
  <si>
    <t>Bank 1</t>
  </si>
  <si>
    <t>Details1</t>
  </si>
  <si>
    <t>Extra Amount1</t>
  </si>
  <si>
    <t>Contra Voucher (Bank to Office)</t>
  </si>
  <si>
    <t>00000123456</t>
  </si>
  <si>
    <t>Runtime Cash</t>
  </si>
  <si>
    <t>500000</t>
  </si>
  <si>
    <t>Daily Transactions</t>
  </si>
  <si>
    <t>Total Transactions</t>
  </si>
  <si>
    <t>IOU Voucher</t>
  </si>
  <si>
    <t>Salary Loan Voucher</t>
  </si>
  <si>
    <t>Contra Voucher-Bank to Office</t>
  </si>
  <si>
    <t>Contra Voucher-Office to Bank</t>
  </si>
  <si>
    <t>Contra Voucher-Bank to Bank</t>
  </si>
  <si>
    <t>Opening</t>
  </si>
  <si>
    <t>Inflow</t>
  </si>
  <si>
    <t>Outflow</t>
  </si>
  <si>
    <t>Balance</t>
  </si>
  <si>
    <t xml:space="preserve">           E-Voucher Database</t>
  </si>
  <si>
    <t>Since (25th May, 2020)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</si>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</sst>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24"/>
      <color theme="1"/>
      <name val="Corbel Light"/>
      <family val="2"/>
    </font>
    <font>
      <sz val="24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7"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124239</xdr:colOff>
      <xdr:row>1</xdr:row>
      <xdr:rowOff>82826</xdr:rowOff>
    </xdr:from>
    <xdr:to>
      <xdr:col>3</xdr:col>
      <xdr:colOff>795130</xdr:colOff>
      <xdr:row>6</xdr:row>
      <xdr:rowOff>182378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BEDFD7-FEEF-43CA-9A39-6F81E5178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73326"/>
          <a:ext cx="1474304" cy="10520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_Company_DB.accdb" connectionId="1" xr16:uid="{9FC4DF64-8AD9-417F-A380-D537DDE8BAE8}" autoFormatId="16" applyNumberFormats="0" applyBorderFormats="0" applyFontFormats="0" applyPatternFormats="0" applyAlignmentFormats="0" applyWidthHeightFormats="0">
  <queryTableRefresh nextId="18">
    <queryTableFields count="17">
      <queryTableField id="1" name="Date_" tableColumnId="1"/>
      <queryTableField id="2" name="Vr_No" tableColumnId="2"/>
      <queryTableField id="3" name="Company" tableColumnId="3"/>
      <queryTableField id="4" name="Voucher_Type" tableColumnId="4"/>
      <queryTableField id="5" name="Payee_or_From" tableColumnId="5"/>
      <queryTableField id="6" name="On_Account_Of" tableColumnId="6"/>
      <queryTableField id="7" name="Account_Code_1" tableColumnId="7"/>
      <queryTableField id="8" name="Head_of_Account_1" tableColumnId="8"/>
      <queryTableField id="9" name="Taka_1" tableColumnId="9"/>
      <queryTableField id="10" name="Account_Code_2" tableColumnId="10"/>
      <queryTableField id="11" name="Head_of_Account_2" tableColumnId="11"/>
      <queryTableField id="12" name="Taka_2" tableColumnId="12"/>
      <queryTableField id="13" name="Account_Code_3" tableColumnId="13"/>
      <queryTableField id="14" name="Head_of_Account_3" tableColumnId="14"/>
      <queryTableField id="15" name="Taka_3" tableColumnId="15"/>
      <queryTableField id="16" name="Total" tableColumnId="16"/>
      <queryTableField id="17" name="Prepared_By_or_Verified_By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_Company_DB.accdb" connectionId="2" xr16:uid="{9FB963A8-13EB-45CF-B5B4-367F78DD29AF}" autoFormatId="16" applyNumberFormats="0" applyBorderFormats="0" applyFontFormats="0" applyPatternFormats="0" applyAlignmentFormats="0" applyWidthHeightFormats="0">
  <queryTableRefresh nextId="18">
    <queryTableFields count="17">
      <queryTableField id="1" name="Date_" tableColumnId="1"/>
      <queryTableField id="2" name="Vr_No" tableColumnId="2"/>
      <queryTableField id="3" name="Company" tableColumnId="3"/>
      <queryTableField id="4" name="Voucher_Type" tableColumnId="4"/>
      <queryTableField id="5" name="Payee_or_From" tableColumnId="5"/>
      <queryTableField id="6" name="On_Account_Of" tableColumnId="6"/>
      <queryTableField id="7" name="Account_Code_1" tableColumnId="7"/>
      <queryTableField id="8" name="Head_of_Account_1" tableColumnId="8"/>
      <queryTableField id="9" name="Taka_1" tableColumnId="9"/>
      <queryTableField id="10" name="Account_Code_2" tableColumnId="10"/>
      <queryTableField id="11" name="Head_of_Account_2" tableColumnId="11"/>
      <queryTableField id="12" name="Taka_2" tableColumnId="12"/>
      <queryTableField id="13" name="Account_Code_3" tableColumnId="13"/>
      <queryTableField id="14" name="Head_of_Account_3" tableColumnId="14"/>
      <queryTableField id="15" name="Taka_3" tableColumnId="15"/>
      <queryTableField id="16" name="Total" tableColumnId="16"/>
      <queryTableField id="17" name="Prepared_By_or_Verified_By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_Company_DB.accdb" connectionId="3" xr16:uid="{F04C9C9C-BB54-4D8A-9996-3AA3DB37CC96}" autoFormatId="16" applyNumberFormats="0" applyBorderFormats="0" applyFontFormats="0" applyPatternFormats="0" applyAlignmentFormats="0" applyWidthHeightFormats="0">
  <queryTableRefresh nextId="18">
    <queryTableFields count="17">
      <queryTableField id="1" name="Date_" tableColumnId="1"/>
      <queryTableField id="2" name="Vr_No" tableColumnId="2"/>
      <queryTableField id="3" name="Company" tableColumnId="3"/>
      <queryTableField id="4" name="Voucher_Type" tableColumnId="4"/>
      <queryTableField id="5" name="Payee_or_From" tableColumnId="5"/>
      <queryTableField id="6" name="On_Account_Of" tableColumnId="6"/>
      <queryTableField id="7" name="Account_Code_1" tableColumnId="7"/>
      <queryTableField id="8" name="Head_of_Account_1" tableColumnId="8"/>
      <queryTableField id="9" name="Taka_1" tableColumnId="9"/>
      <queryTableField id="10" name="Account_Code_2" tableColumnId="10"/>
      <queryTableField id="11" name="Head_of_Account_2" tableColumnId="11"/>
      <queryTableField id="12" name="Taka_2" tableColumnId="12"/>
      <queryTableField id="13" name="Account_Code_3" tableColumnId="13"/>
      <queryTableField id="14" name="Head_of_Account_3" tableColumnId="14"/>
      <queryTableField id="15" name="Taka_3" tableColumnId="15"/>
      <queryTableField id="16" name="Total" tableColumnId="16"/>
      <queryTableField id="17" name="Prepared_By_or_Verified_By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_Company_DB.accdb" connectionId="4" xr16:uid="{46F5FFC0-7A73-4EE7-A17A-0C81B70B3A8D}" autoFormatId="16" applyNumberFormats="0" applyBorderFormats="0" applyFontFormats="0" applyPatternFormats="0" applyAlignmentFormats="0" applyWidthHeightFormats="0">
  <queryTableRefresh nextId="18">
    <queryTableFields count="17">
      <queryTableField id="1" name="Date_" tableColumnId="1"/>
      <queryTableField id="2" name="IOU_No" tableColumnId="2"/>
      <queryTableField id="3" name="Company" tableColumnId="3"/>
      <queryTableField id="4" name="Voucher_Type" tableColumnId="4"/>
      <queryTableField id="5" name="Name_" tableColumnId="5"/>
      <queryTableField id="6" name="Designation_Dept" tableColumnId="6"/>
      <queryTableField id="7" name="SL_No_1" tableColumnId="7"/>
      <queryTableField id="8" name="Purpose_1" tableColumnId="8"/>
      <queryTableField id="9" name="Amount_1" tableColumnId="9"/>
      <queryTableField id="10" name="SL_No_2" tableColumnId="10"/>
      <queryTableField id="11" name="Purpose_2" tableColumnId="11"/>
      <queryTableField id="12" name="Amount_2" tableColumnId="12"/>
      <queryTableField id="13" name="SL_No_3" tableColumnId="13"/>
      <queryTableField id="14" name="Purpose_3" tableColumnId="14"/>
      <queryTableField id="15" name="Amount_3" tableColumnId="15"/>
      <queryTableField id="16" name="Total" tableColumnId="16"/>
      <queryTableField id="17" name="Verified_By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_Company_DB.accdb" connectionId="5" xr16:uid="{AC8C45DF-7EA5-4F17-B06E-EE836032E882}" autoFormatId="16" applyNumberFormats="0" applyBorderFormats="0" applyFontFormats="0" applyPatternFormats="0" applyAlignmentFormats="0" applyWidthHeightFormats="0">
  <queryTableRefresh nextId="18">
    <queryTableFields count="17">
      <queryTableField id="1" name="Date_" tableColumnId="1"/>
      <queryTableField id="2" name="PLRF_No" tableColumnId="2"/>
      <queryTableField id="3" name="Company" tableColumnId="3"/>
      <queryTableField id="4" name="Voucher_Type" tableColumnId="4"/>
      <queryTableField id="5" name="Name_" tableColumnId="5"/>
      <queryTableField id="6" name="Designation_Dept" tableColumnId="6"/>
      <queryTableField id="7" name="SL_No_1" tableColumnId="7"/>
      <queryTableField id="8" name="Details_1" tableColumnId="8"/>
      <queryTableField id="9" name="Amount_1" tableColumnId="9"/>
      <queryTableField id="10" name="SL_No_2" tableColumnId="10"/>
      <queryTableField id="11" name="Details_2" tableColumnId="11"/>
      <queryTableField id="12" name="Amount_2" tableColumnId="12"/>
      <queryTableField id="13" name="SL_No_3" tableColumnId="13"/>
      <queryTableField id="14" name="Details_3" tableColumnId="14"/>
      <queryTableField id="15" name="Amount_3" tableColumnId="15"/>
      <queryTableField id="16" name="Total" tableColumnId="16"/>
      <queryTableField id="17" name="Verified_By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_Company_DB.accdb" connectionId="6" xr16:uid="{25782BB3-5480-4FD1-9169-938394A06ED0}" autoFormatId="16" applyNumberFormats="0" applyBorderFormats="0" applyFontFormats="0" applyPatternFormats="0" applyAlignmentFormats="0" applyWidthHeightFormats="0">
  <queryTableRefresh nextId="18">
    <queryTableFields count="17">
      <queryTableField id="1" name="Date_" tableColumnId="1"/>
      <queryTableField id="2" name="Vr_No" tableColumnId="2"/>
      <queryTableField id="3" name="Company" tableColumnId="3"/>
      <queryTableField id="4" name="Voucher_Type" tableColumnId="4"/>
      <queryTableField id="5" name="Bank" tableColumnId="5"/>
      <queryTableField id="6" name="Account_Details" tableColumnId="6"/>
      <queryTableField id="7" name="SL_1" tableColumnId="7"/>
      <queryTableField id="8" name="Details_1" tableColumnId="8"/>
      <queryTableField id="9" name="Taka_1" tableColumnId="9"/>
      <queryTableField id="10" name="SL_2" tableColumnId="10"/>
      <queryTableField id="11" name="Details_2" tableColumnId="11"/>
      <queryTableField id="12" name="Taka_2" tableColumnId="12"/>
      <queryTableField id="13" name="SL_3" tableColumnId="13"/>
      <queryTableField id="14" name="Details_3" tableColumnId="14"/>
      <queryTableField id="15" name="Taka_3" tableColumnId="15"/>
      <queryTableField id="16" name="Total" tableColumnId="16"/>
      <queryTableField id="17" name="Prepared_By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_Company_DB.accdb" connectionId="7" xr16:uid="{8F121E52-3A93-4745-AF72-4B934CA682E6}" autoFormatId="16" applyNumberFormats="0" applyBorderFormats="0" applyFontFormats="0" applyPatternFormats="0" applyAlignmentFormats="0" applyWidthHeightFormats="0">
  <queryTableRefresh nextId="18">
    <queryTableFields count="17">
      <queryTableField id="1" name="Date_" tableColumnId="1"/>
      <queryTableField id="2" name="Vr_No" tableColumnId="2"/>
      <queryTableField id="3" name="Company" tableColumnId="3"/>
      <queryTableField id="4" name="Voucher_Type" tableColumnId="4"/>
      <queryTableField id="5" name="Bank" tableColumnId="5"/>
      <queryTableField id="6" name="Account_Details" tableColumnId="6"/>
      <queryTableField id="7" name="SL_1" tableColumnId="7"/>
      <queryTableField id="8" name="Details_1" tableColumnId="8"/>
      <queryTableField id="9" name="Taka_1" tableColumnId="9"/>
      <queryTableField id="10" name="SL_2" tableColumnId="10"/>
      <queryTableField id="11" name="Details_2" tableColumnId="11"/>
      <queryTableField id="12" name="Taka_2" tableColumnId="12"/>
      <queryTableField id="13" name="SL_3" tableColumnId="13"/>
      <queryTableField id="14" name="Details_3" tableColumnId="14"/>
      <queryTableField id="15" name="Taka_3" tableColumnId="15"/>
      <queryTableField id="16" name="Total" tableColumnId="16"/>
      <queryTableField id="17" name="Prepared_By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_Company_DB.accdb" connectionId="8" xr16:uid="{8E0FE1B4-9318-4F1E-BCB1-60465AE57137}" autoFormatId="16" applyNumberFormats="0" applyBorderFormats="0" applyFontFormats="0" applyPatternFormats="0" applyAlignmentFormats="0" applyWidthHeightFormats="0">
  <queryTableRefresh nextId="18">
    <queryTableFields count="17">
      <queryTableField id="1" name="Date_" tableColumnId="1"/>
      <queryTableField id="2" name="Vr_No" tableColumnId="2"/>
      <queryTableField id="3" name="Company" tableColumnId="3"/>
      <queryTableField id="4" name="Voucher_Type" tableColumnId="4"/>
      <queryTableField id="5" name="Bank_To" tableColumnId="5"/>
      <queryTableField id="6" name="Bank_From" tableColumnId="6"/>
      <queryTableField id="7" name="SL_1" tableColumnId="7"/>
      <queryTableField id="8" name="Details_1" tableColumnId="8"/>
      <queryTableField id="9" name="Taka_1" tableColumnId="9"/>
      <queryTableField id="10" name="SL_2" tableColumnId="10"/>
      <queryTableField id="11" name="Details_2" tableColumnId="11"/>
      <queryTableField id="12" name="Taka_2" tableColumnId="12"/>
      <queryTableField id="13" name="SL_3" tableColumnId="13"/>
      <queryTableField id="14" name="Details_3" tableColumnId="14"/>
      <queryTableField id="15" name="Taka_3" tableColumnId="15"/>
      <queryTableField id="16" name="Total" tableColumnId="16"/>
      <queryTableField id="17" name="Prepared_By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F7E4D-3841-4E02-9FE2-8F8F1D281604}" name="Table_The_Company_DB.accdb" displayName="Table_The_Company_DB.accdb" ref="A1:Q5" tableType="queryTable" totalsRowShown="0">
  <autoFilter ref="A1:Q5" xr:uid="{43BCAA24-929A-4447-A200-973C9F7A5FE1}"/>
  <tableColumns count="17">
    <tableColumn id="1" xr3:uid="{0ABF28B6-9B3C-4693-AD0C-804423BCBA29}" uniqueName="1" name="Date_" queryTableFieldId="1" dataDxfId="26"/>
    <tableColumn id="2" xr3:uid="{F592F830-DE5A-4C80-AD2E-ECFC924CC4E7}" uniqueName="2" name="Vr_No" queryTableFieldId="2"/>
    <tableColumn id="3" xr3:uid="{2CD102CA-8379-4226-B978-EB5EABB2D573}" uniqueName="3" name="Company" queryTableFieldId="3"/>
    <tableColumn id="4" xr3:uid="{2460758C-DB87-47EC-8D79-98320173A989}" uniqueName="4" name="Voucher_Type" queryTableFieldId="4"/>
    <tableColumn id="5" xr3:uid="{525755D1-BF3C-49F2-9705-1C8E6D10C60D}" uniqueName="5" name="Payee_or_From" queryTableFieldId="5"/>
    <tableColumn id="6" xr3:uid="{05CDB9C6-925D-450F-A3DA-CC9DE9CAD66D}" uniqueName="6" name="On_Account_Of" queryTableFieldId="6"/>
    <tableColumn id="7" xr3:uid="{D8E5927E-5714-42C1-9189-78DAD7D913C5}" uniqueName="7" name="Account_Code_1" queryTableFieldId="7"/>
    <tableColumn id="8" xr3:uid="{97B021D0-12CF-4609-BC1C-F409BB33D249}" uniqueName="8" name="Head_of_Account_1" queryTableFieldId="8"/>
    <tableColumn id="9" xr3:uid="{DE1CD56E-28C3-4E66-8846-292361C9A740}" uniqueName="9" name="Taka_1" queryTableFieldId="9"/>
    <tableColumn id="10" xr3:uid="{C1F4D970-02AE-43B5-876F-3C69F0B1FEA4}" uniqueName="10" name="Account_Code_2" queryTableFieldId="10"/>
    <tableColumn id="11" xr3:uid="{B2C4AB97-1CD5-44CA-98BF-121BEC8ED5BB}" uniqueName="11" name="Head_of_Account_2" queryTableFieldId="11"/>
    <tableColumn id="12" xr3:uid="{23A0FCBA-1F00-4759-A8ED-A72FD5EA4973}" uniqueName="12" name="Taka_2" queryTableFieldId="12"/>
    <tableColumn id="13" xr3:uid="{CD49AB95-7B4A-46D1-B7A7-DC78C1BA98C6}" uniqueName="13" name="Account_Code_3" queryTableFieldId="13"/>
    <tableColumn id="14" xr3:uid="{E8D346D3-15AA-413F-AD90-9C5B682EADF9}" uniqueName="14" name="Head_of_Account_3" queryTableFieldId="14"/>
    <tableColumn id="15" xr3:uid="{63F81850-5761-4CE0-99B4-CF9D9283E796}" uniqueName="15" name="Taka_3" queryTableFieldId="15"/>
    <tableColumn id="16" xr3:uid="{3CEA08C5-342A-494F-A0B6-FC23129F4F8B}" uniqueName="16" name="Total" queryTableFieldId="16"/>
    <tableColumn id="17" xr3:uid="{7D99C25E-BB97-4C38-9A07-B319E39D75FD}" uniqueName="17" name="Prepared_By_or_Verified_By" queryTableField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C05115-D875-4B32-9E52-A1CCE649AF7A}" name="Table_The_Company_DB.accdb3" displayName="Table_The_Company_DB.accdb3" ref="A1:Q4" tableType="queryTable" totalsRowShown="0">
  <autoFilter ref="A1:Q4" xr:uid="{91E94A97-F0B0-4529-B993-6852F9047AB2}"/>
  <tableColumns count="17">
    <tableColumn id="1" xr3:uid="{0C9113E1-463A-4C46-AB25-F4475A0C3FE1}" uniqueName="1" name="Date_" queryTableFieldId="1" dataDxfId="25"/>
    <tableColumn id="2" xr3:uid="{ABF4EA84-EA1C-47C1-943A-8D2B99BB3712}" uniqueName="2" name="Vr_No" queryTableFieldId="2"/>
    <tableColumn id="3" xr3:uid="{158B853D-4C01-42FE-9901-9F59A4C61CD7}" uniqueName="3" name="Company" queryTableFieldId="3"/>
    <tableColumn id="4" xr3:uid="{C0C65E90-65BB-4115-964B-0551B299C831}" uniqueName="4" name="Voucher_Type" queryTableFieldId="4"/>
    <tableColumn id="5" xr3:uid="{EEA04840-25A8-4D59-B37B-C83E62692805}" uniqueName="5" name="Payee_or_From" queryTableFieldId="5"/>
    <tableColumn id="6" xr3:uid="{16AF5608-B746-4EBB-B6FD-AF5A411F48E3}" uniqueName="6" name="On_Account_Of" queryTableFieldId="6"/>
    <tableColumn id="7" xr3:uid="{7902892C-D0AA-4653-995A-538069B1309E}" uniqueName="7" name="Account_Code_1" queryTableFieldId="7"/>
    <tableColumn id="8" xr3:uid="{75DB7B35-3E86-43BE-9939-54A3BF026E7E}" uniqueName="8" name="Head_of_Account_1" queryTableFieldId="8"/>
    <tableColumn id="9" xr3:uid="{E7B9129B-11D7-48CD-815E-7E8D352F7137}" uniqueName="9" name="Taka_1" queryTableFieldId="9"/>
    <tableColumn id="10" xr3:uid="{878E4DB8-0714-4FC7-9493-247346DAE936}" uniqueName="10" name="Account_Code_2" queryTableFieldId="10"/>
    <tableColumn id="11" xr3:uid="{C0F1DDEF-4326-439C-AEA6-77627F891152}" uniqueName="11" name="Head_of_Account_2" queryTableFieldId="11"/>
    <tableColumn id="12" xr3:uid="{48297F6F-5522-4E10-8F53-3B1C46E1DD17}" uniqueName="12" name="Taka_2" queryTableFieldId="12"/>
    <tableColumn id="13" xr3:uid="{45CFD5CE-FCAD-4835-9B1E-6034B854753B}" uniqueName="13" name="Account_Code_3" queryTableFieldId="13"/>
    <tableColumn id="14" xr3:uid="{035CC02A-A5BA-49F0-9B37-CE77D3665889}" uniqueName="14" name="Head_of_Account_3" queryTableFieldId="14"/>
    <tableColumn id="15" xr3:uid="{90FA06FD-9899-49C4-B18C-D85180126B69}" uniqueName="15" name="Taka_3" queryTableFieldId="15"/>
    <tableColumn id="16" xr3:uid="{6996CA2B-93B2-4DD2-AC57-57D8A5310AB2}" uniqueName="16" name="Total" queryTableFieldId="16"/>
    <tableColumn id="17" xr3:uid="{944D752B-6AD7-4009-8C62-7C95B34C816D}" uniqueName="17" name="Prepared_By_or_Verified_By" queryTableField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FC2445-3EE2-4E1F-B616-2B10B50461D6}" name="Table_The_Company_DB.accdb4" displayName="Table_The_Company_DB.accdb4" ref="A1:Q2" tableType="queryTable" totalsRowShown="0">
  <autoFilter ref="A1:Q2" xr:uid="{79388276-EDF8-4143-91D0-748D46704054}"/>
  <tableColumns count="17">
    <tableColumn id="1" xr3:uid="{0CEBDE66-0C4D-4651-BBF9-047E28AED1D1}" uniqueName="1" name="Date_" queryTableFieldId="1" dataDxfId="5"/>
    <tableColumn id="2" xr3:uid="{E9C28C9A-8DF1-46CD-80DC-15C375A819B4}" uniqueName="2" name="Vr_No" queryTableFieldId="2"/>
    <tableColumn id="3" xr3:uid="{DE4C3FF5-5B0F-4BED-906C-0F63921B654E}" uniqueName="3" name="Company" queryTableFieldId="3"/>
    <tableColumn id="4" xr3:uid="{3D1EB1BE-EFEB-42BC-82A3-A6543CCF22CE}" uniqueName="4" name="Voucher_Type" queryTableFieldId="4"/>
    <tableColumn id="5" xr3:uid="{22256228-BC93-4280-89E9-11F1FF129A10}" uniqueName="5" name="Payee_or_From" queryTableFieldId="5"/>
    <tableColumn id="6" xr3:uid="{CFEF7DD8-FE87-458E-BCF6-8C19DF33F128}" uniqueName="6" name="On_Account_Of" queryTableFieldId="6"/>
    <tableColumn id="7" xr3:uid="{6BADE28B-D583-4791-A1D6-E4FC50DB271A}" uniqueName="7" name="Account_Code_1" queryTableFieldId="7"/>
    <tableColumn id="8" xr3:uid="{301AA19A-AF0F-4B40-A3F4-2FC7897F2B66}" uniqueName="8" name="Head_of_Account_1" queryTableFieldId="8"/>
    <tableColumn id="9" xr3:uid="{0549797F-8C82-4F7B-90F4-61E3A7D4A4EC}" uniqueName="9" name="Taka_1" queryTableFieldId="9"/>
    <tableColumn id="10" xr3:uid="{2E06221E-5C8C-40E2-B7AA-999060200D11}" uniqueName="10" name="Account_Code_2" queryTableFieldId="10"/>
    <tableColumn id="11" xr3:uid="{F45441D3-FE6B-4732-84A5-C0636573EA3E}" uniqueName="11" name="Head_of_Account_2" queryTableFieldId="11"/>
    <tableColumn id="12" xr3:uid="{2493C4DA-836B-4552-9AB1-052B13B98D42}" uniqueName="12" name="Taka_2" queryTableFieldId="12"/>
    <tableColumn id="13" xr3:uid="{8446F2F5-F6FA-4A75-B9F1-780C78E0D0D2}" uniqueName="13" name="Account_Code_3" queryTableFieldId="13"/>
    <tableColumn id="14" xr3:uid="{3283C229-FF0C-4501-AD2F-E4C6E0BAFF0C}" uniqueName="14" name="Head_of_Account_3" queryTableFieldId="14"/>
    <tableColumn id="15" xr3:uid="{8C76C74E-9586-4328-B280-90C32348EE7C}" uniqueName="15" name="Taka_3" queryTableFieldId="15"/>
    <tableColumn id="16" xr3:uid="{38B570C9-57D6-4CCE-B63E-E38EA586F7F3}" uniqueName="16" name="Total" queryTableFieldId="16"/>
    <tableColumn id="17" xr3:uid="{C6386D87-8E2D-4CA7-8790-14DE42EEDF1F}" uniqueName="17" name="Prepared_By_or_Verified_By" queryTableField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735887-3168-4293-8E94-07289EE896BD}" name="Table_The_Company_DB.accdb5" displayName="Table_The_Company_DB.accdb5" ref="A1:Q2" tableType="queryTable" totalsRowShown="0">
  <autoFilter ref="A1:Q2" xr:uid="{91BED2F8-7B80-4E1C-AC7A-0AE681AA1052}"/>
  <tableColumns count="17">
    <tableColumn id="1" xr3:uid="{C1D990F6-7D9C-4B95-B937-917527DC8A1B}" uniqueName="1" name="Date_" queryTableFieldId="1" dataDxfId="4"/>
    <tableColumn id="2" xr3:uid="{341DA890-8407-4217-A84C-3312E746A033}" uniqueName="2" name="IOU_No" queryTableFieldId="2"/>
    <tableColumn id="3" xr3:uid="{25DED0C9-6C69-4312-A128-FB03C1560329}" uniqueName="3" name="Company" queryTableFieldId="3"/>
    <tableColumn id="4" xr3:uid="{C90E4708-635F-40E0-B899-406412B38255}" uniqueName="4" name="Voucher_Type" queryTableFieldId="4"/>
    <tableColumn id="5" xr3:uid="{DBC67F19-9EAA-4958-A8D9-8982AF8854BB}" uniqueName="5" name="Name_" queryTableFieldId="5"/>
    <tableColumn id="6" xr3:uid="{67F22993-7BD5-408E-A30D-195470721C61}" uniqueName="6" name="Designation_Dept" queryTableFieldId="6"/>
    <tableColumn id="7" xr3:uid="{C0AE44A2-1713-4F00-B668-7EE736007B3F}" uniqueName="7" name="SL_No_1" queryTableFieldId="7"/>
    <tableColumn id="8" xr3:uid="{7E87ED33-A657-419A-B631-226A3BAB154A}" uniqueName="8" name="Purpose_1" queryTableFieldId="8"/>
    <tableColumn id="9" xr3:uid="{D6DB58CA-B7F4-4A6B-BA1D-31645A88A44E}" uniqueName="9" name="Amount_1" queryTableFieldId="9"/>
    <tableColumn id="10" xr3:uid="{7C886B73-1DAD-4CAD-B2B3-76DA45B4D2BA}" uniqueName="10" name="SL_No_2" queryTableFieldId="10"/>
    <tableColumn id="11" xr3:uid="{839A095C-F9A1-41AC-AA98-A43AF058FA32}" uniqueName="11" name="Purpose_2" queryTableFieldId="11"/>
    <tableColumn id="12" xr3:uid="{E6F3B4F6-C125-47C9-82F1-976A54B5D82A}" uniqueName="12" name="Amount_2" queryTableFieldId="12"/>
    <tableColumn id="13" xr3:uid="{D2B1E173-D70B-4321-8B95-F2BC8918F6EC}" uniqueName="13" name="SL_No_3" queryTableFieldId="13"/>
    <tableColumn id="14" xr3:uid="{9E0D5E6A-39A5-4ED2-8E5F-632C12E63F54}" uniqueName="14" name="Purpose_3" queryTableFieldId="14"/>
    <tableColumn id="15" xr3:uid="{EC5F89B9-E95B-41BB-838C-3DC0417BAA68}" uniqueName="15" name="Amount_3" queryTableFieldId="15"/>
    <tableColumn id="16" xr3:uid="{1E6433A2-4524-4C3C-872A-62C5B413E0E1}" uniqueName="16" name="Total" queryTableFieldId="16"/>
    <tableColumn id="17" xr3:uid="{F02C5E82-A77C-474E-8ECE-71B03BE813BB}" uniqueName="17" name="Verified_By" queryTableField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9D2AA9-7CE0-44DE-9E56-E5160A9FE7F7}" name="Table_The_Company_DB.accdb6" displayName="Table_The_Company_DB.accdb6" ref="A1:Q2" tableType="queryTable" totalsRowShown="0">
  <autoFilter ref="A1:Q2" xr:uid="{A4AFC1B6-D053-46C3-A6EF-A07D53D97B3B}"/>
  <tableColumns count="17">
    <tableColumn id="1" xr3:uid="{06831C0E-77AA-49C3-95B8-6892BFA50A47}" uniqueName="1" name="Date_" queryTableFieldId="1" dataDxfId="3"/>
    <tableColumn id="2" xr3:uid="{14766924-1E3E-40F3-AB17-D782130362D6}" uniqueName="2" name="PLRF_No" queryTableFieldId="2"/>
    <tableColumn id="3" xr3:uid="{0CC04910-BFDA-4921-B36D-C2FD6DC31ACC}" uniqueName="3" name="Company" queryTableFieldId="3"/>
    <tableColumn id="4" xr3:uid="{004F4515-14B5-4220-BE2D-54208F40C1D2}" uniqueName="4" name="Voucher_Type" queryTableFieldId="4"/>
    <tableColumn id="5" xr3:uid="{A93627DD-02F8-42E5-9B2B-0B939ABEAAC6}" uniqueName="5" name="Name_" queryTableFieldId="5"/>
    <tableColumn id="6" xr3:uid="{D46C64CC-6E0E-4BFF-B214-B70DD211DD49}" uniqueName="6" name="Designation_Dept" queryTableFieldId="6"/>
    <tableColumn id="7" xr3:uid="{5A7ABEC6-B3EE-43D4-9B22-1FF1D4E7F0EF}" uniqueName="7" name="SL_No_1" queryTableFieldId="7"/>
    <tableColumn id="8" xr3:uid="{EF534FF8-C30A-4A34-B272-EDE484D94D60}" uniqueName="8" name="Details_1" queryTableFieldId="8"/>
    <tableColumn id="9" xr3:uid="{116FA1BE-1270-4FD2-9915-0AC13190D6D4}" uniqueName="9" name="Amount_1" queryTableFieldId="9"/>
    <tableColumn id="10" xr3:uid="{C06FF430-A4EC-46D0-A47B-282ABF9F07EF}" uniqueName="10" name="SL_No_2" queryTableFieldId="10"/>
    <tableColumn id="11" xr3:uid="{E1A753D4-708B-4AFF-AC20-6A0096571482}" uniqueName="11" name="Details_2" queryTableFieldId="11"/>
    <tableColumn id="12" xr3:uid="{53E3A4C9-0A9D-4806-8C27-5F1AD4252CFA}" uniqueName="12" name="Amount_2" queryTableFieldId="12"/>
    <tableColumn id="13" xr3:uid="{7F4A372D-CB5C-4100-9CF0-78F87F64E7C7}" uniqueName="13" name="SL_No_3" queryTableFieldId="13"/>
    <tableColumn id="14" xr3:uid="{1A52B0A9-7006-41F4-85BE-2E865E565F81}" uniqueName="14" name="Details_3" queryTableFieldId="14"/>
    <tableColumn id="15" xr3:uid="{FB7614E3-369D-4BC7-A7D0-4A400DCA13FF}" uniqueName="15" name="Amount_3" queryTableFieldId="15"/>
    <tableColumn id="16" xr3:uid="{C6408A67-D200-4F5A-A3C6-34579A068D68}" uniqueName="16" name="Total" queryTableFieldId="16"/>
    <tableColumn id="17" xr3:uid="{4E943C90-5638-4C0B-B7FF-BFCAAEB1701E}" uniqueName="17" name="Verified_By" queryTableField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516BE7-6112-40A5-94B1-C6D2E12FB5C6}" name="Table_The_Company_DB.accdb7" displayName="Table_The_Company_DB.accdb7" ref="A1:Q3" tableType="queryTable" totalsRowShown="0">
  <autoFilter ref="A1:Q3" xr:uid="{2286DCFE-9179-4543-9D22-AA3F3B4B85C1}"/>
  <tableColumns count="17">
    <tableColumn id="1" xr3:uid="{BAB063EE-2632-418B-B498-2D14741AD2D3}" uniqueName="1" name="Date_" queryTableFieldId="1" dataDxfId="2"/>
    <tableColumn id="2" xr3:uid="{D32B69CD-2D2E-4E6F-9A1E-C74DDF93299A}" uniqueName="2" name="Vr_No" queryTableFieldId="2"/>
    <tableColumn id="3" xr3:uid="{86FA4791-DE8E-4BA7-B617-34EDF6F40E63}" uniqueName="3" name="Company" queryTableFieldId="3"/>
    <tableColumn id="4" xr3:uid="{D20A9A16-F38D-426A-862B-41F0CE279A54}" uniqueName="4" name="Voucher_Type" queryTableFieldId="4"/>
    <tableColumn id="5" xr3:uid="{C6A61B4A-60AA-4612-8BE8-173CB8FB4FD5}" uniqueName="5" name="Bank" queryTableFieldId="5"/>
    <tableColumn id="6" xr3:uid="{A531E087-DE98-4D81-BDB5-B1A8B1C98A77}" uniqueName="6" name="Account_Details" queryTableFieldId="6"/>
    <tableColumn id="7" xr3:uid="{7D84BB87-9000-4F6E-BCAC-E56649725F71}" uniqueName="7" name="SL_1" queryTableFieldId="7"/>
    <tableColumn id="8" xr3:uid="{721F06BE-ED25-4276-8DC5-A52DE61D0A88}" uniqueName="8" name="Details_1" queryTableFieldId="8"/>
    <tableColumn id="9" xr3:uid="{FFA2A1D4-9E3E-40DB-8E6C-247709DE41AD}" uniqueName="9" name="Taka_1" queryTableFieldId="9"/>
    <tableColumn id="10" xr3:uid="{41DB455C-18D2-4117-B4E0-E0D2F97113A0}" uniqueName="10" name="SL_2" queryTableFieldId="10"/>
    <tableColumn id="11" xr3:uid="{DED722FD-298F-42FA-AEAA-45B45EEA4FB9}" uniqueName="11" name="Details_2" queryTableFieldId="11"/>
    <tableColumn id="12" xr3:uid="{CC7BE85E-52E1-4469-B0D9-3FB52990809E}" uniqueName="12" name="Taka_2" queryTableFieldId="12"/>
    <tableColumn id="13" xr3:uid="{3B5F7A6D-D35C-4942-9A00-D88CD858A6EF}" uniqueName="13" name="SL_3" queryTableFieldId="13"/>
    <tableColumn id="14" xr3:uid="{87C562D1-95B3-42FF-9CF8-9A7415AAD030}" uniqueName="14" name="Details_3" queryTableFieldId="14"/>
    <tableColumn id="15" xr3:uid="{21ED294A-B268-4C8C-9538-2F1F6F1423FF}" uniqueName="15" name="Taka_3" queryTableFieldId="15"/>
    <tableColumn id="16" xr3:uid="{2DCBFFDB-65DD-4552-B10F-4CDF6139E487}" uniqueName="16" name="Total" queryTableFieldId="16"/>
    <tableColumn id="17" xr3:uid="{56A517A5-711C-4B6E-84E4-DFF5F98A2B83}" uniqueName="17" name="Prepared_By" queryTableField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6F712A-1C76-40A6-ABAE-84963C7625CE}" name="Table_The_Company_DB.accdb8" displayName="Table_The_Company_DB.accdb8" ref="A1:Q2" tableType="queryTable" insertRow="1" totalsRowShown="0">
  <autoFilter ref="A1:Q2" xr:uid="{E26938B5-E113-4505-AC02-61CA2A62AD09}"/>
  <tableColumns count="17">
    <tableColumn id="1" xr3:uid="{DE9C8D13-B51B-4380-8211-CCA93EA4391D}" uniqueName="1" name="Date_" queryTableFieldId="1" dataDxfId="1"/>
    <tableColumn id="2" xr3:uid="{E3130792-0D42-48EF-AA6E-248B60F48ABB}" uniqueName="2" name="Vr_No" queryTableFieldId="2"/>
    <tableColumn id="3" xr3:uid="{E3416B80-4EFD-4B5E-8C0D-25F12651C243}" uniqueName="3" name="Company" queryTableFieldId="3"/>
    <tableColumn id="4" xr3:uid="{EE010975-FE68-4E04-99DB-DA62511E6159}" uniqueName="4" name="Voucher_Type" queryTableFieldId="4"/>
    <tableColumn id="5" xr3:uid="{254A57EE-7D08-4809-8F4F-4F97C9C7CB9A}" uniqueName="5" name="Bank" queryTableFieldId="5"/>
    <tableColumn id="6" xr3:uid="{2067A8DE-243B-4AF6-B6E5-DF2E02D21E60}" uniqueName="6" name="Account_Details" queryTableFieldId="6"/>
    <tableColumn id="7" xr3:uid="{6A6C097F-DD59-4B89-9DE6-DD2DAF86111F}" uniqueName="7" name="SL_1" queryTableFieldId="7"/>
    <tableColumn id="8" xr3:uid="{A6B2D101-0DA4-423A-8DAF-8F7C71BAC298}" uniqueName="8" name="Details_1" queryTableFieldId="8"/>
    <tableColumn id="9" xr3:uid="{98C990A9-8D90-4C3E-A7F9-D1A886182719}" uniqueName="9" name="Taka_1" queryTableFieldId="9"/>
    <tableColumn id="10" xr3:uid="{B9BC5B6A-0E56-4AA2-8C6A-FA52D86BC647}" uniqueName="10" name="SL_2" queryTableFieldId="10"/>
    <tableColumn id="11" xr3:uid="{D0D4BAA6-D95A-4FA4-A419-5F36F4B8A7F8}" uniqueName="11" name="Details_2" queryTableFieldId="11"/>
    <tableColumn id="12" xr3:uid="{61EB65CE-54EB-4187-A295-AD804C349AE4}" uniqueName="12" name="Taka_2" queryTableFieldId="12"/>
    <tableColumn id="13" xr3:uid="{693ABF67-2A93-4C8C-801B-DC6AB0499183}" uniqueName="13" name="SL_3" queryTableFieldId="13"/>
    <tableColumn id="14" xr3:uid="{AF4449DA-7E34-4B5E-8CE4-8C962FB275FB}" uniqueName="14" name="Details_3" queryTableFieldId="14"/>
    <tableColumn id="15" xr3:uid="{82FD009B-3E18-49E1-AEEF-C56EC338F245}" uniqueName="15" name="Taka_3" queryTableFieldId="15"/>
    <tableColumn id="16" xr3:uid="{CB0CB128-6BB8-4A85-B200-ECF7875444DB}" uniqueName="16" name="Total" queryTableFieldId="16"/>
    <tableColumn id="17" xr3:uid="{368FB07A-8102-489C-AB5B-E2169B2211D5}" uniqueName="17" name="Prepared_By" queryTableField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E97F85-7C10-42F8-9FD3-2AAE7E04B96F}" name="Table_The_Company_DB.accdb9" displayName="Table_The_Company_DB.accdb9" ref="A1:Q2" tableType="queryTable" totalsRowShown="0">
  <autoFilter ref="A1:Q2" xr:uid="{BE4B7527-2DE1-47A0-B0AE-5B4780433BCE}"/>
  <tableColumns count="17">
    <tableColumn id="1" xr3:uid="{9C06A294-B532-4076-AA69-AB41CF3E34AD}" uniqueName="1" name="Date_" queryTableFieldId="1" dataDxfId="0"/>
    <tableColumn id="2" xr3:uid="{DFAA8D1F-C12D-4B70-971C-E9FAE7C10830}" uniqueName="2" name="Vr_No" queryTableFieldId="2"/>
    <tableColumn id="3" xr3:uid="{7F24FAD8-A655-4312-A1BE-655CDC6873BA}" uniqueName="3" name="Company" queryTableFieldId="3"/>
    <tableColumn id="4" xr3:uid="{495FD4A1-C7CA-44D3-BD7B-DB2AA1406FA5}" uniqueName="4" name="Voucher_Type" queryTableFieldId="4"/>
    <tableColumn id="5" xr3:uid="{447089B0-0CF5-47E0-AF99-2D665F95362D}" uniqueName="5" name="Bank_To" queryTableFieldId="5"/>
    <tableColumn id="6" xr3:uid="{22EEB9C6-8E0A-46D6-8283-2B28ECFD6C41}" uniqueName="6" name="Bank_From" queryTableFieldId="6"/>
    <tableColumn id="7" xr3:uid="{49378DF4-B724-4169-ABA4-084B6183BD63}" uniqueName="7" name="SL_1" queryTableFieldId="7"/>
    <tableColumn id="8" xr3:uid="{4E08E85F-4ACD-4044-9F8F-BCFD1F7D370B}" uniqueName="8" name="Details_1" queryTableFieldId="8"/>
    <tableColumn id="9" xr3:uid="{48082B98-8CA6-4453-B35A-6F91EF34CA19}" uniqueName="9" name="Taka_1" queryTableFieldId="9"/>
    <tableColumn id="10" xr3:uid="{4BC04015-660C-48DF-9B81-2F1545B70B5E}" uniqueName="10" name="SL_2" queryTableFieldId="10"/>
    <tableColumn id="11" xr3:uid="{62203A61-ACD7-46A0-8717-AA6FBBC43BD8}" uniqueName="11" name="Details_2" queryTableFieldId="11"/>
    <tableColumn id="12" xr3:uid="{87F1F5F6-32DB-4AA5-9CA1-3CE071A28028}" uniqueName="12" name="Taka_2" queryTableFieldId="12"/>
    <tableColumn id="13" xr3:uid="{46CDBAA6-1883-4D8C-84BB-D86BA9F0F788}" uniqueName="13" name="SL_3" queryTableFieldId="13"/>
    <tableColumn id="14" xr3:uid="{262E8474-92CA-4B4F-B477-AB4184317C29}" uniqueName="14" name="Details_3" queryTableFieldId="14"/>
    <tableColumn id="15" xr3:uid="{B05354C4-9097-4D21-A146-FAD07B665071}" uniqueName="15" name="Taka_3" queryTableFieldId="15"/>
    <tableColumn id="16" xr3:uid="{B0BBBD2C-09DF-422D-AF92-DC0E7E991EB2}" uniqueName="16" name="Total" queryTableFieldId="16"/>
    <tableColumn id="17" xr3:uid="{B6915E71-374B-4864-91F6-B5A03E125A48}" uniqueName="17" name="Prepared_By" queryTableField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5"/>
  <sheetViews>
    <sheetView tabSelected="1" view="pageBreakPreview" zoomScale="115" zoomScaleNormal="100" zoomScaleSheetLayoutView="115" workbookViewId="0">
      <selection activeCell="B12" sqref="B12"/>
    </sheetView>
  </sheetViews>
  <sheetFormatPr defaultRowHeight="15" x14ac:dyDescent="0.25"/>
  <cols>
    <col min="1" max="1" width="36.42578125" customWidth="1"/>
    <col min="2" max="2" width="13.140625" customWidth="1"/>
    <col min="3" max="3" width="12" customWidth="1"/>
    <col min="4" max="4" width="30.28515625" customWidth="1"/>
    <col min="5" max="5" width="36.5703125" customWidth="1"/>
  </cols>
  <sheetData>
    <row r="1" spans="1:5" x14ac:dyDescent="0.25">
      <c r="A1" s="2"/>
      <c r="B1" s="3"/>
      <c r="C1" s="3"/>
      <c r="D1" s="3"/>
      <c r="E1" s="3"/>
    </row>
    <row r="2" spans="1:5" x14ac:dyDescent="0.25">
      <c r="A2" s="2"/>
      <c r="B2" s="3"/>
      <c r="C2" s="3"/>
      <c r="D2" s="3"/>
      <c r="E2" s="3"/>
    </row>
    <row r="3" spans="1:5" x14ac:dyDescent="0.25">
      <c r="A3" s="2"/>
      <c r="B3" s="3"/>
      <c r="C3" s="3"/>
      <c r="D3" s="3"/>
      <c r="E3" s="3"/>
    </row>
    <row r="4" spans="1:5" x14ac:dyDescent="0.25">
      <c r="A4" s="2"/>
      <c r="B4" s="3"/>
      <c r="C4" s="3"/>
      <c r="D4" s="3"/>
      <c r="E4" s="3"/>
    </row>
    <row r="5" spans="1:5" x14ac:dyDescent="0.25">
      <c r="A5" s="2"/>
      <c r="B5" s="3"/>
      <c r="C5" s="3"/>
      <c r="D5" s="3"/>
      <c r="E5" s="3"/>
    </row>
    <row r="6" spans="1:5" x14ac:dyDescent="0.25">
      <c r="A6" s="2"/>
      <c r="B6" s="3"/>
      <c r="C6" s="3"/>
      <c r="D6" s="3"/>
      <c r="E6" s="3"/>
    </row>
    <row r="7" spans="1:5" x14ac:dyDescent="0.25">
      <c r="A7" s="2"/>
      <c r="B7" s="3"/>
      <c r="C7" s="3"/>
      <c r="D7" s="3"/>
      <c r="E7" s="3"/>
    </row>
    <row r="8" spans="1:5" ht="31.5" x14ac:dyDescent="0.5">
      <c r="A8" s="4"/>
      <c r="B8" s="5"/>
      <c r="C8" s="6" t="s">
        <v>125</v>
      </c>
      <c r="D8" s="3"/>
      <c r="E8" s="3"/>
    </row>
    <row r="9" spans="1:5" x14ac:dyDescent="0.25">
      <c r="A9" s="4"/>
      <c r="B9" s="3"/>
      <c r="C9" s="3"/>
      <c r="D9" s="3"/>
      <c r="E9" s="3"/>
    </row>
    <row r="10" spans="1:5" x14ac:dyDescent="0.25">
      <c r="A10" s="2"/>
      <c r="B10" s="3"/>
      <c r="C10" s="3"/>
      <c r="D10" s="3"/>
      <c r="E10" s="3"/>
    </row>
    <row r="11" spans="1:5" ht="15.75" thickBot="1" x14ac:dyDescent="0.3">
      <c r="A11" s="2"/>
      <c r="B11" s="3"/>
      <c r="C11" s="3"/>
      <c r="D11" s="3"/>
      <c r="E11" s="3"/>
    </row>
    <row r="12" spans="1:5" x14ac:dyDescent="0.25">
      <c r="A12" s="11" t="s">
        <v>114</v>
      </c>
      <c r="B12" s="12">
        <f ca="1">TODAY()</f>
        <v>43976</v>
      </c>
      <c r="C12" s="3"/>
      <c r="D12" s="11" t="s">
        <v>115</v>
      </c>
      <c r="E12" s="13" t="s">
        <v>126</v>
      </c>
    </row>
    <row r="13" spans="1:5" x14ac:dyDescent="0.25">
      <c r="A13" s="7" t="s">
        <v>18</v>
      </c>
      <c r="B13" s="8">
        <f ca="1">Payment!T3</f>
        <v>0</v>
      </c>
      <c r="C13" s="3"/>
      <c r="D13" s="7" t="s">
        <v>18</v>
      </c>
      <c r="E13" s="8">
        <f>Payment!T2</f>
        <v>4490</v>
      </c>
    </row>
    <row r="14" spans="1:5" x14ac:dyDescent="0.25">
      <c r="A14" s="7" t="s">
        <v>38</v>
      </c>
      <c r="B14" s="8">
        <f ca="1">Receipt!T3</f>
        <v>0</v>
      </c>
      <c r="C14" s="3"/>
      <c r="D14" s="7" t="s">
        <v>38</v>
      </c>
      <c r="E14" s="8">
        <f>Receipt!T2</f>
        <v>100000</v>
      </c>
    </row>
    <row r="15" spans="1:5" x14ac:dyDescent="0.25">
      <c r="A15" s="7" t="s">
        <v>56</v>
      </c>
      <c r="B15" s="8">
        <f>Expense!T2</f>
        <v>15000</v>
      </c>
      <c r="C15" s="3"/>
      <c r="D15" s="7" t="s">
        <v>56</v>
      </c>
      <c r="E15" s="8">
        <f>Expense!T2</f>
        <v>15000</v>
      </c>
    </row>
    <row r="16" spans="1:5" x14ac:dyDescent="0.25">
      <c r="A16" s="7" t="s">
        <v>116</v>
      </c>
      <c r="B16" s="8">
        <f>IOU!T2</f>
        <v>5000</v>
      </c>
      <c r="C16" s="3"/>
      <c r="D16" s="7" t="s">
        <v>116</v>
      </c>
      <c r="E16" s="8">
        <f>IOU!T2</f>
        <v>5000</v>
      </c>
    </row>
    <row r="17" spans="1:5" x14ac:dyDescent="0.25">
      <c r="A17" s="7" t="s">
        <v>117</v>
      </c>
      <c r="B17" s="8">
        <f ca="1">'Salary Loan'!T3</f>
        <v>0</v>
      </c>
      <c r="C17" s="3"/>
      <c r="D17" s="7" t="s">
        <v>117</v>
      </c>
      <c r="E17" s="8">
        <f>'Salary Loan'!T2</f>
        <v>12000</v>
      </c>
    </row>
    <row r="18" spans="1:5" x14ac:dyDescent="0.25">
      <c r="A18" s="7" t="s">
        <v>118</v>
      </c>
      <c r="B18" s="8">
        <f ca="1">'Contra Voucher-Bank to Office'!T3</f>
        <v>503000</v>
      </c>
      <c r="C18" s="3"/>
      <c r="D18" s="7" t="s">
        <v>118</v>
      </c>
      <c r="E18" s="8">
        <f>'Contra Voucher-Bank to Office'!T2</f>
        <v>503000</v>
      </c>
    </row>
    <row r="19" spans="1:5" x14ac:dyDescent="0.25">
      <c r="A19" s="7" t="s">
        <v>119</v>
      </c>
      <c r="B19" s="8">
        <f ca="1">'Contra Voucher-Office to Bank'!T3</f>
        <v>0</v>
      </c>
      <c r="C19" s="3"/>
      <c r="D19" s="7" t="s">
        <v>119</v>
      </c>
      <c r="E19" s="8">
        <f>'Contra Voucher-Office to Bank'!T2</f>
        <v>0</v>
      </c>
    </row>
    <row r="20" spans="1:5" x14ac:dyDescent="0.25">
      <c r="A20" s="7" t="s">
        <v>120</v>
      </c>
      <c r="B20" s="8">
        <f>'Contra Voucher-Bank to Bank'!T3</f>
        <v>0</v>
      </c>
      <c r="C20" s="3"/>
      <c r="D20" s="7" t="s">
        <v>120</v>
      </c>
      <c r="E20" s="8">
        <f>'Contra Voucher-Bank to Bank'!T2</f>
        <v>50000</v>
      </c>
    </row>
    <row r="21" spans="1:5" x14ac:dyDescent="0.25">
      <c r="A21" s="7"/>
      <c r="B21" s="8"/>
      <c r="C21" s="3"/>
      <c r="D21" s="7"/>
      <c r="E21" s="8"/>
    </row>
    <row r="22" spans="1:5" x14ac:dyDescent="0.25">
      <c r="A22" s="7" t="s">
        <v>121</v>
      </c>
      <c r="B22" s="8">
        <v>100000</v>
      </c>
      <c r="C22" s="3"/>
      <c r="D22" s="7" t="s">
        <v>121</v>
      </c>
      <c r="E22" s="8">
        <v>100000</v>
      </c>
    </row>
    <row r="23" spans="1:5" x14ac:dyDescent="0.25">
      <c r="A23" s="7" t="s">
        <v>122</v>
      </c>
      <c r="B23" s="8">
        <f ca="1">SUM(B14+B18)</f>
        <v>503000</v>
      </c>
      <c r="C23" s="3"/>
      <c r="D23" s="7" t="s">
        <v>122</v>
      </c>
      <c r="E23" s="8">
        <f>SUM(E14+E18)</f>
        <v>603000</v>
      </c>
    </row>
    <row r="24" spans="1:5" x14ac:dyDescent="0.25">
      <c r="A24" s="7" t="s">
        <v>123</v>
      </c>
      <c r="B24" s="8">
        <f ca="1">SUM(B13+B15+B16+B17)</f>
        <v>20000</v>
      </c>
      <c r="C24" s="3"/>
      <c r="D24" s="7" t="s">
        <v>123</v>
      </c>
      <c r="E24" s="8">
        <f>SUM(E13+E15+E16+E17+E19)</f>
        <v>36490</v>
      </c>
    </row>
    <row r="25" spans="1:5" ht="15.75" thickBot="1" x14ac:dyDescent="0.3">
      <c r="A25" s="9" t="s">
        <v>124</v>
      </c>
      <c r="B25" s="10">
        <f ca="1">SUM((B22+B23)-B24)</f>
        <v>583000</v>
      </c>
      <c r="C25" s="3"/>
      <c r="D25" s="9" t="s">
        <v>124</v>
      </c>
      <c r="E25" s="10">
        <f>SUM((E23+E22)-E24)</f>
        <v>666510</v>
      </c>
    </row>
  </sheetData>
  <conditionalFormatting sqref="D1:D10 A1:C11 E1:E11">
    <cfRule type="expression" dxfId="24" priority="17">
      <formula>$A1="Receipt Voucher"</formula>
    </cfRule>
    <cfRule type="expression" dxfId="23" priority="18">
      <formula>$A1="Payment Voucher"</formula>
    </cfRule>
  </conditionalFormatting>
  <conditionalFormatting sqref="A2:E10">
    <cfRule type="expression" dxfId="22" priority="15">
      <formula>$A2="Expense Voucher"</formula>
    </cfRule>
    <cfRule type="expression" dxfId="21" priority="16">
      <formula>$A2="IOU/Money Requisition Form"</formula>
    </cfRule>
  </conditionalFormatting>
  <conditionalFormatting sqref="A1:C17 E1:E17">
    <cfRule type="expression" dxfId="20" priority="14">
      <formula>$D1048566="Expense Voucher"</formula>
    </cfRule>
  </conditionalFormatting>
  <conditionalFormatting sqref="A23:E25 E12:E17 A19:E21 A12:C17 D13:D17">
    <cfRule type="expression" dxfId="19" priority="12">
      <formula>#REF!="Receipt Voucher"</formula>
    </cfRule>
    <cfRule type="expression" dxfId="18" priority="13">
      <formula>#REF!="Payment Voucher"</formula>
    </cfRule>
  </conditionalFormatting>
  <conditionalFormatting sqref="A24:A25">
    <cfRule type="expression" dxfId="17" priority="11">
      <formula>#REF!="Expense Voucher"</formula>
    </cfRule>
  </conditionalFormatting>
  <conditionalFormatting sqref="D12">
    <cfRule type="expression" dxfId="16" priority="9">
      <formula>$A11="Receipt Voucher"</formula>
    </cfRule>
    <cfRule type="expression" dxfId="15" priority="10">
      <formula>$A11="Payment Voucher"</formula>
    </cfRule>
  </conditionalFormatting>
  <conditionalFormatting sqref="D12:D17">
    <cfRule type="expression" dxfId="14" priority="8">
      <formula>$D1048576="Expense Voucher"</formula>
    </cfRule>
  </conditionalFormatting>
  <conditionalFormatting sqref="D23:D25 D19:D20">
    <cfRule type="expression" dxfId="13" priority="7">
      <formula>$A6="Expense Voucher"</formula>
    </cfRule>
  </conditionalFormatting>
  <conditionalFormatting sqref="A18">
    <cfRule type="expression" dxfId="12" priority="5">
      <formula>#REF!="Receipt Voucher"</formula>
    </cfRule>
    <cfRule type="expression" dxfId="11" priority="6">
      <formula>#REF!="Payment Voucher"</formula>
    </cfRule>
  </conditionalFormatting>
  <conditionalFormatting sqref="A18 E23:E25 B23:C25 D21 A19:C20 E19:E20 A23">
    <cfRule type="expression" dxfId="10" priority="4">
      <formula>$A6="Expense Voucher"</formula>
    </cfRule>
  </conditionalFormatting>
  <conditionalFormatting sqref="D18">
    <cfRule type="expression" dxfId="9" priority="2">
      <formula>#REF!="Receipt Voucher"</formula>
    </cfRule>
    <cfRule type="expression" dxfId="8" priority="3">
      <formula>#REF!="Payment Voucher"</formula>
    </cfRule>
  </conditionalFormatting>
  <conditionalFormatting sqref="D18">
    <cfRule type="expression" dxfId="7" priority="1">
      <formula>$A6="Expense Voucher"</formula>
    </cfRule>
  </conditionalFormatting>
  <conditionalFormatting sqref="A21:C21 E21 D1:D10">
    <cfRule type="expression" dxfId="6" priority="23">
      <formula>$A1048566="Expense Voucher"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B082-92B2-4FBA-AA3D-6B77119AFA54}">
  <dimension ref="A1:T5"/>
  <sheetViews>
    <sheetView topLeftCell="I1" workbookViewId="0">
      <selection activeCell="T3" sqref="T3"/>
    </sheetView>
  </sheetViews>
  <sheetFormatPr defaultRowHeight="15" x14ac:dyDescent="0.25"/>
  <cols>
    <col min="1" max="1" width="8.42578125" bestFit="1" customWidth="1"/>
    <col min="2" max="2" width="10" bestFit="1" customWidth="1"/>
    <col min="3" max="3" width="13.140625" bestFit="1" customWidth="1"/>
    <col min="4" max="4" width="16.85546875" bestFit="1" customWidth="1"/>
    <col min="5" max="6" width="17.28515625" bestFit="1" customWidth="1"/>
    <col min="7" max="7" width="18.140625" bestFit="1" customWidth="1"/>
    <col min="8" max="8" width="21.140625" bestFit="1" customWidth="1"/>
    <col min="9" max="9" width="9.28515625" bestFit="1" customWidth="1"/>
    <col min="10" max="10" width="18.140625" bestFit="1" customWidth="1"/>
    <col min="11" max="11" width="21.140625" bestFit="1" customWidth="1"/>
    <col min="12" max="12" width="9.28515625" bestFit="1" customWidth="1"/>
    <col min="13" max="13" width="18.140625" bestFit="1" customWidth="1"/>
    <col min="14" max="14" width="21.140625" bestFit="1" customWidth="1"/>
    <col min="15" max="15" width="9.28515625" bestFit="1" customWidth="1"/>
    <col min="16" max="16" width="7.7109375" bestFit="1" customWidth="1"/>
    <col min="17" max="17" width="29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x14ac:dyDescent="0.25">
      <c r="A2" s="1">
        <v>43975</v>
      </c>
      <c r="B2">
        <v>971538204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24</v>
      </c>
      <c r="L2" t="s">
        <v>23</v>
      </c>
      <c r="M2" t="s">
        <v>24</v>
      </c>
      <c r="N2" t="s">
        <v>24</v>
      </c>
      <c r="O2" t="s">
        <v>23</v>
      </c>
      <c r="P2">
        <v>1500</v>
      </c>
      <c r="Q2" t="s">
        <v>25</v>
      </c>
      <c r="S2" t="s">
        <v>15</v>
      </c>
      <c r="T2">
        <f>SUMIF(D2:D1000025,"*Payment*",P2:P1000025)</f>
        <v>4490</v>
      </c>
    </row>
    <row r="3" spans="1:20" x14ac:dyDescent="0.25">
      <c r="A3" s="1">
        <v>43975</v>
      </c>
      <c r="B3">
        <v>193570426</v>
      </c>
      <c r="C3" t="s">
        <v>17</v>
      </c>
      <c r="D3" t="s">
        <v>18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>
        <v>990</v>
      </c>
      <c r="Q3" t="s">
        <v>37</v>
      </c>
      <c r="S3" t="s">
        <v>127</v>
      </c>
      <c r="T3">
        <f ca="1">SUMIF(A2:A1000026,TODAY(),P2:P1000026)</f>
        <v>0</v>
      </c>
    </row>
    <row r="4" spans="1:20" x14ac:dyDescent="0.25">
      <c r="A4" s="1">
        <v>43975</v>
      </c>
      <c r="B4">
        <v>537921486</v>
      </c>
      <c r="C4" t="s">
        <v>17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  <c r="N4" t="s">
        <v>48</v>
      </c>
      <c r="O4" t="s">
        <v>49</v>
      </c>
      <c r="P4">
        <v>10000</v>
      </c>
      <c r="Q4" t="s">
        <v>25</v>
      </c>
    </row>
    <row r="5" spans="1:20" x14ac:dyDescent="0.25">
      <c r="A5" s="1">
        <v>43975</v>
      </c>
      <c r="B5">
        <v>698153724</v>
      </c>
      <c r="C5" t="s">
        <v>17</v>
      </c>
      <c r="D5" t="s">
        <v>18</v>
      </c>
      <c r="E5" t="s">
        <v>19</v>
      </c>
      <c r="F5" t="s">
        <v>50</v>
      </c>
      <c r="G5" t="s">
        <v>24</v>
      </c>
      <c r="H5" t="s">
        <v>51</v>
      </c>
      <c r="I5" t="s">
        <v>52</v>
      </c>
      <c r="J5" t="s">
        <v>24</v>
      </c>
      <c r="K5" t="s">
        <v>24</v>
      </c>
      <c r="L5" t="s">
        <v>52</v>
      </c>
      <c r="M5" t="s">
        <v>24</v>
      </c>
      <c r="N5" t="s">
        <v>24</v>
      </c>
      <c r="O5" t="s">
        <v>24</v>
      </c>
      <c r="P5">
        <v>2000</v>
      </c>
      <c r="Q5" t="s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619B-AE73-445A-B3F8-292EAD44EBCF}">
  <dimension ref="A1:T4"/>
  <sheetViews>
    <sheetView topLeftCell="I1" workbookViewId="0">
      <selection activeCell="T3" sqref="T3"/>
    </sheetView>
  </sheetViews>
  <sheetFormatPr defaultRowHeight="15" x14ac:dyDescent="0.25"/>
  <cols>
    <col min="1" max="1" width="8.42578125" bestFit="1" customWidth="1"/>
    <col min="2" max="2" width="10" bestFit="1" customWidth="1"/>
    <col min="3" max="3" width="13.140625" bestFit="1" customWidth="1"/>
    <col min="4" max="4" width="16.85546875" bestFit="1" customWidth="1"/>
    <col min="5" max="6" width="17.28515625" bestFit="1" customWidth="1"/>
    <col min="7" max="7" width="18.140625" bestFit="1" customWidth="1"/>
    <col min="8" max="8" width="21.140625" bestFit="1" customWidth="1"/>
    <col min="9" max="9" width="9.28515625" bestFit="1" customWidth="1"/>
    <col min="10" max="10" width="18.140625" bestFit="1" customWidth="1"/>
    <col min="11" max="11" width="21.140625" bestFit="1" customWidth="1"/>
    <col min="12" max="12" width="9.28515625" bestFit="1" customWidth="1"/>
    <col min="13" max="13" width="18.140625" bestFit="1" customWidth="1"/>
    <col min="14" max="14" width="21.140625" bestFit="1" customWidth="1"/>
    <col min="15" max="15" width="9.28515625" bestFit="1" customWidth="1"/>
    <col min="16" max="16" width="7.7109375" bestFit="1" customWidth="1"/>
    <col min="17" max="17" width="29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x14ac:dyDescent="0.25">
      <c r="A2" s="1">
        <v>43975</v>
      </c>
      <c r="B2">
        <v>971538204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24</v>
      </c>
      <c r="L2" t="s">
        <v>23</v>
      </c>
      <c r="M2" t="s">
        <v>24</v>
      </c>
      <c r="N2" t="s">
        <v>24</v>
      </c>
      <c r="O2" t="s">
        <v>23</v>
      </c>
      <c r="P2">
        <v>1500</v>
      </c>
      <c r="Q2" t="s">
        <v>25</v>
      </c>
      <c r="S2" t="s">
        <v>15</v>
      </c>
      <c r="T2">
        <f>SUMIF(D2:D1000025,"*Receipt*",P2:P1000025)</f>
        <v>100000</v>
      </c>
    </row>
    <row r="3" spans="1:20" x14ac:dyDescent="0.25">
      <c r="A3" s="1">
        <v>43975</v>
      </c>
      <c r="B3">
        <v>193570426</v>
      </c>
      <c r="C3" t="s">
        <v>17</v>
      </c>
      <c r="D3" t="s">
        <v>18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>
        <v>990</v>
      </c>
      <c r="Q3" t="s">
        <v>37</v>
      </c>
      <c r="S3" t="s">
        <v>127</v>
      </c>
      <c r="T3">
        <f ca="1">SUMIF(A2:A1000026,TODAY(),P2:P1000026)</f>
        <v>0</v>
      </c>
    </row>
    <row r="4" spans="1:20" x14ac:dyDescent="0.25">
      <c r="A4" s="1">
        <v>43975</v>
      </c>
      <c r="B4">
        <v>360824791</v>
      </c>
      <c r="C4" t="s">
        <v>17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52</v>
      </c>
      <c r="J4" t="s">
        <v>24</v>
      </c>
      <c r="K4" t="s">
        <v>24</v>
      </c>
      <c r="L4" t="s">
        <v>54</v>
      </c>
      <c r="M4" t="s">
        <v>24</v>
      </c>
      <c r="N4" t="s">
        <v>24</v>
      </c>
      <c r="O4" t="s">
        <v>24</v>
      </c>
      <c r="P4">
        <v>100000</v>
      </c>
      <c r="Q4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195D-E80C-4AA4-872D-7E7D896C52C5}">
  <dimension ref="A1:T3"/>
  <sheetViews>
    <sheetView workbookViewId="0">
      <selection activeCell="S10" sqref="S10"/>
    </sheetView>
  </sheetViews>
  <sheetFormatPr defaultRowHeight="15" x14ac:dyDescent="0.25"/>
  <cols>
    <col min="1" max="1" width="8.42578125" bestFit="1" customWidth="1"/>
    <col min="2" max="2" width="10" bestFit="1" customWidth="1"/>
    <col min="3" max="3" width="13.140625" bestFit="1" customWidth="1"/>
    <col min="4" max="4" width="16.42578125" bestFit="1" customWidth="1"/>
    <col min="5" max="6" width="17.28515625" bestFit="1" customWidth="1"/>
    <col min="7" max="7" width="18.140625" bestFit="1" customWidth="1"/>
    <col min="8" max="8" width="21.140625" bestFit="1" customWidth="1"/>
    <col min="9" max="9" width="9.28515625" bestFit="1" customWidth="1"/>
    <col min="10" max="10" width="18.140625" bestFit="1" customWidth="1"/>
    <col min="11" max="11" width="21.140625" bestFit="1" customWidth="1"/>
    <col min="12" max="12" width="9.28515625" bestFit="1" customWidth="1"/>
    <col min="13" max="13" width="18.140625" bestFit="1" customWidth="1"/>
    <col min="14" max="14" width="21.140625" bestFit="1" customWidth="1"/>
    <col min="15" max="15" width="9.28515625" bestFit="1" customWidth="1"/>
    <col min="16" max="16" width="7.7109375" bestFit="1" customWidth="1"/>
    <col min="17" max="17" width="29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x14ac:dyDescent="0.25">
      <c r="A2" s="1">
        <v>43975</v>
      </c>
      <c r="B2">
        <v>597143608</v>
      </c>
      <c r="C2" t="s">
        <v>17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52</v>
      </c>
      <c r="J2" t="s">
        <v>61</v>
      </c>
      <c r="K2" t="s">
        <v>62</v>
      </c>
      <c r="L2" t="s">
        <v>43</v>
      </c>
      <c r="M2" t="s">
        <v>63</v>
      </c>
      <c r="N2" t="s">
        <v>64</v>
      </c>
      <c r="O2" t="s">
        <v>65</v>
      </c>
      <c r="P2">
        <v>15000</v>
      </c>
      <c r="Q2" t="s">
        <v>25</v>
      </c>
      <c r="S2" t="s">
        <v>15</v>
      </c>
      <c r="T2">
        <f>SUMIF(D2:D1000021,"*Expense*",P2:P1000021)</f>
        <v>15000</v>
      </c>
    </row>
    <row r="3" spans="1:20" x14ac:dyDescent="0.25">
      <c r="S3" t="s">
        <v>127</v>
      </c>
      <c r="T3">
        <f ca="1">SUMIF(A2:A1000022,TODAY(),P2:P1000022)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E1EB-3DA3-4BA1-9BCB-90409BE60008}">
  <dimension ref="A1:T3"/>
  <sheetViews>
    <sheetView topLeftCell="G1" workbookViewId="0">
      <selection activeCell="L11" sqref="L11"/>
    </sheetView>
  </sheetViews>
  <sheetFormatPr defaultRowHeight="15" x14ac:dyDescent="0.25"/>
  <cols>
    <col min="1" max="1" width="8.42578125" bestFit="1" customWidth="1"/>
    <col min="2" max="2" width="10.28515625" bestFit="1" customWidth="1"/>
    <col min="3" max="3" width="13.140625" bestFit="1" customWidth="1"/>
    <col min="4" max="4" width="27.42578125" bestFit="1" customWidth="1"/>
    <col min="5" max="5" width="9.5703125" bestFit="1" customWidth="1"/>
    <col min="6" max="6" width="19.28515625" bestFit="1" customWidth="1"/>
    <col min="7" max="7" width="10.7109375" bestFit="1" customWidth="1"/>
    <col min="8" max="8" width="29.140625" bestFit="1" customWidth="1"/>
    <col min="9" max="9" width="12.42578125" bestFit="1" customWidth="1"/>
    <col min="10" max="10" width="10.7109375" bestFit="1" customWidth="1"/>
    <col min="11" max="11" width="12.5703125" bestFit="1" customWidth="1"/>
    <col min="12" max="12" width="12.42578125" bestFit="1" customWidth="1"/>
    <col min="13" max="13" width="10.7109375" bestFit="1" customWidth="1"/>
    <col min="14" max="14" width="12.5703125" bestFit="1" customWidth="1"/>
    <col min="15" max="15" width="12.42578125" bestFit="1" customWidth="1"/>
    <col min="16" max="16" width="7.7109375" bestFit="1" customWidth="1"/>
    <col min="17" max="17" width="15.7109375" bestFit="1" customWidth="1"/>
  </cols>
  <sheetData>
    <row r="1" spans="1:20" x14ac:dyDescent="0.25">
      <c r="A1" t="s">
        <v>0</v>
      </c>
      <c r="B1" t="s">
        <v>66</v>
      </c>
      <c r="C1" t="s">
        <v>2</v>
      </c>
      <c r="D1" t="s">
        <v>3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15</v>
      </c>
      <c r="Q1" t="s">
        <v>78</v>
      </c>
    </row>
    <row r="2" spans="1:20" x14ac:dyDescent="0.25">
      <c r="A2" s="1">
        <v>43975</v>
      </c>
      <c r="B2">
        <v>825471930</v>
      </c>
      <c r="C2" t="s">
        <v>17</v>
      </c>
      <c r="D2" t="s">
        <v>79</v>
      </c>
      <c r="E2" t="s">
        <v>80</v>
      </c>
      <c r="F2" t="s">
        <v>81</v>
      </c>
      <c r="G2" t="s">
        <v>21</v>
      </c>
      <c r="H2" t="s">
        <v>82</v>
      </c>
      <c r="I2" t="s">
        <v>43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>
        <v>5000</v>
      </c>
      <c r="Q2" t="s">
        <v>83</v>
      </c>
      <c r="S2" t="s">
        <v>15</v>
      </c>
      <c r="T2">
        <f>SUMIF(D2:D1000025,"*IOU*",P2:P1000025)</f>
        <v>5000</v>
      </c>
    </row>
    <row r="3" spans="1:20" x14ac:dyDescent="0.25">
      <c r="S3" t="s">
        <v>127</v>
      </c>
      <c r="T3">
        <f ca="1">SUMIF(A2:A1000026,TODAY(),P2:P1000026)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BEC2-DA53-482B-B56D-FA9AEA6A15A9}">
  <dimension ref="A1:T3"/>
  <sheetViews>
    <sheetView topLeftCell="G1" workbookViewId="0">
      <selection activeCell="T3" sqref="T3"/>
    </sheetView>
  </sheetViews>
  <sheetFormatPr defaultRowHeight="15" x14ac:dyDescent="0.25"/>
  <cols>
    <col min="1" max="1" width="8.42578125" bestFit="1" customWidth="1"/>
    <col min="2" max="2" width="11" bestFit="1" customWidth="1"/>
    <col min="3" max="3" width="13.140625" bestFit="1" customWidth="1"/>
    <col min="4" max="4" width="26.5703125" bestFit="1" customWidth="1"/>
    <col min="5" max="5" width="9.5703125" bestFit="1" customWidth="1"/>
    <col min="6" max="6" width="19.28515625" bestFit="1" customWidth="1"/>
    <col min="7" max="7" width="10.7109375" bestFit="1" customWidth="1"/>
    <col min="8" max="8" width="24.5703125" bestFit="1" customWidth="1"/>
    <col min="9" max="9" width="12.42578125" bestFit="1" customWidth="1"/>
    <col min="10" max="10" width="10.7109375" bestFit="1" customWidth="1"/>
    <col min="11" max="11" width="11.42578125" bestFit="1" customWidth="1"/>
    <col min="12" max="12" width="12.42578125" bestFit="1" customWidth="1"/>
    <col min="13" max="13" width="10.7109375" bestFit="1" customWidth="1"/>
    <col min="14" max="14" width="11.42578125" bestFit="1" customWidth="1"/>
    <col min="15" max="15" width="12.42578125" bestFit="1" customWidth="1"/>
    <col min="16" max="16" width="7.7109375" bestFit="1" customWidth="1"/>
    <col min="17" max="17" width="17.42578125" bestFit="1" customWidth="1"/>
  </cols>
  <sheetData>
    <row r="1" spans="1:20" x14ac:dyDescent="0.25">
      <c r="A1" t="s">
        <v>0</v>
      </c>
      <c r="B1" t="s">
        <v>84</v>
      </c>
      <c r="C1" t="s">
        <v>2</v>
      </c>
      <c r="D1" t="s">
        <v>3</v>
      </c>
      <c r="E1" t="s">
        <v>67</v>
      </c>
      <c r="F1" t="s">
        <v>68</v>
      </c>
      <c r="G1" t="s">
        <v>69</v>
      </c>
      <c r="H1" t="s">
        <v>85</v>
      </c>
      <c r="I1" t="s">
        <v>71</v>
      </c>
      <c r="J1" t="s">
        <v>72</v>
      </c>
      <c r="K1" t="s">
        <v>86</v>
      </c>
      <c r="L1" t="s">
        <v>74</v>
      </c>
      <c r="M1" t="s">
        <v>75</v>
      </c>
      <c r="N1" t="s">
        <v>87</v>
      </c>
      <c r="O1" t="s">
        <v>77</v>
      </c>
      <c r="P1" t="s">
        <v>15</v>
      </c>
      <c r="Q1" t="s">
        <v>78</v>
      </c>
    </row>
    <row r="2" spans="1:20" x14ac:dyDescent="0.25">
      <c r="A2" s="1">
        <v>43975</v>
      </c>
      <c r="B2">
        <v>603254719</v>
      </c>
      <c r="C2" t="s">
        <v>17</v>
      </c>
      <c r="D2" t="s">
        <v>88</v>
      </c>
      <c r="E2" t="s">
        <v>89</v>
      </c>
      <c r="F2" t="s">
        <v>90</v>
      </c>
      <c r="G2" t="s">
        <v>21</v>
      </c>
      <c r="H2" t="s">
        <v>91</v>
      </c>
      <c r="I2" t="s">
        <v>92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>
        <v>12000</v>
      </c>
      <c r="Q2" t="s">
        <v>37</v>
      </c>
      <c r="S2" t="s">
        <v>15</v>
      </c>
      <c r="T2">
        <f>SUMIF(D2:D1000025,"*Loan*",P2:P1000025)</f>
        <v>12000</v>
      </c>
    </row>
    <row r="3" spans="1:20" x14ac:dyDescent="0.25">
      <c r="S3" t="s">
        <v>127</v>
      </c>
      <c r="T3">
        <f ca="1">SUMIF(A2:A1000026,TODAY(),P2:P1000026)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1968-3CA7-4A54-9DF5-83F207878923}">
  <dimension ref="A1:T3"/>
  <sheetViews>
    <sheetView topLeftCell="E1" workbookViewId="0">
      <selection activeCell="T3" sqref="T3"/>
    </sheetView>
  </sheetViews>
  <sheetFormatPr defaultRowHeight="15" x14ac:dyDescent="0.25"/>
  <cols>
    <col min="1" max="1" width="8.42578125" bestFit="1" customWidth="1"/>
    <col min="2" max="2" width="10" bestFit="1" customWidth="1"/>
    <col min="3" max="3" width="13.140625" bestFit="1" customWidth="1"/>
    <col min="4" max="4" width="29.7109375" bestFit="1" customWidth="1"/>
    <col min="5" max="5" width="7.5703125" bestFit="1" customWidth="1"/>
    <col min="6" max="6" width="17.7109375" bestFit="1" customWidth="1"/>
    <col min="7" max="7" width="7.140625" bestFit="1" customWidth="1"/>
    <col min="8" max="8" width="14.140625" bestFit="1" customWidth="1"/>
    <col min="9" max="9" width="9.28515625" bestFit="1" customWidth="1"/>
    <col min="10" max="10" width="7.140625" bestFit="1" customWidth="1"/>
    <col min="11" max="11" width="11.42578125" bestFit="1" customWidth="1"/>
    <col min="12" max="12" width="9.28515625" bestFit="1" customWidth="1"/>
    <col min="13" max="13" width="7.140625" bestFit="1" customWidth="1"/>
    <col min="14" max="14" width="11.42578125" bestFit="1" customWidth="1"/>
    <col min="15" max="15" width="9.28515625" bestFit="1" customWidth="1"/>
    <col min="16" max="16" width="7.7109375" bestFit="1" customWidth="1"/>
    <col min="17" max="17" width="17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  <c r="G1" t="s">
        <v>95</v>
      </c>
      <c r="H1" t="s">
        <v>85</v>
      </c>
      <c r="I1" t="s">
        <v>8</v>
      </c>
      <c r="J1" t="s">
        <v>96</v>
      </c>
      <c r="K1" t="s">
        <v>86</v>
      </c>
      <c r="L1" t="s">
        <v>11</v>
      </c>
      <c r="M1" t="s">
        <v>97</v>
      </c>
      <c r="N1" t="s">
        <v>87</v>
      </c>
      <c r="O1" t="s">
        <v>14</v>
      </c>
      <c r="P1" t="s">
        <v>15</v>
      </c>
      <c r="Q1" t="s">
        <v>98</v>
      </c>
    </row>
    <row r="2" spans="1:20" x14ac:dyDescent="0.25">
      <c r="A2" s="1">
        <v>43976</v>
      </c>
      <c r="B2">
        <v>815379460</v>
      </c>
      <c r="C2" t="s">
        <v>17</v>
      </c>
      <c r="D2" t="s">
        <v>106</v>
      </c>
      <c r="E2" t="s">
        <v>107</v>
      </c>
      <c r="F2" t="s">
        <v>108</v>
      </c>
      <c r="G2" t="s">
        <v>24</v>
      </c>
      <c r="H2" t="s">
        <v>109</v>
      </c>
      <c r="I2" t="s">
        <v>52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>
        <v>3000</v>
      </c>
      <c r="Q2" t="s">
        <v>37</v>
      </c>
      <c r="S2" t="s">
        <v>15</v>
      </c>
      <c r="T2">
        <f>SUMIF(D2:D1000025,"*Office*",P2:P1000025)</f>
        <v>503000</v>
      </c>
    </row>
    <row r="3" spans="1:20" x14ac:dyDescent="0.25">
      <c r="A3" s="1">
        <v>43976</v>
      </c>
      <c r="B3">
        <v>32571968</v>
      </c>
      <c r="C3" t="s">
        <v>17</v>
      </c>
      <c r="D3" t="s">
        <v>110</v>
      </c>
      <c r="E3" t="s">
        <v>107</v>
      </c>
      <c r="F3" t="s">
        <v>111</v>
      </c>
      <c r="G3" t="s">
        <v>21</v>
      </c>
      <c r="H3" t="s">
        <v>112</v>
      </c>
      <c r="I3" t="s">
        <v>113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>
        <v>500000</v>
      </c>
      <c r="Q3" t="s">
        <v>83</v>
      </c>
      <c r="S3" t="s">
        <v>127</v>
      </c>
      <c r="T3">
        <f ca="1">SUMIF(A2:A1000026,TODAY(),P2:P1000026)</f>
        <v>503000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7048-7C1A-4935-BF66-FD1EBC7A8E07}">
  <dimension ref="A1:T3"/>
  <sheetViews>
    <sheetView topLeftCell="C1" workbookViewId="0">
      <selection activeCell="T3" sqref="T3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1.5703125" bestFit="1" customWidth="1"/>
    <col min="4" max="4" width="16.140625" bestFit="1" customWidth="1"/>
    <col min="5" max="5" width="7.5703125" bestFit="1" customWidth="1"/>
    <col min="6" max="6" width="17.7109375" bestFit="1" customWidth="1"/>
    <col min="7" max="7" width="7.140625" bestFit="1" customWidth="1"/>
    <col min="8" max="8" width="11.42578125" bestFit="1" customWidth="1"/>
    <col min="9" max="9" width="9.28515625" bestFit="1" customWidth="1"/>
    <col min="10" max="10" width="7.140625" bestFit="1" customWidth="1"/>
    <col min="11" max="11" width="11.42578125" bestFit="1" customWidth="1"/>
    <col min="12" max="12" width="9.28515625" bestFit="1" customWidth="1"/>
    <col min="13" max="13" width="7.140625" bestFit="1" customWidth="1"/>
    <col min="14" max="14" width="11.42578125" bestFit="1" customWidth="1"/>
    <col min="15" max="15" width="9.28515625" bestFit="1" customWidth="1"/>
    <col min="16" max="16" width="7.7109375" bestFit="1" customWidth="1"/>
    <col min="17" max="17" width="14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  <c r="G1" t="s">
        <v>95</v>
      </c>
      <c r="H1" t="s">
        <v>85</v>
      </c>
      <c r="I1" t="s">
        <v>8</v>
      </c>
      <c r="J1" t="s">
        <v>96</v>
      </c>
      <c r="K1" t="s">
        <v>86</v>
      </c>
      <c r="L1" t="s">
        <v>11</v>
      </c>
      <c r="M1" t="s">
        <v>97</v>
      </c>
      <c r="N1" t="s">
        <v>87</v>
      </c>
      <c r="O1" t="s">
        <v>14</v>
      </c>
      <c r="P1" t="s">
        <v>15</v>
      </c>
      <c r="Q1" t="s">
        <v>98</v>
      </c>
    </row>
    <row r="2" spans="1:20" x14ac:dyDescent="0.25">
      <c r="A2" s="1"/>
      <c r="S2" t="s">
        <v>15</v>
      </c>
      <c r="T2">
        <f>SUMIF(D2:D1000025,"*Office*",P2:P1000025)</f>
        <v>0</v>
      </c>
    </row>
    <row r="3" spans="1:20" x14ac:dyDescent="0.25">
      <c r="S3" t="s">
        <v>127</v>
      </c>
      <c r="T3">
        <f ca="1">SUMIF(A2:A1000026,TODAY(),P2:P1000026)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6DD5-D269-4CF4-9A24-6635DDF20CBE}">
  <dimension ref="A1:T3"/>
  <sheetViews>
    <sheetView topLeftCell="E1" workbookViewId="0">
      <selection activeCell="T4" sqref="T4"/>
    </sheetView>
  </sheetViews>
  <sheetFormatPr defaultRowHeight="15" x14ac:dyDescent="0.25"/>
  <cols>
    <col min="1" max="1" width="8.42578125" bestFit="1" customWidth="1"/>
    <col min="2" max="2" width="10" bestFit="1" customWidth="1"/>
    <col min="3" max="3" width="13.140625" bestFit="1" customWidth="1"/>
    <col min="4" max="4" width="28.42578125" bestFit="1" customWidth="1"/>
    <col min="5" max="5" width="10.7109375" bestFit="1" customWidth="1"/>
    <col min="6" max="6" width="13.140625" bestFit="1" customWidth="1"/>
    <col min="7" max="7" width="7.140625" bestFit="1" customWidth="1"/>
    <col min="8" max="8" width="12.5703125" bestFit="1" customWidth="1"/>
    <col min="9" max="9" width="9.28515625" bestFit="1" customWidth="1"/>
    <col min="10" max="10" width="7.140625" bestFit="1" customWidth="1"/>
    <col min="11" max="11" width="11.42578125" bestFit="1" customWidth="1"/>
    <col min="12" max="12" width="9.28515625" bestFit="1" customWidth="1"/>
    <col min="13" max="13" width="7.140625" bestFit="1" customWidth="1"/>
    <col min="14" max="14" width="11.42578125" bestFit="1" customWidth="1"/>
    <col min="15" max="15" width="9.28515625" bestFit="1" customWidth="1"/>
    <col min="16" max="16" width="7.7109375" bestFit="1" customWidth="1"/>
    <col min="17" max="17" width="17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99</v>
      </c>
      <c r="F1" t="s">
        <v>100</v>
      </c>
      <c r="G1" t="s">
        <v>95</v>
      </c>
      <c r="H1" t="s">
        <v>85</v>
      </c>
      <c r="I1" t="s">
        <v>8</v>
      </c>
      <c r="J1" t="s">
        <v>96</v>
      </c>
      <c r="K1" t="s">
        <v>86</v>
      </c>
      <c r="L1" t="s">
        <v>11</v>
      </c>
      <c r="M1" t="s">
        <v>97</v>
      </c>
      <c r="N1" t="s">
        <v>87</v>
      </c>
      <c r="O1" t="s">
        <v>14</v>
      </c>
      <c r="P1" t="s">
        <v>15</v>
      </c>
      <c r="Q1" t="s">
        <v>98</v>
      </c>
    </row>
    <row r="2" spans="1:20" x14ac:dyDescent="0.25">
      <c r="A2" s="1">
        <v>43976</v>
      </c>
      <c r="B2">
        <v>597143608</v>
      </c>
      <c r="C2" t="s">
        <v>17</v>
      </c>
      <c r="D2" t="s">
        <v>101</v>
      </c>
      <c r="E2" t="s">
        <v>102</v>
      </c>
      <c r="F2" t="s">
        <v>103</v>
      </c>
      <c r="G2" t="s">
        <v>21</v>
      </c>
      <c r="H2" t="s">
        <v>104</v>
      </c>
      <c r="I2" t="s">
        <v>105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>
        <v>50000</v>
      </c>
      <c r="Q2" t="s">
        <v>37</v>
      </c>
      <c r="S2" t="s">
        <v>15</v>
      </c>
      <c r="T2">
        <f>SUMIF(D2:D1000025,"*Bank*",P2:P1000025)</f>
        <v>50000</v>
      </c>
    </row>
    <row r="3" spans="1:20" x14ac:dyDescent="0.25">
      <c r="S3" t="s">
        <v>127</v>
      </c>
      <c r="T3">
        <f>SUMIF(D2:D1000025,"*Office*",P2:P1000025)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Database Home</vt:lpstr>
      <vt:lpstr>Payment</vt:lpstr>
      <vt:lpstr>Receipt</vt:lpstr>
      <vt:lpstr>Expense</vt:lpstr>
      <vt:lpstr>IOU</vt:lpstr>
      <vt:lpstr>Salary Loan</vt:lpstr>
      <vt:lpstr>Contra Voucher-Bank to Office</vt:lpstr>
      <vt:lpstr>Contra Voucher-Office to Bank</vt:lpstr>
      <vt:lpstr>Contra Voucher-Bank to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Sakib Khan</dc:creator>
  <cp:lastModifiedBy>Khan Muhammad Sakib</cp:lastModifiedBy>
  <dcterms:created xsi:type="dcterms:W3CDTF">2015-06-05T18:17:20Z</dcterms:created>
  <dcterms:modified xsi:type="dcterms:W3CDTF">2020-05-24T21:07:07Z</dcterms:modified>
</cp:coreProperties>
</file>