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bookViews>
    <workbookView xWindow="0" yWindow="0" windowWidth="20490" windowHeight="7575"/>
  </bookViews>
  <sheets>
    <sheet name="2561 แยกรายเดือนผู้รับบริการ" sheetId="10" r:id="rId1"/>
    <sheet name="สถิติทั่วไป" sheetId="9" r:id="rId2"/>
  </sheets>
  <definedNames>
    <definedName name="_xlnm._FilterDatabase" localSheetId="0" hidden="1">'2561 แยกรายเดือนผู้รับบริการ'!$A$3:$C$15</definedName>
    <definedName name="_xlnm._FilterDatabase" localSheetId="1" hidden="1">สถิติทั่วไป!$A$3:$D$19</definedName>
  </definedNames>
  <calcPr calcId="162913"/>
</workbook>
</file>

<file path=xl/calcChain.xml><?xml version="1.0" encoding="utf-8"?>
<calcChain xmlns="http://schemas.openxmlformats.org/spreadsheetml/2006/main">
  <c r="B16" i="10" l="1"/>
  <c r="C16" i="10"/>
  <c r="G17" i="9" l="1"/>
  <c r="G18" i="9"/>
  <c r="G12" i="9" l="1"/>
  <c r="G9" i="9"/>
  <c r="G6" i="9"/>
  <c r="F18" i="9" l="1"/>
  <c r="F17" i="9"/>
  <c r="F12" i="9"/>
  <c r="F9" i="9"/>
  <c r="F6" i="9"/>
  <c r="D19" i="9" l="1"/>
  <c r="C19" i="9"/>
  <c r="B19" i="9"/>
  <c r="E18" i="9"/>
  <c r="D18" i="9"/>
  <c r="C18" i="9"/>
  <c r="B18" i="9"/>
  <c r="E17" i="9"/>
  <c r="D17" i="9"/>
  <c r="C17" i="9"/>
  <c r="B17" i="9"/>
  <c r="E12" i="9"/>
  <c r="B12" i="9"/>
  <c r="E9" i="9"/>
  <c r="B9" i="9"/>
  <c r="E6" i="9"/>
  <c r="B6" i="9"/>
</calcChain>
</file>

<file path=xl/sharedStrings.xml><?xml version="1.0" encoding="utf-8"?>
<sst xmlns="http://schemas.openxmlformats.org/spreadsheetml/2006/main" count="26" uniqueCount="26">
  <si>
    <t>ประเภท</t>
  </si>
  <si>
    <t>สถิติ การให้บริการ โรงพยาบาลภูสิงห์ จำแนกตามปีงบประมาณ</t>
  </si>
  <si>
    <t>1.ผู้ป่วยนอกทั้งหมดใน  รพ(.OPD+PCU) (คน)</t>
  </si>
  <si>
    <t>2.ผู้ป่วยนอกทั้งหมดใน  รพ(.OPD+PCU) (ครั้ง)</t>
  </si>
  <si>
    <t>3.ผู้ป่วยนอกทั้งหมดใน  รพ(.OPD+PCU)  เฉลี่ยต่อวัน  (ครั้ง)</t>
  </si>
  <si>
    <t>4.ผู้ป่วยนอก OPD. (คน)</t>
  </si>
  <si>
    <t>5.ผู้ป่วยนอก OPD  (ครั้ง)</t>
  </si>
  <si>
    <t>6.ผู้ป่วยนอก OPD เฉลี่ยต่อวัน (ครั้ง)</t>
  </si>
  <si>
    <t>7.ผู้ป่วยนอก PCU (คน)</t>
  </si>
  <si>
    <t>8.ผู้ป่วยนอก PCU (ครั้ง)</t>
  </si>
  <si>
    <t>9.ผู้ป่วยนอก PCU เฉลี่ยต่อวัน (ครั้ง)</t>
  </si>
  <si>
    <t>10.จำนวนผู้ป่วยในทั้งหมด</t>
  </si>
  <si>
    <t>11.จำนวนวันนอนผู้ป่วยในทั้งหมด</t>
  </si>
  <si>
    <t>12.จำนวนผู้ป่วยในไม่นับเด็กคลอดปกติ</t>
  </si>
  <si>
    <t>13.จำนวนวันนอนไม่นับเด็กคลอดปกติ</t>
  </si>
  <si>
    <t>14.จำนวนผู้ป่วยในเฉลี่ยต่อวัน(คน)</t>
  </si>
  <si>
    <t>15.จำนวนวันนอน โรงพยาบาลเฉลี่ยต่อคน(วัน)</t>
  </si>
  <si>
    <t>16.อัตราการครองเตียง</t>
  </si>
  <si>
    <t>ปีงบประมาณ</t>
  </si>
  <si>
    <t>17.CMI</t>
  </si>
  <si>
    <t>2562 (ต.ค-มี.ค.62)</t>
  </si>
  <si>
    <t>จำนวน</t>
  </si>
  <si>
    <t>คน</t>
  </si>
  <si>
    <t>ครั้ง</t>
  </si>
  <si>
    <t>เดือน</t>
  </si>
  <si>
    <t>สถิติ การให้บริการ โรงพยาบาลภูสิงห์ จำแนกรายเดือน ปีงบประมาณ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</si>
</sst>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87" formatCode="_-* #,##0_-;\-* #,##0_-;_-* &quot;-&quot;??_-;_-@_-"/>
    <numFmt numFmtId="188" formatCode="0.0000"/>
    <numFmt numFmtId="189" formatCode="_-* #,##0.0000_-;\-* #,##0.0000_-;_-* &quot;-&quot;??_-;_-@_-"/>
  </numFmts>
  <fonts count="7" x14ac:knownFonts="1">
    <font>
      <sz val="10"/>
      <color theme="1"/>
      <name val="Microsoft Sans Serif"/>
      <family val="2"/>
      <charset val="222"/>
    </font>
    <font>
      <sz val="10"/>
      <color theme="1"/>
      <name val="Microsoft Sans Serif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u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87" fontId="3" fillId="0" borderId="2" xfId="1" applyNumberFormat="1" applyFont="1" applyFill="1" applyBorder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3" fillId="0" borderId="1" xfId="0" applyFont="1" applyFill="1" applyBorder="1" applyAlignment="1">
      <alignment vertical="center"/>
    </xf>
    <xf numFmtId="187" fontId="3" fillId="0" borderId="1" xfId="1" applyNumberFormat="1" applyFont="1" applyFill="1" applyBorder="1" applyAlignment="1">
      <alignment horizontal="right" vertical="top"/>
    </xf>
    <xf numFmtId="187" fontId="4" fillId="0" borderId="0" xfId="1" applyNumberFormat="1" applyFont="1" applyFill="1" applyAlignment="1">
      <alignment horizontal="right" vertical="top"/>
    </xf>
    <xf numFmtId="43" fontId="4" fillId="0" borderId="0" xfId="1" applyFont="1" applyFill="1" applyAlignment="1">
      <alignment vertical="center"/>
    </xf>
    <xf numFmtId="43" fontId="3" fillId="0" borderId="1" xfId="1" applyNumberFormat="1" applyFont="1" applyFill="1" applyBorder="1" applyAlignment="1">
      <alignment horizontal="right" vertical="top"/>
    </xf>
    <xf numFmtId="43" fontId="4" fillId="0" borderId="0" xfId="0" applyNumberFormat="1" applyFont="1" applyFill="1" applyAlignment="1">
      <alignment vertical="center"/>
    </xf>
    <xf numFmtId="187" fontId="4" fillId="0" borderId="1" xfId="1" applyNumberFormat="1" applyFont="1" applyFill="1" applyBorder="1" applyAlignment="1">
      <alignment horizontal="right" vertical="top"/>
    </xf>
    <xf numFmtId="1" fontId="3" fillId="0" borderId="1" xfId="0" applyNumberFormat="1" applyFont="1" applyFill="1" applyBorder="1" applyAlignment="1">
      <alignment horizontal="right" vertical="top"/>
    </xf>
    <xf numFmtId="2" fontId="3" fillId="0" borderId="1" xfId="0" applyNumberFormat="1" applyFont="1" applyFill="1" applyBorder="1" applyAlignment="1">
      <alignment horizontal="right" vertical="top"/>
    </xf>
    <xf numFmtId="2" fontId="3" fillId="0" borderId="1" xfId="1" applyNumberFormat="1" applyFont="1" applyFill="1" applyBorder="1" applyAlignment="1">
      <alignment horizontal="right" vertical="top"/>
    </xf>
    <xf numFmtId="188" fontId="3" fillId="0" borderId="1" xfId="1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187" fontId="4" fillId="0" borderId="0" xfId="1" applyNumberFormat="1" applyFont="1" applyFill="1" applyAlignment="1">
      <alignment horizontal="right" vertical="center"/>
    </xf>
    <xf numFmtId="187" fontId="5" fillId="0" borderId="1" xfId="1" applyNumberFormat="1" applyFont="1" applyFill="1" applyBorder="1" applyAlignment="1">
      <alignment horizontal="right" vertical="center"/>
    </xf>
    <xf numFmtId="187" fontId="4" fillId="0" borderId="1" xfId="1" applyNumberFormat="1" applyFont="1" applyFill="1" applyBorder="1" applyAlignment="1">
      <alignment horizontal="right" vertical="center"/>
    </xf>
    <xf numFmtId="189" fontId="4" fillId="0" borderId="1" xfId="1" applyNumberFormat="1" applyFont="1" applyFill="1" applyBorder="1" applyAlignment="1">
      <alignment horizontal="right" vertical="top"/>
    </xf>
    <xf numFmtId="189" fontId="4" fillId="0" borderId="1" xfId="1" applyNumberFormat="1" applyFont="1" applyFill="1" applyBorder="1" applyAlignment="1">
      <alignment horizontal="right" vertical="center"/>
    </xf>
    <xf numFmtId="187" fontId="4" fillId="0" borderId="1" xfId="1" applyNumberFormat="1" applyFont="1" applyBorder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1" applyNumberFormat="1" applyFont="1" applyFill="1" applyBorder="1" applyAlignment="1">
      <alignment horizontal="center" vertical="top"/>
    </xf>
    <xf numFmtId="0" fontId="3" fillId="0" borderId="1" xfId="1" applyNumberFormat="1" applyFont="1" applyFill="1" applyBorder="1" applyAlignment="1">
      <alignment horizontal="right" vertical="top"/>
    </xf>
    <xf numFmtId="0" fontId="4" fillId="0" borderId="1" xfId="1" applyNumberFormat="1" applyFont="1" applyFill="1" applyBorder="1" applyAlignment="1">
      <alignment horizontal="right" vertical="top"/>
    </xf>
    <xf numFmtId="0" fontId="6" fillId="0" borderId="0" xfId="0" applyFont="1" applyFill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แบบตาราง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ออยเอง">
      <a:majorFont>
        <a:latin typeface="Browallia New"/>
        <a:ea typeface=""/>
        <a:cs typeface="Browallia New"/>
      </a:majorFont>
      <a:minorFont>
        <a:latin typeface="Browallia New"/>
        <a:ea typeface=""/>
        <a:cs typeface="Browallia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6"/>
  <sheetViews>
    <sheetView tabSelected="1" zoomScaleNormal="100" workbookViewId="0">
      <selection activeCell="H13" sqref="H13"/>
    </sheetView>
  </sheetViews>
  <sheetFormatPr defaultRowHeight="21" x14ac:dyDescent="0.2"/>
  <cols>
    <col min="1" max="1" width="18" style="2" customWidth="1"/>
    <col min="2" max="3" width="10.140625" style="8" customWidth="1"/>
    <col min="4" max="4" width="11.28515625" style="2" bestFit="1" customWidth="1"/>
    <col min="5" max="16384" width="9.140625" style="2"/>
  </cols>
  <sheetData>
    <row r="1" spans="1:4" x14ac:dyDescent="0.2">
      <c r="A1" s="34" t="s">
        <v>25</v>
      </c>
      <c r="B1" s="34"/>
      <c r="C1" s="34"/>
    </row>
    <row r="2" spans="1:4" x14ac:dyDescent="0.2">
      <c r="A2" s="32" t="s">
        <v>24</v>
      </c>
      <c r="B2" s="30" t="s">
        <v>21</v>
      </c>
      <c r="C2" s="30"/>
    </row>
    <row r="3" spans="1:4" s="5" customFormat="1" x14ac:dyDescent="0.2">
      <c r="A3" s="33"/>
      <c r="B3" s="35" t="s">
        <v>22</v>
      </c>
      <c r="C3" s="35" t="s">
        <v>23</v>
      </c>
    </row>
    <row r="4" spans="1:4" x14ac:dyDescent="0.2">
      <c r="A4" s="31">
        <v>241336</v>
      </c>
      <c r="B4" s="36">
        <v>5694</v>
      </c>
      <c r="C4" s="36">
        <v>7858</v>
      </c>
    </row>
    <row r="5" spans="1:4" x14ac:dyDescent="0.2">
      <c r="A5" s="31">
        <v>241367</v>
      </c>
      <c r="B5" s="36">
        <v>4929</v>
      </c>
      <c r="C5" s="37">
        <v>6846</v>
      </c>
    </row>
    <row r="6" spans="1:4" x14ac:dyDescent="0.2">
      <c r="A6" s="31">
        <v>241397</v>
      </c>
      <c r="B6" s="36">
        <v>4793</v>
      </c>
      <c r="C6" s="36">
        <v>6520</v>
      </c>
    </row>
    <row r="7" spans="1:4" x14ac:dyDescent="0.2">
      <c r="A7" s="31">
        <v>241428</v>
      </c>
      <c r="B7" s="36">
        <v>5411</v>
      </c>
      <c r="C7" s="36">
        <v>7353</v>
      </c>
      <c r="D7" s="12"/>
    </row>
    <row r="8" spans="1:4" x14ac:dyDescent="0.2">
      <c r="A8" s="31">
        <v>241459</v>
      </c>
      <c r="B8" s="36">
        <v>4912</v>
      </c>
      <c r="C8" s="36">
        <v>6774</v>
      </c>
      <c r="D8" s="12"/>
    </row>
    <row r="9" spans="1:4" x14ac:dyDescent="0.2">
      <c r="A9" s="31">
        <v>241487</v>
      </c>
      <c r="B9" s="36">
        <v>5442</v>
      </c>
      <c r="C9" s="36">
        <v>7253</v>
      </c>
      <c r="D9" s="14"/>
    </row>
    <row r="10" spans="1:4" x14ac:dyDescent="0.2">
      <c r="A10" s="31">
        <v>241518</v>
      </c>
      <c r="B10" s="36">
        <v>4982</v>
      </c>
      <c r="C10" s="36">
        <v>6748</v>
      </c>
      <c r="D10" s="14"/>
    </row>
    <row r="11" spans="1:4" x14ac:dyDescent="0.2">
      <c r="A11" s="31">
        <v>241548</v>
      </c>
      <c r="B11" s="36">
        <v>5572</v>
      </c>
      <c r="C11" s="36">
        <v>7435</v>
      </c>
      <c r="D11" s="12"/>
    </row>
    <row r="12" spans="1:4" x14ac:dyDescent="0.2">
      <c r="A12" s="31">
        <v>241579</v>
      </c>
      <c r="B12" s="36">
        <v>5802</v>
      </c>
      <c r="C12" s="36">
        <v>7842</v>
      </c>
      <c r="D12" s="14"/>
    </row>
    <row r="13" spans="1:4" x14ac:dyDescent="0.2">
      <c r="A13" s="31">
        <v>241609</v>
      </c>
      <c r="B13" s="36">
        <v>5582</v>
      </c>
      <c r="C13" s="36">
        <v>7544</v>
      </c>
    </row>
    <row r="14" spans="1:4" x14ac:dyDescent="0.2">
      <c r="A14" s="31">
        <v>241640</v>
      </c>
      <c r="B14" s="36">
        <v>6007</v>
      </c>
      <c r="C14" s="36">
        <v>8169</v>
      </c>
    </row>
    <row r="15" spans="1:4" x14ac:dyDescent="0.2">
      <c r="A15" s="31">
        <v>241671</v>
      </c>
      <c r="B15" s="36">
        <v>5668</v>
      </c>
      <c r="C15" s="36">
        <v>7596</v>
      </c>
    </row>
    <row r="16" spans="1:4" x14ac:dyDescent="0.2">
      <c r="B16" s="38">
        <f>SUM(B4:B15)</f>
        <v>64794</v>
      </c>
      <c r="C16" s="38">
        <f>SUM(C4:C15)</f>
        <v>87938</v>
      </c>
    </row>
  </sheetData>
  <mergeCells count="2">
    <mergeCell ref="B2:C2"/>
    <mergeCell ref="A2:A3"/>
  </mergeCells>
  <conditionalFormatting sqref="B2">
    <cfRule type="dataBar" priority="8">
      <dataBar>
        <cfvo type="min"/>
        <cfvo type="max"/>
        <color rgb="FF638EC6"/>
      </dataBar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C3 B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C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B3:C3">
    <cfRule type="colorScale" priority="29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H22"/>
  <sheetViews>
    <sheetView zoomScaleNormal="100" workbookViewId="0">
      <selection activeCell="A13" sqref="A13"/>
    </sheetView>
  </sheetViews>
  <sheetFormatPr defaultRowHeight="21" x14ac:dyDescent="0.2"/>
  <cols>
    <col min="1" max="1" width="50.28515625" style="2" customWidth="1"/>
    <col min="2" max="5" width="10.140625" style="8" customWidth="1"/>
    <col min="6" max="6" width="12" style="11" customWidth="1"/>
    <col min="7" max="7" width="20.28515625" style="23" customWidth="1"/>
    <col min="8" max="8" width="11.28515625" style="2" bestFit="1" customWidth="1"/>
    <col min="9" max="16384" width="9.140625" style="2"/>
  </cols>
  <sheetData>
    <row r="1" spans="1:8" x14ac:dyDescent="0.2">
      <c r="A1" s="29" t="s">
        <v>1</v>
      </c>
      <c r="B1" s="29"/>
      <c r="C1" s="29"/>
      <c r="D1" s="29"/>
      <c r="E1" s="29"/>
      <c r="F1" s="29"/>
    </row>
    <row r="2" spans="1:8" x14ac:dyDescent="0.2">
      <c r="A2" s="20"/>
      <c r="B2" s="30" t="s">
        <v>18</v>
      </c>
      <c r="C2" s="30"/>
      <c r="D2" s="30"/>
      <c r="E2" s="30"/>
      <c r="F2" s="30"/>
      <c r="G2" s="30"/>
    </row>
    <row r="3" spans="1:8" s="5" customFormat="1" x14ac:dyDescent="0.2">
      <c r="A3" s="22" t="s">
        <v>0</v>
      </c>
      <c r="B3" s="3">
        <v>2557</v>
      </c>
      <c r="C3" s="3">
        <v>2558</v>
      </c>
      <c r="D3" s="4">
        <v>2559</v>
      </c>
      <c r="E3" s="4">
        <v>2560</v>
      </c>
      <c r="F3" s="21">
        <v>2561</v>
      </c>
      <c r="G3" s="24" t="s">
        <v>20</v>
      </c>
    </row>
    <row r="4" spans="1:8" x14ac:dyDescent="0.2">
      <c r="A4" s="6" t="s">
        <v>2</v>
      </c>
      <c r="B4" s="7">
        <v>25593</v>
      </c>
      <c r="C4" s="7">
        <v>25432</v>
      </c>
      <c r="D4" s="7">
        <v>25940</v>
      </c>
      <c r="E4" s="7">
        <v>26790</v>
      </c>
      <c r="F4" s="11">
        <v>25900</v>
      </c>
      <c r="G4" s="25">
        <v>16860</v>
      </c>
    </row>
    <row r="5" spans="1:8" x14ac:dyDescent="0.2">
      <c r="A5" s="9" t="s">
        <v>3</v>
      </c>
      <c r="B5" s="10">
        <v>96253</v>
      </c>
      <c r="C5" s="11">
        <v>99655</v>
      </c>
      <c r="D5" s="10">
        <v>98611</v>
      </c>
      <c r="E5" s="10">
        <v>109307</v>
      </c>
      <c r="F5" s="15">
        <v>109200</v>
      </c>
      <c r="G5" s="25">
        <v>55595</v>
      </c>
    </row>
    <row r="6" spans="1:8" x14ac:dyDescent="0.2">
      <c r="A6" s="9" t="s">
        <v>4</v>
      </c>
      <c r="B6" s="10">
        <f>B5/365</f>
        <v>263.7068493150685</v>
      </c>
      <c r="C6" s="10">
        <v>273.02739726027397</v>
      </c>
      <c r="D6" s="10">
        <v>269</v>
      </c>
      <c r="E6" s="10">
        <f>E5/365</f>
        <v>299.47123287671235</v>
      </c>
      <c r="F6" s="15">
        <f>F5/365</f>
        <v>299.17808219178085</v>
      </c>
      <c r="G6" s="15">
        <f>G5/182</f>
        <v>305.46703296703299</v>
      </c>
    </row>
    <row r="7" spans="1:8" x14ac:dyDescent="0.2">
      <c r="A7" s="9" t="s">
        <v>5</v>
      </c>
      <c r="B7" s="10">
        <v>20958</v>
      </c>
      <c r="C7" s="10">
        <v>20958</v>
      </c>
      <c r="D7" s="10">
        <v>21267</v>
      </c>
      <c r="E7" s="10">
        <v>22206</v>
      </c>
      <c r="F7" s="15">
        <v>21900</v>
      </c>
      <c r="G7" s="25">
        <v>13627</v>
      </c>
      <c r="H7" s="12"/>
    </row>
    <row r="8" spans="1:8" x14ac:dyDescent="0.2">
      <c r="A8" s="9" t="s">
        <v>6</v>
      </c>
      <c r="B8" s="10">
        <v>74991</v>
      </c>
      <c r="C8" s="10">
        <v>75954</v>
      </c>
      <c r="D8" s="10">
        <v>76704</v>
      </c>
      <c r="E8" s="10">
        <v>87354</v>
      </c>
      <c r="F8" s="15">
        <v>87134</v>
      </c>
      <c r="G8" s="25">
        <v>44545</v>
      </c>
      <c r="H8" s="12"/>
    </row>
    <row r="9" spans="1:8" x14ac:dyDescent="0.2">
      <c r="A9" s="9" t="s">
        <v>7</v>
      </c>
      <c r="B9" s="10">
        <f>B8/365</f>
        <v>205.45479452054795</v>
      </c>
      <c r="C9" s="10">
        <v>208.09315068493152</v>
      </c>
      <c r="D9" s="10">
        <v>210</v>
      </c>
      <c r="E9" s="13">
        <f>E8/365</f>
        <v>239.32602739726028</v>
      </c>
      <c r="F9" s="15">
        <f>F8/365</f>
        <v>238.72328767123287</v>
      </c>
      <c r="G9" s="15">
        <f>G8/182</f>
        <v>244.75274725274724</v>
      </c>
      <c r="H9" s="14"/>
    </row>
    <row r="10" spans="1:8" x14ac:dyDescent="0.2">
      <c r="A10" s="9" t="s">
        <v>8</v>
      </c>
      <c r="B10" s="10">
        <v>4635</v>
      </c>
      <c r="C10" s="10">
        <v>4474</v>
      </c>
      <c r="D10" s="10">
        <v>4673</v>
      </c>
      <c r="E10" s="10">
        <v>4584</v>
      </c>
      <c r="F10" s="15">
        <v>4000</v>
      </c>
      <c r="G10" s="25">
        <v>3233</v>
      </c>
      <c r="H10" s="14"/>
    </row>
    <row r="11" spans="1:8" x14ac:dyDescent="0.2">
      <c r="A11" s="9" t="s">
        <v>9</v>
      </c>
      <c r="B11" s="10">
        <v>21262</v>
      </c>
      <c r="C11" s="10">
        <v>23701</v>
      </c>
      <c r="D11" s="10">
        <v>21907</v>
      </c>
      <c r="E11" s="10">
        <v>21953</v>
      </c>
      <c r="F11" s="15">
        <v>22066</v>
      </c>
      <c r="G11" s="25">
        <v>11350</v>
      </c>
      <c r="H11" s="12"/>
    </row>
    <row r="12" spans="1:8" x14ac:dyDescent="0.2">
      <c r="A12" s="9" t="s">
        <v>10</v>
      </c>
      <c r="B12" s="10">
        <f>B11/365</f>
        <v>58.252054794520546</v>
      </c>
      <c r="C12" s="10">
        <v>64.93424657534247</v>
      </c>
      <c r="D12" s="10">
        <v>60</v>
      </c>
      <c r="E12" s="10">
        <f>E11/365</f>
        <v>60.145205479452052</v>
      </c>
      <c r="F12" s="15">
        <f>F11/365</f>
        <v>60.454794520547942</v>
      </c>
      <c r="G12" s="15">
        <f>G11/182</f>
        <v>62.362637362637365</v>
      </c>
      <c r="H12" s="14"/>
    </row>
    <row r="13" spans="1:8" x14ac:dyDescent="0.2">
      <c r="A13" s="9" t="s">
        <v>11</v>
      </c>
      <c r="B13" s="10">
        <v>2935</v>
      </c>
      <c r="C13" s="10">
        <v>2767</v>
      </c>
      <c r="D13" s="10">
        <v>2783</v>
      </c>
      <c r="E13" s="10">
        <v>2894</v>
      </c>
      <c r="F13" s="15">
        <v>2893</v>
      </c>
      <c r="G13" s="25">
        <v>1479</v>
      </c>
    </row>
    <row r="14" spans="1:8" x14ac:dyDescent="0.35">
      <c r="A14" s="9" t="s">
        <v>12</v>
      </c>
      <c r="B14" s="10">
        <v>8189</v>
      </c>
      <c r="C14" s="10">
        <v>6878</v>
      </c>
      <c r="D14" s="10">
        <v>7661</v>
      </c>
      <c r="E14" s="10">
        <v>8396</v>
      </c>
      <c r="F14" s="15">
        <v>9565</v>
      </c>
      <c r="G14" s="28">
        <v>4888</v>
      </c>
    </row>
    <row r="15" spans="1:8" x14ac:dyDescent="0.2">
      <c r="A15" s="9" t="s">
        <v>13</v>
      </c>
      <c r="B15" s="10">
        <v>2662</v>
      </c>
      <c r="C15" s="10">
        <v>2543</v>
      </c>
      <c r="D15" s="10">
        <v>2599</v>
      </c>
      <c r="E15" s="10">
        <v>2711</v>
      </c>
      <c r="F15" s="15">
        <v>2734</v>
      </c>
      <c r="G15" s="25">
        <v>1387</v>
      </c>
    </row>
    <row r="16" spans="1:8" x14ac:dyDescent="0.2">
      <c r="A16" s="9" t="s">
        <v>14</v>
      </c>
      <c r="B16" s="10">
        <v>7494</v>
      </c>
      <c r="C16" s="10">
        <v>6795</v>
      </c>
      <c r="D16" s="10">
        <v>7209</v>
      </c>
      <c r="E16" s="10">
        <v>7942</v>
      </c>
      <c r="F16" s="15">
        <v>9150</v>
      </c>
      <c r="G16" s="25">
        <v>4663</v>
      </c>
    </row>
    <row r="17" spans="1:7" x14ac:dyDescent="0.2">
      <c r="A17" s="9" t="s">
        <v>15</v>
      </c>
      <c r="B17" s="16">
        <f>B13/365</f>
        <v>8.0410958904109595</v>
      </c>
      <c r="C17" s="16">
        <f>C13/365</f>
        <v>7.580821917808219</v>
      </c>
      <c r="D17" s="16">
        <f>D13/366</f>
        <v>7.6038251366120218</v>
      </c>
      <c r="E17" s="16">
        <f>E13/365</f>
        <v>7.9287671232876713</v>
      </c>
      <c r="F17" s="10">
        <f>F13/365</f>
        <v>7.9260273972602739</v>
      </c>
      <c r="G17" s="13">
        <f>G13/182</f>
        <v>8.1263736263736259</v>
      </c>
    </row>
    <row r="18" spans="1:7" x14ac:dyDescent="0.2">
      <c r="A18" s="9" t="s">
        <v>16</v>
      </c>
      <c r="B18" s="17">
        <f t="shared" ref="B18:G18" si="0">B14/B13</f>
        <v>2.7901192504258945</v>
      </c>
      <c r="C18" s="17">
        <f t="shared" si="0"/>
        <v>2.4857246114925911</v>
      </c>
      <c r="D18" s="17">
        <f t="shared" si="0"/>
        <v>2.7527847646424721</v>
      </c>
      <c r="E18" s="17">
        <f t="shared" si="0"/>
        <v>2.9011748445058743</v>
      </c>
      <c r="F18" s="13">
        <f t="shared" si="0"/>
        <v>3.3062564811614243</v>
      </c>
      <c r="G18" s="13">
        <f t="shared" si="0"/>
        <v>3.3049357674104125</v>
      </c>
    </row>
    <row r="19" spans="1:7" x14ac:dyDescent="0.2">
      <c r="A19" s="9" t="s">
        <v>17</v>
      </c>
      <c r="B19" s="18">
        <f>(B16*100)/(30*365)</f>
        <v>68.438356164383563</v>
      </c>
      <c r="C19" s="18">
        <f>(C16*100)/(30*365)</f>
        <v>62.054794520547944</v>
      </c>
      <c r="D19" s="18">
        <f>(D16*100)/(30*366)</f>
        <v>65.655737704918039</v>
      </c>
      <c r="E19" s="18">
        <v>72.53</v>
      </c>
      <c r="F19" s="15">
        <v>83.56</v>
      </c>
      <c r="G19" s="25">
        <v>85.4</v>
      </c>
    </row>
    <row r="20" spans="1:7" x14ac:dyDescent="0.2">
      <c r="A20" s="9" t="s">
        <v>19</v>
      </c>
      <c r="B20" s="19">
        <v>0.53510000000000002</v>
      </c>
      <c r="C20" s="19">
        <v>0.54869999999999997</v>
      </c>
      <c r="D20" s="19">
        <v>0.59119999999999995</v>
      </c>
      <c r="E20" s="19">
        <v>0.64480000000000004</v>
      </c>
      <c r="F20" s="26">
        <v>0.66410000000000002</v>
      </c>
      <c r="G20" s="27">
        <v>0.69540000000000002</v>
      </c>
    </row>
    <row r="22" spans="1:7" x14ac:dyDescent="0.2">
      <c r="A22" s="1"/>
    </row>
  </sheetData>
  <mergeCells count="2">
    <mergeCell ref="A1:F1"/>
    <mergeCell ref="B2:G2"/>
  </mergeCells>
  <conditionalFormatting sqref="B3:D3 A2:B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D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dataBar" priority="10">
      <dataBar>
        <cfvo type="min"/>
        <cfvo type="max"/>
        <color rgb="FF638EC6"/>
      </dataBar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B3:E3">
    <cfRule type="colorScale" priority="2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2561 แยกรายเดือนผู้รับบริการ</vt:lpstr>
      <vt:lpstr>สถิติทั่วไป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mrs351</dc:creator>
  <cp:lastModifiedBy>User</cp:lastModifiedBy>
  <cp:lastPrinted>2017-10-24T07:19:38Z</cp:lastPrinted>
  <dcterms:created xsi:type="dcterms:W3CDTF">2016-03-01T06:31:16Z</dcterms:created>
  <dcterms:modified xsi:type="dcterms:W3CDTF">2019-05-31T04:30:14Z</dcterms:modified>
</cp:coreProperties>
</file>