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tcfserver\Accounting\TCF Thailand\001_Clients\46 CHAMPION FOODS CO.,LTD\01_FS\FY2021-01-2022\CHF_2212_FS\"/>
    </mc:Choice>
  </mc:AlternateContent>
  <xr:revisionPtr revIDLastSave="0" documentId="13_ncr:1_{FCEB9222-8A8C-4AD6-B40D-20F37B382DE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B DEC" sheetId="10" r:id="rId1"/>
    <sheet name="Check lsit" sheetId="7" r:id="rId2"/>
    <sheet name="Reconcile bank DEC 22" sheetId="9" r:id="rId3"/>
    <sheet name="1. Gross profit" sheetId="1" state="hidden" r:id="rId4"/>
    <sheet name="2. Rental Exp" sheetId="4" state="hidden" r:id="rId5"/>
    <sheet name="3. Special Exp" sheetId="2" state="hidden" r:id="rId6"/>
    <sheet name="4. GL-Bank" sheetId="5" state="hidden" r:id="rId7"/>
  </sheets>
  <definedNames>
    <definedName name="_xlnm._FilterDatabase" localSheetId="0" hidden="1">'TB DEC'!$A$10:$I$416</definedName>
    <definedName name="_xlnm.Print_Area" localSheetId="2">'Reconcile bank DEC 22'!$A$1:$K$152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7" l="1"/>
  <c r="C31" i="7"/>
  <c r="G88" i="7"/>
  <c r="G111" i="7"/>
  <c r="O54" i="7" l="1"/>
  <c r="G54" i="7"/>
  <c r="I54" i="7"/>
  <c r="K54" i="7"/>
  <c r="M54" i="7"/>
  <c r="E54" i="7"/>
  <c r="E57" i="7" s="1"/>
  <c r="C38" i="7"/>
  <c r="E42" i="7" l="1"/>
  <c r="G42" i="7"/>
  <c r="I42" i="7"/>
  <c r="K42" i="7"/>
  <c r="M42" i="7"/>
  <c r="C42" i="7"/>
  <c r="G93" i="7"/>
  <c r="G78" i="7"/>
  <c r="G77" i="7"/>
  <c r="G76" i="7"/>
  <c r="G75" i="7"/>
  <c r="G74" i="7"/>
  <c r="G73" i="7"/>
  <c r="G72" i="7"/>
  <c r="G69" i="7"/>
  <c r="G57" i="7" l="1"/>
  <c r="I57" i="7"/>
  <c r="K57" i="7"/>
  <c r="M57" i="7"/>
  <c r="C57" i="7"/>
  <c r="E38" i="7"/>
  <c r="E43" i="7" s="1"/>
  <c r="G38" i="7"/>
  <c r="G43" i="7" s="1"/>
  <c r="I38" i="7"/>
  <c r="I43" i="7" s="1"/>
  <c r="K38" i="7"/>
  <c r="K43" i="7" s="1"/>
  <c r="M38" i="7"/>
  <c r="M43" i="7" s="1"/>
  <c r="O38" i="7"/>
  <c r="C43" i="7"/>
  <c r="O57" i="7" l="1"/>
  <c r="G106" i="9"/>
  <c r="G95" i="9"/>
  <c r="G63" i="9"/>
  <c r="G78" i="9"/>
  <c r="K220" i="7" l="1"/>
  <c r="G145" i="9"/>
  <c r="G146" i="9"/>
  <c r="G147" i="9"/>
  <c r="G148" i="9"/>
  <c r="G149" i="9"/>
  <c r="G150" i="9"/>
  <c r="I150" i="9" s="1"/>
  <c r="G193" i="7" l="1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24" i="7"/>
  <c r="G123" i="7"/>
  <c r="G122" i="7"/>
  <c r="G121" i="7"/>
  <c r="G120" i="7"/>
  <c r="G119" i="7"/>
  <c r="G118" i="7"/>
  <c r="G117" i="7"/>
  <c r="G116" i="7"/>
  <c r="G115" i="7"/>
  <c r="G113" i="7"/>
  <c r="G114" i="7"/>
  <c r="G112" i="7"/>
  <c r="G101" i="7"/>
  <c r="G100" i="7"/>
  <c r="G96" i="7"/>
  <c r="G95" i="7"/>
  <c r="G94" i="7"/>
  <c r="G92" i="7"/>
  <c r="G91" i="7"/>
  <c r="G99" i="7"/>
  <c r="G98" i="7"/>
  <c r="G97" i="7"/>
  <c r="G90" i="7"/>
  <c r="G89" i="7"/>
  <c r="G71" i="7"/>
  <c r="G70" i="7"/>
  <c r="G68" i="7"/>
  <c r="G67" i="7"/>
  <c r="G66" i="7"/>
  <c r="I145" i="9" l="1"/>
  <c r="I146" i="9"/>
  <c r="G113" i="9"/>
  <c r="G49" i="9"/>
  <c r="G79" i="9" s="1"/>
  <c r="H79" i="9" s="1"/>
  <c r="I147" i="9"/>
  <c r="G137" i="9"/>
  <c r="G123" i="9"/>
  <c r="G45" i="9"/>
  <c r="G30" i="9"/>
  <c r="K219" i="7"/>
  <c r="M31" i="7"/>
  <c r="K31" i="7"/>
  <c r="I31" i="7"/>
  <c r="G31" i="7"/>
  <c r="O42" i="7"/>
  <c r="O43" i="7" s="1"/>
  <c r="G138" i="9" l="1"/>
  <c r="H138" i="9" s="1"/>
  <c r="G8" i="9"/>
  <c r="G86" i="9"/>
  <c r="I148" i="9"/>
  <c r="I149" i="9"/>
  <c r="O31" i="7"/>
  <c r="G46" i="9" l="1"/>
  <c r="H46" i="9" s="1"/>
  <c r="G107" i="9"/>
  <c r="H107" i="9" s="1"/>
  <c r="K224" i="7"/>
  <c r="K223" i="7"/>
  <c r="K222" i="7"/>
  <c r="K221" i="7"/>
  <c r="G7" i="4"/>
  <c r="D23" i="1"/>
  <c r="C23" i="1"/>
  <c r="C24" i="1" s="1"/>
  <c r="E22" i="1"/>
  <c r="E21" i="1"/>
  <c r="D16" i="1"/>
  <c r="D17" i="1" s="1"/>
  <c r="C16" i="1"/>
  <c r="C17" i="1" s="1"/>
  <c r="E15" i="1"/>
  <c r="E14" i="1"/>
  <c r="D9" i="1"/>
  <c r="D10" i="1" s="1"/>
  <c r="C9" i="1"/>
  <c r="C10" i="1" s="1"/>
  <c r="E8" i="1"/>
  <c r="E7" i="1"/>
  <c r="E23" i="1" l="1"/>
  <c r="E24" i="1" s="1"/>
  <c r="D24" i="1"/>
  <c r="E16" i="1"/>
  <c r="E17" i="1" s="1"/>
  <c r="E9" i="1"/>
  <c r="E10" i="1" s="1"/>
  <c r="H7" i="4"/>
  <c r="F6" i="5" l="1"/>
  <c r="I7" i="4" l="1"/>
  <c r="F7" i="5" l="1"/>
  <c r="F8" i="5"/>
  <c r="F9" i="5"/>
  <c r="F10" i="5"/>
  <c r="F11" i="5"/>
</calcChain>
</file>

<file path=xl/sharedStrings.xml><?xml version="1.0" encoding="utf-8"?>
<sst xmlns="http://schemas.openxmlformats.org/spreadsheetml/2006/main" count="865" uniqueCount="278">
  <si>
    <t>TOTAL SALES</t>
  </si>
  <si>
    <t>TOTAL COST OF GOOD SOLD</t>
  </si>
  <si>
    <t>GROSS PROFIT</t>
  </si>
  <si>
    <t>GROSS PROFIT RATIO</t>
  </si>
  <si>
    <t>ALL</t>
  </si>
  <si>
    <t>Acc code</t>
  </si>
  <si>
    <t>Acc name</t>
  </si>
  <si>
    <t>Accounting name</t>
  </si>
  <si>
    <t>GL</t>
  </si>
  <si>
    <t>Statement</t>
  </si>
  <si>
    <t>Dif</t>
  </si>
  <si>
    <t>Reason, Reference</t>
  </si>
  <si>
    <t>THB</t>
  </si>
  <si>
    <t xml:space="preserve">4. We have already checked the bank statement with GL. </t>
  </si>
  <si>
    <t>Month</t>
  </si>
  <si>
    <t>2. Fixed Expense analysis is as follows;</t>
  </si>
  <si>
    <t>PIC1</t>
    <phoneticPr fontId="4"/>
  </si>
  <si>
    <t>Month</t>
    <phoneticPr fontId="4"/>
  </si>
  <si>
    <t>leader (responsibility)</t>
    <phoneticPr fontId="4"/>
  </si>
  <si>
    <t>Cross check</t>
    <phoneticPr fontId="4"/>
  </si>
  <si>
    <t>✔</t>
  </si>
  <si>
    <t>✔</t>
    <phoneticPr fontId="4"/>
  </si>
  <si>
    <t>Leader check date</t>
    <phoneticPr fontId="4"/>
  </si>
  <si>
    <t>Name</t>
    <phoneticPr fontId="4"/>
  </si>
  <si>
    <t>Branch1</t>
    <phoneticPr fontId="4"/>
  </si>
  <si>
    <t>Branch2</t>
    <phoneticPr fontId="4"/>
  </si>
  <si>
    <t>1. Gross profit analysis. Please see the details as follows;</t>
    <phoneticPr fontId="4"/>
  </si>
  <si>
    <t>*if gross profit ratio is ubnormal, please recheck sales, purchase, end of inventory and so on.</t>
    <phoneticPr fontId="4"/>
  </si>
  <si>
    <t>*if expense which happen every month similar amount is ubnormal or did not record, pelase farefully to check. (such as rental fee, accounting fee, Depreciation and so on)</t>
    <phoneticPr fontId="4"/>
  </si>
  <si>
    <t>(Please select expense by Senior staff)</t>
    <phoneticPr fontId="4"/>
  </si>
  <si>
    <t>Branch 1</t>
    <phoneticPr fontId="4"/>
  </si>
  <si>
    <t>Branch 2</t>
    <phoneticPr fontId="4"/>
  </si>
  <si>
    <t>Remark
(Explanation)</t>
    <phoneticPr fontId="4"/>
  </si>
  <si>
    <t>Expsene 1</t>
    <phoneticPr fontId="4"/>
  </si>
  <si>
    <t>Expsene 2</t>
    <phoneticPr fontId="4"/>
  </si>
  <si>
    <t>Expsene 3</t>
    <phoneticPr fontId="4"/>
  </si>
  <si>
    <t>Expsene 4</t>
    <phoneticPr fontId="4"/>
  </si>
  <si>
    <t>Expsene 5</t>
    <phoneticPr fontId="4"/>
  </si>
  <si>
    <t>3. Special Expense analysis is as follows;</t>
    <phoneticPr fontId="4"/>
  </si>
  <si>
    <t>*If ubnormal expense happen, please discribe below</t>
    <phoneticPr fontId="4"/>
  </si>
  <si>
    <t>Attached Evidence copy below, (if have)</t>
    <phoneticPr fontId="4"/>
  </si>
  <si>
    <t>Branch Name</t>
    <phoneticPr fontId="4"/>
  </si>
  <si>
    <t>*bank statement and GL amount have to be same</t>
    <phoneticPr fontId="4"/>
  </si>
  <si>
    <t>* If GL and bank statement is not same, please let me know reason below</t>
    <phoneticPr fontId="4"/>
  </si>
  <si>
    <t>Company Name</t>
    <phoneticPr fontId="4"/>
  </si>
  <si>
    <t>*Please attached email by PDF, when you send FS to Japanese or clients. (some points also attach evidence *Ex, Invoice)</t>
    <phoneticPr fontId="4"/>
  </si>
  <si>
    <t>Check List for monthly Bookkeeping or review</t>
    <phoneticPr fontId="4"/>
  </si>
  <si>
    <t>*Attached Evidence in email, (if have)</t>
    <phoneticPr fontId="4"/>
  </si>
  <si>
    <t>*if gross profit ratio is abnormal, please recheck sales, purchase, end of inventory and so on.</t>
    <phoneticPr fontId="4"/>
  </si>
  <si>
    <t>Assign date</t>
    <phoneticPr fontId="4"/>
  </si>
  <si>
    <t>0000</t>
  </si>
  <si>
    <t>0005</t>
  </si>
  <si>
    <t>0006</t>
  </si>
  <si>
    <t>0008</t>
  </si>
  <si>
    <t>0009</t>
  </si>
  <si>
    <t>0012</t>
  </si>
  <si>
    <t>HO</t>
  </si>
  <si>
    <t>Gateway</t>
  </si>
  <si>
    <t>Branch-Thonglor</t>
  </si>
  <si>
    <t>Branch - Promphong</t>
  </si>
  <si>
    <t>Branch-
Ringer hut century 
Sukhumvit</t>
  </si>
  <si>
    <t>Branch-Ringer hut    Taniya</t>
  </si>
  <si>
    <t>Total</t>
  </si>
  <si>
    <t>DESCRIPTION</t>
  </si>
  <si>
    <t>Current Account -BAY 285-0-018322 (เพลินจิต)</t>
  </si>
  <si>
    <t>Current Account-K BANK-TP  082-1-093627</t>
  </si>
  <si>
    <t>Current Account-SCB 059-305777-8</t>
  </si>
  <si>
    <t>Savings Account 082-2-808948 -K BANK-TP</t>
  </si>
  <si>
    <t>Savings Account 059-286422-9 -SCB</t>
  </si>
  <si>
    <t>Savings Account -BAY 285-1-385003</t>
  </si>
  <si>
    <t>Champion Food Co.,Ltd.</t>
  </si>
  <si>
    <t>Gross profit analysis. Please see the details as follows;</t>
  </si>
  <si>
    <t>Other Income</t>
  </si>
  <si>
    <t>Sale</t>
  </si>
  <si>
    <t>Client information</t>
  </si>
  <si>
    <t>Diff</t>
  </si>
  <si>
    <t>Purchasing</t>
  </si>
  <si>
    <t>GL information</t>
  </si>
  <si>
    <t>Purchases Raw Material</t>
  </si>
  <si>
    <t>Purchases Drink</t>
  </si>
  <si>
    <t>44010000 Other Income</t>
  </si>
  <si>
    <t>44040000 Other Income</t>
  </si>
  <si>
    <t>44020000 Interest - Income</t>
  </si>
  <si>
    <t>44020000 Gain (Loss) on Sales of Assets</t>
  </si>
  <si>
    <t>44030000 Gain (Loss) Exchange Rate</t>
  </si>
  <si>
    <t>51010100 Purchases Raw Material</t>
  </si>
  <si>
    <t>51010300 Purchases Drink</t>
  </si>
  <si>
    <t>51010500 Purchases Flavor</t>
  </si>
  <si>
    <t>*if expense which happen every month similar amount is abnormal or did not record, pelase carefully to check. (such as rental fee, accounting fee, Depreciation and so on)</t>
  </si>
  <si>
    <t>(Please select expense by Senior staff)</t>
  </si>
  <si>
    <t>Remark
(Explanation)</t>
  </si>
  <si>
    <t>3. Special Expense analysis is as follows;</t>
  </si>
  <si>
    <t>*If abnormal expense happened, please discribe below</t>
  </si>
  <si>
    <t>Branch Name</t>
  </si>
  <si>
    <t xml:space="preserve">4.We have already checked the bank statement with GL. </t>
  </si>
  <si>
    <t>TNY</t>
  </si>
  <si>
    <t xml:space="preserve">Champion Foods Co.,Ltd.                                   </t>
  </si>
  <si>
    <t>Page :        1</t>
  </si>
  <si>
    <t xml:space="preserve">From Account No.  </t>
  </si>
  <si>
    <t xml:space="preserve">10000000         To  9999-99           </t>
  </si>
  <si>
    <t xml:space="preserve">From Date         </t>
  </si>
  <si>
    <t xml:space="preserve">Department       </t>
  </si>
  <si>
    <t>*                Include a/c with zero amounts [ N ]</t>
  </si>
  <si>
    <t>------------------------------------------------------------------------------------------------------------------------------------------------------------------------------------</t>
  </si>
  <si>
    <t xml:space="preserve">      Beginning Balance</t>
  </si>
  <si>
    <t xml:space="preserve">     This Period</t>
  </si>
  <si>
    <t xml:space="preserve">     Ending Balance </t>
  </si>
  <si>
    <t xml:space="preserve"> Account No.    </t>
  </si>
  <si>
    <t xml:space="preserve">Dep.  </t>
  </si>
  <si>
    <t xml:space="preserve">Description                                                   </t>
  </si>
  <si>
    <t xml:space="preserve">Debit            </t>
  </si>
  <si>
    <t xml:space="preserve">Credit             </t>
  </si>
  <si>
    <t>Credit</t>
  </si>
  <si>
    <t>Petty Cash</t>
  </si>
  <si>
    <t>Current Account-SCB   059-305777-8</t>
  </si>
  <si>
    <t>Cash Tranfer</t>
  </si>
  <si>
    <t>AR-Related Company</t>
  </si>
  <si>
    <t>Accounts Receivable -Maido</t>
  </si>
  <si>
    <t>Accounts Receivable -Food Panda</t>
  </si>
  <si>
    <t>Inventory - Food</t>
  </si>
  <si>
    <t>Inventory - Drink</t>
  </si>
  <si>
    <t>Inventory -  Food Ingredient</t>
  </si>
  <si>
    <t>Change of store</t>
  </si>
  <si>
    <t>Advanve Payment</t>
  </si>
  <si>
    <t>Prepaid for Insurance</t>
  </si>
  <si>
    <t>Prepaid - Other</t>
  </si>
  <si>
    <t>Employee Advances</t>
  </si>
  <si>
    <t>Advances-Internal contron</t>
  </si>
  <si>
    <t>WHT Deducteble Tax</t>
  </si>
  <si>
    <t>Prepaid CIT Tax</t>
  </si>
  <si>
    <t>Purchase Tax</t>
  </si>
  <si>
    <t>Undue Purchase Tax</t>
  </si>
  <si>
    <t>Other Receivables</t>
  </si>
  <si>
    <t>Customer Relationship</t>
  </si>
  <si>
    <t>Improvement-Restuarant</t>
  </si>
  <si>
    <t>Equipment</t>
  </si>
  <si>
    <t>Furniture and Fixture</t>
  </si>
  <si>
    <t>Electricity System</t>
  </si>
  <si>
    <t>Computer</t>
  </si>
  <si>
    <t>Office equipment</t>
  </si>
  <si>
    <t>Accumulated Depreciation-Building Improvement</t>
  </si>
  <si>
    <t>Accum.Depre. Improvement Restuarant</t>
  </si>
  <si>
    <t>Accum.Depre.-Equipment</t>
  </si>
  <si>
    <t>Accum.Depre.-Furniture and Fixture</t>
  </si>
  <si>
    <t>Accum.Depre. Electricity System</t>
  </si>
  <si>
    <t>Accum.Depre-Computer</t>
  </si>
  <si>
    <t>Accum.Depre.-Office equipment</t>
  </si>
  <si>
    <t>Accumulated Amortization-Licenses fee</t>
  </si>
  <si>
    <t>Accumulated amortization-Software Computer</t>
  </si>
  <si>
    <t>Accumulated Amortization - Customer Relationship</t>
  </si>
  <si>
    <t>Licenses fee</t>
  </si>
  <si>
    <t>Software Computer</t>
  </si>
  <si>
    <t>Deposit</t>
  </si>
  <si>
    <t>Account Payable - Trade</t>
  </si>
  <si>
    <t>Account Payable - Office Supply</t>
  </si>
  <si>
    <t>Other Payable</t>
  </si>
  <si>
    <t>Current Portion of Debt due in 1 year</t>
  </si>
  <si>
    <t>Loan from Related Companies</t>
  </si>
  <si>
    <t>Accrued Interest Payable</t>
  </si>
  <si>
    <t>Accrued Payable</t>
  </si>
  <si>
    <t>Social Securities Payable</t>
  </si>
  <si>
    <t>Deposit Payable</t>
  </si>
  <si>
    <t>Witholding Tax Payable - Form.1</t>
  </si>
  <si>
    <t>Witholding Tax Payable - Form.3</t>
  </si>
  <si>
    <t>Witholding Tax Payable - Form.53</t>
  </si>
  <si>
    <t>Sales Tax</t>
  </si>
  <si>
    <t>Other Payable -  Government Revernue Dept.</t>
  </si>
  <si>
    <t>Employee benefit obligation</t>
  </si>
  <si>
    <t>Capital Stock</t>
  </si>
  <si>
    <t>Profit(Loss)</t>
  </si>
  <si>
    <t>Sales Food</t>
  </si>
  <si>
    <t>Sales Drink</t>
  </si>
  <si>
    <t>Services Revenue</t>
  </si>
  <si>
    <t>Sales Delivery</t>
  </si>
  <si>
    <t>Interest Income-Bank</t>
  </si>
  <si>
    <t>Purchases   Flavor</t>
  </si>
  <si>
    <t>Inventory B/F - Food</t>
  </si>
  <si>
    <t>Inventory B/F - Drink</t>
  </si>
  <si>
    <t>Inventory B/F - Flavor</t>
  </si>
  <si>
    <t>Inventory C/F - Food</t>
  </si>
  <si>
    <t>Inventory C/F - Drink</t>
  </si>
  <si>
    <t>Inventory C/F - Flavor</t>
  </si>
  <si>
    <t>Salarie Employees - Manufacture</t>
  </si>
  <si>
    <t>Overtime Employees - Manufacture</t>
  </si>
  <si>
    <t>Incentive - Manufacture</t>
  </si>
  <si>
    <t>Allowance Employees - Manufacture</t>
  </si>
  <si>
    <t>Diligence Expense - Manufacture</t>
  </si>
  <si>
    <t>Social Security Fund - Manufacture</t>
  </si>
  <si>
    <t>Insurance for Employees - Manufacture</t>
  </si>
  <si>
    <t>Supplies Restaurant - Manufacture</t>
  </si>
  <si>
    <t>Office Supplies - Manufacture</t>
  </si>
  <si>
    <t>Ice - Manufacture</t>
  </si>
  <si>
    <t>Rental - Manufacture</t>
  </si>
  <si>
    <t>Rental Space - Manufacture</t>
  </si>
  <si>
    <t>Repair Decoration - Manufacture</t>
  </si>
  <si>
    <t>Gas Expenses - Manufacture</t>
  </si>
  <si>
    <t>Telephone Expenses - Manufacture</t>
  </si>
  <si>
    <t>Water Supply - Manufacture</t>
  </si>
  <si>
    <t>Insurance - Manufacture</t>
  </si>
  <si>
    <t>Electricity - Manufacture</t>
  </si>
  <si>
    <t>Depreciation-Electric@Restaurant - Manufacture</t>
  </si>
  <si>
    <t>Depreciation Computer - Manufacture</t>
  </si>
  <si>
    <t>Depreciation Tool&amp;Equipment Restaurant - Manufactu</t>
  </si>
  <si>
    <t>Depreciation Decoration Restaurant - Manufacture</t>
  </si>
  <si>
    <t>Depre. Building Improvement Restuarant-Manufacture</t>
  </si>
  <si>
    <t>Amortization Software - Manufacture</t>
  </si>
  <si>
    <t>Depreciation Office Equipment - Manufacture</t>
  </si>
  <si>
    <t>Amortization - Customer Relationship</t>
  </si>
  <si>
    <t>Signboard Tax - Manufacture</t>
  </si>
  <si>
    <t>Unclaim Vat - Manufacture</t>
  </si>
  <si>
    <t>Property Tax - Manufacture</t>
  </si>
  <si>
    <t>Service Fee Other - Manufacture</t>
  </si>
  <si>
    <t>Service Space - Manufacture</t>
  </si>
  <si>
    <t>Special benefit - Manufacture</t>
  </si>
  <si>
    <t>Add Back Expense - Manufacture</t>
  </si>
  <si>
    <t>Deficit (Surplus) of Satang</t>
  </si>
  <si>
    <t>Salarie Employees - Administrative</t>
  </si>
  <si>
    <t>Other Welfare - Administrative</t>
  </si>
  <si>
    <t>Workmen' s Compensation Fund - Administrative</t>
  </si>
  <si>
    <t>Social Security Fund - Administrative</t>
  </si>
  <si>
    <t>Welfare-Coupon</t>
  </si>
  <si>
    <t>Office Supplies - Administrative</t>
  </si>
  <si>
    <t>Sample Goods - Administrative</t>
  </si>
  <si>
    <t>Rental - Administrative</t>
  </si>
  <si>
    <t>Traveling Domestic - Administrative</t>
  </si>
  <si>
    <t>Postage Expenses - Administrative</t>
  </si>
  <si>
    <t>Depreciation Computer - Administrative</t>
  </si>
  <si>
    <t>Depreciation Tool&amp;Equipment Restaurant - Administr</t>
  </si>
  <si>
    <t>Amortization Software - Administrative</t>
  </si>
  <si>
    <t>Penalty Tax - Administrative</t>
  </si>
  <si>
    <t>Other Fee - Administer</t>
  </si>
  <si>
    <t>Bank Charge - Administer</t>
  </si>
  <si>
    <t>Audit fee - Administrative</t>
  </si>
  <si>
    <t>Other Service - Administrative</t>
  </si>
  <si>
    <t>Add Back Expense - Administrative</t>
  </si>
  <si>
    <t>Commissions - Sales</t>
  </si>
  <si>
    <t>Bank Charge - Sales</t>
  </si>
  <si>
    <t>Royalty Fee - Sales</t>
  </si>
  <si>
    <t>Promotion Expenses</t>
  </si>
  <si>
    <t>Loss from Cancel Asset - Sales</t>
  </si>
  <si>
    <t>Interest Expenses Loan Related Companies-Adminster</t>
  </si>
  <si>
    <t>&gt;&gt;&gt;&gt; End of Report &lt;&lt;&lt;&lt;</t>
  </si>
  <si>
    <t>Reconcile GL with Statement</t>
  </si>
  <si>
    <t>Kbank 082-1-09362-7</t>
  </si>
  <si>
    <t>Financial Statement 2WD</t>
  </si>
  <si>
    <t xml:space="preserve">Plus </t>
  </si>
  <si>
    <t>deduct</t>
  </si>
  <si>
    <t>Kbank 082-2-80894-8</t>
  </si>
  <si>
    <t>Savings Account -SCB 059-286422-9</t>
  </si>
  <si>
    <t>Account Code.</t>
  </si>
  <si>
    <t>Account name</t>
  </si>
  <si>
    <t>GW</t>
  </si>
  <si>
    <t>TL</t>
  </si>
  <si>
    <t>PP</t>
  </si>
  <si>
    <t>CTR</t>
  </si>
  <si>
    <t>PIC2</t>
  </si>
  <si>
    <t>VY SAN</t>
  </si>
  <si>
    <t>JAMES SAN</t>
  </si>
  <si>
    <t>AU SAN</t>
  </si>
  <si>
    <t>JEAN SAN</t>
  </si>
  <si>
    <t>Statement 26/10/2022</t>
  </si>
  <si>
    <t>Receive : Sale of 26/10/2022</t>
  </si>
  <si>
    <t>Cut from statement 26/10/2022</t>
  </si>
  <si>
    <t>Statement 26/11/2022</t>
  </si>
  <si>
    <t>Receive : Sale of 26/11/2022</t>
  </si>
  <si>
    <t>Cut from statement 26/11/2022</t>
  </si>
  <si>
    <t xml:space="preserve">  Trial Balance    as of 31 Dec 2022</t>
  </si>
  <si>
    <t>1 Dec 2022       To  31 Dec 2022</t>
  </si>
  <si>
    <t>Por Ngor Dor 54</t>
  </si>
  <si>
    <t>Bonus Employees - Administrative</t>
  </si>
  <si>
    <t>Statement 25/12/2022</t>
  </si>
  <si>
    <t>Financial Statement Dec 2022</t>
  </si>
  <si>
    <t>Cut from statement 26/12/2022</t>
  </si>
  <si>
    <t>SALARY 12/2022</t>
  </si>
  <si>
    <t>Receive : Sale of 26/12/2022</t>
  </si>
  <si>
    <t>Statement 26/12/2022</t>
  </si>
  <si>
    <t xml:space="preserve"> Total 406 accounts</t>
  </si>
  <si>
    <t>Date : 11/01/23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</si>
</sst>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[$-409]d\-mmm\-yy;@"/>
    <numFmt numFmtId="167" formatCode="[$-409]mmm\-yy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4"/>
      <color theme="1"/>
      <name val="Calibri"/>
      <family val="3"/>
      <charset val="128"/>
      <scheme val="minor"/>
    </font>
    <font>
      <sz val="11"/>
      <color theme="1"/>
      <name val="Segoe UI Symbol"/>
      <family val="2"/>
    </font>
    <font>
      <b/>
      <sz val="16"/>
      <color theme="1"/>
      <name val="Calibri"/>
      <family val="3"/>
      <charset val="128"/>
      <scheme val="minor"/>
    </font>
    <font>
      <sz val="9"/>
      <color rgb="FFFF0000"/>
      <name val="Calibri"/>
      <family val="3"/>
      <charset val="128"/>
      <scheme val="minor"/>
    </font>
    <font>
      <b/>
      <sz val="12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8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 wrapText="1"/>
    </xf>
    <xf numFmtId="164" fontId="0" fillId="2" borderId="1" xfId="2" applyFont="1" applyFill="1" applyBorder="1"/>
    <xf numFmtId="165" fontId="2" fillId="2" borderId="0" xfId="1" applyNumberFormat="1" applyFont="1" applyFill="1" applyBorder="1"/>
    <xf numFmtId="0" fontId="1" fillId="2" borderId="0" xfId="0" applyFont="1" applyFill="1"/>
    <xf numFmtId="164" fontId="1" fillId="2" borderId="0" xfId="2" applyFont="1" applyFill="1"/>
    <xf numFmtId="0" fontId="1" fillId="3" borderId="1" xfId="0" applyFont="1" applyFill="1" applyBorder="1"/>
    <xf numFmtId="17" fontId="1" fillId="2" borderId="1" xfId="2" applyNumberFormat="1" applyFont="1" applyFill="1" applyBorder="1" applyAlignment="1">
      <alignment horizontal="center"/>
    </xf>
    <xf numFmtId="164" fontId="1" fillId="2" borderId="1" xfId="2" applyFont="1" applyFill="1" applyBorder="1"/>
    <xf numFmtId="0" fontId="0" fillId="0" borderId="1" xfId="0" applyBorder="1"/>
    <xf numFmtId="164" fontId="0" fillId="0" borderId="1" xfId="2" applyFont="1" applyFill="1" applyBorder="1"/>
    <xf numFmtId="0" fontId="0" fillId="2" borderId="6" xfId="0" applyFill="1" applyBorder="1"/>
    <xf numFmtId="0" fontId="0" fillId="2" borderId="7" xfId="0" applyFill="1" applyBorder="1"/>
    <xf numFmtId="164" fontId="1" fillId="2" borderId="5" xfId="2" applyFont="1" applyFill="1" applyBorder="1" applyAlignment="1">
      <alignment horizontal="center"/>
    </xf>
    <xf numFmtId="164" fontId="1" fillId="2" borderId="6" xfId="2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64" fontId="1" fillId="2" borderId="2" xfId="2" applyFont="1" applyFill="1" applyBorder="1"/>
    <xf numFmtId="0" fontId="6" fillId="2" borderId="0" xfId="0" applyFont="1" applyFill="1"/>
    <xf numFmtId="0" fontId="7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0" borderId="0" xfId="0" applyFont="1" applyAlignment="1">
      <alignment horizontal="left"/>
    </xf>
    <xf numFmtId="0" fontId="11" fillId="2" borderId="0" xfId="0" applyFont="1" applyFill="1"/>
    <xf numFmtId="0" fontId="7" fillId="0" borderId="0" xfId="0" applyFont="1" applyAlignment="1">
      <alignment horizontal="left"/>
    </xf>
    <xf numFmtId="0" fontId="12" fillId="2" borderId="0" xfId="0" applyFont="1" applyFill="1"/>
    <xf numFmtId="165" fontId="12" fillId="2" borderId="0" xfId="1" applyNumberFormat="1" applyFont="1" applyFill="1" applyBorder="1"/>
    <xf numFmtId="14" fontId="0" fillId="5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quotePrefix="1" applyFont="1" applyFill="1" applyBorder="1" applyAlignment="1">
      <alignment horizontal="center"/>
    </xf>
    <xf numFmtId="0" fontId="3" fillId="3" borderId="1" xfId="0" applyFont="1" applyFill="1" applyBorder="1" applyAlignment="1">
      <alignment vertical="center"/>
    </xf>
    <xf numFmtId="0" fontId="3" fillId="3" borderId="1" xfId="0" quotePrefix="1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4" fillId="0" borderId="0" xfId="0" applyFont="1" applyAlignment="1">
      <alignment horizontal="left"/>
    </xf>
    <xf numFmtId="40" fontId="15" fillId="0" borderId="0" xfId="2" applyNumberFormat="1" applyFont="1" applyBorder="1"/>
    <xf numFmtId="164" fontId="0" fillId="0" borderId="0" xfId="2" applyFont="1" applyBorder="1"/>
    <xf numFmtId="10" fontId="0" fillId="0" borderId="0" xfId="0" applyNumberFormat="1"/>
    <xf numFmtId="164" fontId="0" fillId="0" borderId="0" xfId="0" applyNumberFormat="1"/>
    <xf numFmtId="40" fontId="15" fillId="0" borderId="12" xfId="2" applyNumberFormat="1" applyFont="1" applyBorder="1"/>
    <xf numFmtId="164" fontId="0" fillId="0" borderId="12" xfId="2" applyFont="1" applyBorder="1"/>
    <xf numFmtId="164" fontId="16" fillId="7" borderId="13" xfId="0" applyNumberFormat="1" applyFont="1" applyFill="1" applyBorder="1"/>
    <xf numFmtId="0" fontId="17" fillId="0" borderId="0" xfId="0" applyFont="1"/>
    <xf numFmtId="164" fontId="0" fillId="0" borderId="0" xfId="2" applyFont="1"/>
    <xf numFmtId="0" fontId="18" fillId="0" borderId="0" xfId="0" applyFont="1"/>
    <xf numFmtId="164" fontId="18" fillId="7" borderId="13" xfId="0" applyNumberFormat="1" applyFont="1" applyFill="1" applyBorder="1"/>
    <xf numFmtId="0" fontId="3" fillId="0" borderId="0" xfId="0" applyFont="1"/>
    <xf numFmtId="0" fontId="19" fillId="0" borderId="0" xfId="0" applyFont="1"/>
    <xf numFmtId="40" fontId="13" fillId="6" borderId="11" xfId="0" quotePrefix="1" applyNumberFormat="1" applyFont="1" applyFill="1" applyBorder="1" applyAlignment="1">
      <alignment horizontal="center" vertical="center" wrapText="1"/>
    </xf>
    <xf numFmtId="40" fontId="13" fillId="6" borderId="11" xfId="2" quotePrefix="1" applyNumberFormat="1" applyFont="1" applyFill="1" applyBorder="1" applyAlignment="1">
      <alignment horizontal="center" vertical="center" wrapText="1"/>
    </xf>
    <xf numFmtId="40" fontId="13" fillId="6" borderId="14" xfId="2" quotePrefix="1" applyNumberFormat="1" applyFont="1" applyFill="1" applyBorder="1" applyAlignment="1">
      <alignment horizontal="center" vertical="center" wrapText="1"/>
    </xf>
    <xf numFmtId="4" fontId="13" fillId="6" borderId="15" xfId="2" quotePrefix="1" applyNumberFormat="1" applyFont="1" applyFill="1" applyBorder="1" applyAlignment="1">
      <alignment horizontal="center" vertical="center" wrapText="1"/>
    </xf>
    <xf numFmtId="0" fontId="20" fillId="0" borderId="0" xfId="0" applyFont="1"/>
    <xf numFmtId="164" fontId="0" fillId="0" borderId="9" xfId="0" applyNumberFormat="1" applyBorder="1"/>
    <xf numFmtId="164" fontId="0" fillId="0" borderId="12" xfId="2" applyFont="1" applyFill="1" applyBorder="1"/>
    <xf numFmtId="164" fontId="0" fillId="0" borderId="12" xfId="2" applyFont="1" applyFill="1" applyBorder="1" applyAlignment="1">
      <alignment horizontal="right"/>
    </xf>
    <xf numFmtId="164" fontId="18" fillId="0" borderId="13" xfId="0" applyNumberFormat="1" applyFont="1" applyBorder="1"/>
    <xf numFmtId="164" fontId="0" fillId="2" borderId="0" xfId="2" applyFont="1" applyFill="1" applyBorder="1"/>
    <xf numFmtId="0" fontId="1" fillId="2" borderId="0" xfId="0" applyFont="1" applyFill="1" applyAlignment="1">
      <alignment horizontal="center" vertical="center"/>
    </xf>
    <xf numFmtId="40" fontId="15" fillId="0" borderId="0" xfId="2" quotePrefix="1" applyNumberFormat="1" applyFont="1" applyBorder="1"/>
    <xf numFmtId="167" fontId="0" fillId="5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1" fillId="0" borderId="0" xfId="0" applyFont="1"/>
    <xf numFmtId="43" fontId="1" fillId="2" borderId="0" xfId="3" applyFont="1" applyFill="1"/>
    <xf numFmtId="43" fontId="1" fillId="2" borderId="1" xfId="3" applyFont="1" applyFill="1" applyBorder="1"/>
    <xf numFmtId="43" fontId="0" fillId="0" borderId="1" xfId="3" applyFont="1" applyFill="1" applyBorder="1"/>
    <xf numFmtId="43" fontId="1" fillId="2" borderId="2" xfId="3" applyFont="1" applyFill="1" applyBorder="1"/>
    <xf numFmtId="43" fontId="0" fillId="0" borderId="0" xfId="0" applyNumberFormat="1"/>
    <xf numFmtId="0" fontId="17" fillId="2" borderId="0" xfId="0" applyFont="1" applyFill="1"/>
    <xf numFmtId="0" fontId="0" fillId="2" borderId="12" xfId="0" applyFill="1" applyBorder="1"/>
    <xf numFmtId="0" fontId="17" fillId="2" borderId="12" xfId="0" applyFont="1" applyFill="1" applyBorder="1"/>
    <xf numFmtId="164" fontId="0" fillId="2" borderId="12" xfId="2" applyFont="1" applyFill="1" applyBorder="1"/>
    <xf numFmtId="0" fontId="0" fillId="8" borderId="0" xfId="0" applyFill="1"/>
    <xf numFmtId="0" fontId="21" fillId="8" borderId="0" xfId="0" applyFont="1" applyFill="1"/>
    <xf numFmtId="164" fontId="0" fillId="8" borderId="0" xfId="2" applyFont="1" applyFill="1"/>
    <xf numFmtId="0" fontId="23" fillId="0" borderId="0" xfId="0" applyFont="1"/>
    <xf numFmtId="164" fontId="22" fillId="0" borderId="0" xfId="2" applyFont="1" applyFill="1"/>
    <xf numFmtId="164" fontId="0" fillId="0" borderId="0" xfId="2" applyFont="1" applyFill="1"/>
    <xf numFmtId="0" fontId="22" fillId="0" borderId="0" xfId="0" applyFont="1"/>
    <xf numFmtId="0" fontId="16" fillId="0" borderId="0" xfId="0" applyFont="1"/>
    <xf numFmtId="164" fontId="22" fillId="0" borderId="16" xfId="2" applyFont="1" applyBorder="1"/>
    <xf numFmtId="164" fontId="22" fillId="0" borderId="0" xfId="2" applyFont="1"/>
    <xf numFmtId="164" fontId="18" fillId="0" borderId="0" xfId="2" applyFont="1" applyFill="1"/>
    <xf numFmtId="164" fontId="18" fillId="0" borderId="0" xfId="2" applyFont="1"/>
    <xf numFmtId="164" fontId="3" fillId="5" borderId="13" xfId="2" applyFont="1" applyFill="1" applyBorder="1"/>
    <xf numFmtId="164" fontId="22" fillId="0" borderId="0" xfId="2" applyFont="1" applyFill="1" applyBorder="1"/>
    <xf numFmtId="164" fontId="22" fillId="0" borderId="16" xfId="2" applyFont="1" applyFill="1" applyBorder="1"/>
    <xf numFmtId="164" fontId="2" fillId="0" borderId="0" xfId="2" applyFont="1" applyFill="1"/>
    <xf numFmtId="164" fontId="2" fillId="0" borderId="0" xfId="2" applyFont="1"/>
    <xf numFmtId="164" fontId="2" fillId="2" borderId="0" xfId="2" applyFont="1" applyFill="1"/>
    <xf numFmtId="164" fontId="0" fillId="2" borderId="0" xfId="2" applyFont="1" applyFill="1"/>
    <xf numFmtId="0" fontId="3" fillId="0" borderId="1" xfId="0" applyFont="1" applyBorder="1" applyAlignment="1">
      <alignment horizontal="right"/>
    </xf>
    <xf numFmtId="164" fontId="16" fillId="0" borderId="1" xfId="2" applyFont="1" applyBorder="1" applyAlignment="1">
      <alignment horizontal="center"/>
    </xf>
    <xf numFmtId="164" fontId="18" fillId="0" borderId="1" xfId="2" applyFont="1" applyBorder="1"/>
    <xf numFmtId="164" fontId="3" fillId="0" borderId="1" xfId="2" applyFont="1" applyBorder="1" applyAlignment="1">
      <alignment horizontal="center"/>
    </xf>
    <xf numFmtId="0" fontId="3" fillId="0" borderId="1" xfId="0" applyFont="1" applyBorder="1" applyAlignment="1">
      <alignment horizontal="right" indent="2"/>
    </xf>
    <xf numFmtId="0" fontId="22" fillId="0" borderId="1" xfId="0" applyFont="1" applyBorder="1"/>
    <xf numFmtId="164" fontId="22" fillId="0" borderId="1" xfId="2" applyFont="1" applyFill="1" applyBorder="1"/>
    <xf numFmtId="164" fontId="3" fillId="0" borderId="1" xfId="0" applyNumberFormat="1" applyFont="1" applyBorder="1"/>
    <xf numFmtId="0" fontId="0" fillId="0" borderId="0" xfId="0" quotePrefix="1" applyAlignment="1">
      <alignment horizontal="center"/>
    </xf>
    <xf numFmtId="0" fontId="0" fillId="3" borderId="1" xfId="0" applyFill="1" applyBorder="1" applyAlignment="1">
      <alignment horizontal="left"/>
    </xf>
    <xf numFmtId="167" fontId="3" fillId="2" borderId="1" xfId="3" applyNumberFormat="1" applyFont="1" applyFill="1" applyBorder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43" fontId="24" fillId="2" borderId="0" xfId="3" applyFont="1" applyFill="1"/>
    <xf numFmtId="0" fontId="24" fillId="0" borderId="0" xfId="0" quotePrefix="1" applyFon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2" borderId="10" xfId="0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43" fontId="3" fillId="3" borderId="0" xfId="3" applyFont="1" applyFill="1" applyBorder="1" applyAlignment="1">
      <alignment horizontal="center"/>
    </xf>
    <xf numFmtId="167" fontId="3" fillId="2" borderId="0" xfId="3" applyNumberFormat="1" applyFont="1" applyFill="1" applyBorder="1" applyAlignment="1">
      <alignment horizontal="center"/>
    </xf>
    <xf numFmtId="43" fontId="1" fillId="2" borderId="0" xfId="3" applyFont="1" applyFill="1" applyBorder="1"/>
    <xf numFmtId="0" fontId="0" fillId="3" borderId="0" xfId="0" applyFill="1" applyAlignment="1">
      <alignment horizontal="center" vertical="center" wrapText="1"/>
    </xf>
    <xf numFmtId="14" fontId="0" fillId="5" borderId="0" xfId="0" applyNumberFormat="1" applyFill="1" applyAlignment="1">
      <alignment horizontal="center"/>
    </xf>
    <xf numFmtId="166" fontId="0" fillId="5" borderId="0" xfId="0" applyNumberFormat="1" applyFill="1" applyAlignment="1">
      <alignment horizontal="center"/>
    </xf>
    <xf numFmtId="166" fontId="5" fillId="0" borderId="0" xfId="0" applyNumberFormat="1" applyFont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3" fontId="3" fillId="3" borderId="8" xfId="3" quotePrefix="1" applyFont="1" applyFill="1" applyBorder="1" applyAlignment="1">
      <alignment horizontal="center"/>
    </xf>
    <xf numFmtId="43" fontId="3" fillId="3" borderId="9" xfId="3" quotePrefix="1" applyFont="1" applyFill="1" applyBorder="1" applyAlignment="1">
      <alignment horizontal="center"/>
    </xf>
    <xf numFmtId="43" fontId="3" fillId="3" borderId="9" xfId="3" applyFont="1" applyFill="1" applyBorder="1" applyAlignment="1">
      <alignment horizontal="center"/>
    </xf>
    <xf numFmtId="43" fontId="3" fillId="3" borderId="10" xfId="3" applyFont="1" applyFill="1" applyBorder="1" applyAlignment="1">
      <alignment horizontal="center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167" fontId="3" fillId="4" borderId="8" xfId="0" applyNumberFormat="1" applyFont="1" applyFill="1" applyBorder="1" applyAlignment="1">
      <alignment horizontal="center"/>
    </xf>
    <xf numFmtId="167" fontId="3" fillId="4" borderId="9" xfId="0" applyNumberFormat="1" applyFont="1" applyFill="1" applyBorder="1" applyAlignment="1">
      <alignment horizontal="center"/>
    </xf>
    <xf numFmtId="167" fontId="3" fillId="4" borderId="10" xfId="0" applyNumberFormat="1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7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1" fillId="2" borderId="2" xfId="2" applyFont="1" applyFill="1" applyBorder="1" applyAlignment="1">
      <alignment horizontal="center"/>
    </xf>
    <xf numFmtId="164" fontId="1" fillId="2" borderId="3" xfId="2" applyFont="1" applyFill="1" applyBorder="1" applyAlignment="1">
      <alignment horizontal="center"/>
    </xf>
    <xf numFmtId="164" fontId="1" fillId="3" borderId="8" xfId="2" applyFont="1" applyFill="1" applyBorder="1" applyAlignment="1">
      <alignment horizontal="center"/>
    </xf>
    <xf numFmtId="164" fontId="1" fillId="3" borderId="9" xfId="2" applyFont="1" applyFill="1" applyBorder="1" applyAlignment="1">
      <alignment horizontal="center"/>
    </xf>
    <xf numFmtId="164" fontId="1" fillId="3" borderId="10" xfId="2" applyFont="1" applyFill="1" applyBorder="1" applyAlignment="1">
      <alignment horizontal="center"/>
    </xf>
  </cellXfs>
  <cellStyles count="6">
    <cellStyle name="Comma" xfId="2" builtinId="3"/>
    <cellStyle name="Comma 2" xfId="3" xr:uid="{B6888EFF-B3BC-42B9-9485-814D3B38A5C7}"/>
    <cellStyle name="Comma 6" xfId="4" xr:uid="{3CF55549-A63C-47CC-9CB3-A13B4DC88982}"/>
    <cellStyle name="Comma 7" xfId="5" xr:uid="{F9367CF8-B67F-49A3-854D-9642D6A231EF}"/>
    <cellStyle name="Normal" xfId="0" builtinId="0"/>
    <cellStyle name="Percent" xfId="1" builtinId="5"/>
  </cellStyles>
  <dxfs count="1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6A43-6150-446C-AA36-FB0D583DED99}">
  <dimension ref="A1:J418"/>
  <sheetViews>
    <sheetView workbookViewId="0"/>
  </sheetViews>
  <sheetFormatPr defaultRowHeight="14.4"/>
  <cols>
    <col min="3" max="3" width="46.21875" bestFit="1" customWidth="1"/>
    <col min="4" max="5" width="15.33203125" style="66" bestFit="1" customWidth="1"/>
    <col min="6" max="7" width="14.33203125" style="66" bestFit="1" customWidth="1"/>
    <col min="8" max="9" width="15.33203125" style="66" bestFit="1" customWidth="1"/>
    <col min="10" max="10" width="9" style="66"/>
  </cols>
  <sheetData>
    <row r="1" spans="1:9">
      <c r="A1" t="s">
        <v>96</v>
      </c>
      <c r="H1" s="66" t="s">
        <v>97</v>
      </c>
    </row>
    <row r="2" spans="1:9">
      <c r="A2" t="s">
        <v>266</v>
      </c>
    </row>
    <row r="3" spans="1:9">
      <c r="A3" t="s">
        <v>98</v>
      </c>
      <c r="C3" t="s">
        <v>99</v>
      </c>
      <c r="H3" s="66" t="s">
        <v>277</v>
      </c>
    </row>
    <row r="4" spans="1:9">
      <c r="A4" t="s">
        <v>100</v>
      </c>
      <c r="C4" t="s">
        <v>267</v>
      </c>
    </row>
    <row r="5" spans="1:9">
      <c r="A5" t="s">
        <v>101</v>
      </c>
      <c r="C5" t="s">
        <v>102</v>
      </c>
    </row>
    <row r="6" spans="1:9">
      <c r="A6" t="s">
        <v>103</v>
      </c>
    </row>
    <row r="7" spans="1:9">
      <c r="D7" s="66" t="s">
        <v>104</v>
      </c>
      <c r="F7" s="66" t="s">
        <v>105</v>
      </c>
      <c r="H7" s="66" t="s">
        <v>106</v>
      </c>
    </row>
    <row r="9" spans="1:9">
      <c r="A9" t="s">
        <v>107</v>
      </c>
      <c r="B9" t="s">
        <v>108</v>
      </c>
      <c r="C9" t="s">
        <v>109</v>
      </c>
      <c r="D9" s="66" t="s">
        <v>110</v>
      </c>
      <c r="E9" s="66" t="s">
        <v>111</v>
      </c>
      <c r="F9" s="66" t="s">
        <v>110</v>
      </c>
      <c r="G9" s="66" t="s">
        <v>111</v>
      </c>
      <c r="H9" s="66" t="s">
        <v>110</v>
      </c>
      <c r="I9" s="66" t="s">
        <v>112</v>
      </c>
    </row>
    <row r="10" spans="1:9" ht="13.95" customHeight="1">
      <c r="A10" t="s">
        <v>103</v>
      </c>
    </row>
    <row r="11" spans="1:9">
      <c r="A11">
        <v>11011201</v>
      </c>
      <c r="C11" t="s">
        <v>113</v>
      </c>
      <c r="D11" s="66">
        <v>2273.3200000000002</v>
      </c>
      <c r="E11" s="66">
        <v>0</v>
      </c>
      <c r="F11" s="66">
        <v>21050</v>
      </c>
      <c r="G11" s="66">
        <v>21037.75</v>
      </c>
      <c r="H11" s="66">
        <v>2285.5700000000002</v>
      </c>
      <c r="I11" s="66">
        <v>0</v>
      </c>
    </row>
    <row r="12" spans="1:9">
      <c r="A12">
        <v>11012102</v>
      </c>
      <c r="C12" t="s">
        <v>64</v>
      </c>
      <c r="D12" s="66">
        <v>2000</v>
      </c>
      <c r="E12" s="66">
        <v>0</v>
      </c>
      <c r="F12" s="66">
        <v>300</v>
      </c>
      <c r="G12" s="66">
        <v>100</v>
      </c>
      <c r="H12" s="66">
        <v>2200</v>
      </c>
      <c r="I12" s="66">
        <v>0</v>
      </c>
    </row>
    <row r="13" spans="1:9">
      <c r="A13">
        <v>11012103</v>
      </c>
      <c r="C13" t="s">
        <v>65</v>
      </c>
      <c r="D13" s="66">
        <v>29984</v>
      </c>
      <c r="E13" s="66">
        <v>0</v>
      </c>
      <c r="F13" s="66">
        <v>7327220.29</v>
      </c>
      <c r="G13" s="66">
        <v>7327204.29</v>
      </c>
      <c r="H13" s="66">
        <v>30000</v>
      </c>
      <c r="I13" s="66">
        <v>0</v>
      </c>
    </row>
    <row r="14" spans="1:9">
      <c r="A14">
        <v>11012104</v>
      </c>
      <c r="C14" t="s">
        <v>114</v>
      </c>
      <c r="D14" s="66">
        <v>0</v>
      </c>
      <c r="E14" s="66">
        <v>0</v>
      </c>
      <c r="F14" s="66">
        <v>770000</v>
      </c>
      <c r="G14" s="66">
        <v>770000</v>
      </c>
      <c r="H14" s="66">
        <v>0</v>
      </c>
      <c r="I14" s="66">
        <v>0</v>
      </c>
    </row>
    <row r="15" spans="1:9">
      <c r="A15">
        <v>11012202</v>
      </c>
      <c r="C15" t="s">
        <v>67</v>
      </c>
      <c r="D15" s="66">
        <v>17909395.41</v>
      </c>
      <c r="E15" s="66">
        <v>0</v>
      </c>
      <c r="F15" s="66">
        <v>2798479.58</v>
      </c>
      <c r="G15" s="66">
        <v>6912076</v>
      </c>
      <c r="H15" s="66">
        <v>13795798.99</v>
      </c>
      <c r="I15" s="66">
        <v>0</v>
      </c>
    </row>
    <row r="16" spans="1:9">
      <c r="A16">
        <v>11012203</v>
      </c>
      <c r="C16" t="s">
        <v>68</v>
      </c>
      <c r="D16" s="66">
        <v>771878.02</v>
      </c>
      <c r="E16" s="66">
        <v>0</v>
      </c>
      <c r="F16" s="66">
        <v>882204.08</v>
      </c>
      <c r="G16" s="66">
        <v>770035.36</v>
      </c>
      <c r="H16" s="66">
        <v>884046.74</v>
      </c>
      <c r="I16" s="66">
        <v>0</v>
      </c>
    </row>
    <row r="17" spans="1:9">
      <c r="A17">
        <v>11012204</v>
      </c>
      <c r="C17" t="s">
        <v>69</v>
      </c>
      <c r="D17" s="66">
        <v>1021139.61</v>
      </c>
      <c r="E17" s="66">
        <v>0</v>
      </c>
      <c r="F17" s="66">
        <v>1694118.56</v>
      </c>
      <c r="G17" s="66">
        <v>967538.79</v>
      </c>
      <c r="H17" s="66">
        <v>1747719.38</v>
      </c>
      <c r="I17" s="66">
        <v>0</v>
      </c>
    </row>
    <row r="18" spans="1:9">
      <c r="A18">
        <v>11031200</v>
      </c>
      <c r="B18">
        <v>5</v>
      </c>
      <c r="C18" t="s">
        <v>115</v>
      </c>
      <c r="D18" s="66">
        <v>10903</v>
      </c>
      <c r="E18" s="66">
        <v>0</v>
      </c>
      <c r="F18" s="66">
        <v>947579</v>
      </c>
      <c r="G18" s="66">
        <v>944172</v>
      </c>
      <c r="H18" s="66">
        <v>14310</v>
      </c>
      <c r="I18" s="66">
        <v>0</v>
      </c>
    </row>
    <row r="19" spans="1:9">
      <c r="A19">
        <v>11031200</v>
      </c>
      <c r="B19">
        <v>6</v>
      </c>
      <c r="C19" t="s">
        <v>115</v>
      </c>
      <c r="D19" s="66">
        <v>7037.99</v>
      </c>
      <c r="E19" s="66">
        <v>0</v>
      </c>
      <c r="F19" s="66">
        <v>991179</v>
      </c>
      <c r="G19" s="66">
        <v>983425</v>
      </c>
      <c r="H19" s="66">
        <v>14791.99</v>
      </c>
      <c r="I19" s="66">
        <v>0</v>
      </c>
    </row>
    <row r="20" spans="1:9">
      <c r="A20">
        <v>11031200</v>
      </c>
      <c r="B20">
        <v>8</v>
      </c>
      <c r="C20" t="s">
        <v>115</v>
      </c>
      <c r="D20" s="66">
        <v>18756.650000000001</v>
      </c>
      <c r="E20" s="66">
        <v>0</v>
      </c>
      <c r="F20" s="66">
        <v>1021849</v>
      </c>
      <c r="G20" s="66">
        <v>980671</v>
      </c>
      <c r="H20" s="66">
        <v>59934.65</v>
      </c>
      <c r="I20" s="66">
        <v>0</v>
      </c>
    </row>
    <row r="21" spans="1:9">
      <c r="A21">
        <v>11031200</v>
      </c>
      <c r="B21">
        <v>9</v>
      </c>
      <c r="C21" t="s">
        <v>115</v>
      </c>
      <c r="D21" s="66">
        <v>12821</v>
      </c>
      <c r="E21" s="66">
        <v>0</v>
      </c>
      <c r="F21" s="66">
        <v>857393</v>
      </c>
      <c r="G21" s="66">
        <v>839361</v>
      </c>
      <c r="H21" s="66">
        <v>30853</v>
      </c>
      <c r="I21" s="66">
        <v>0</v>
      </c>
    </row>
    <row r="22" spans="1:9">
      <c r="A22">
        <v>11031200</v>
      </c>
      <c r="B22">
        <v>12</v>
      </c>
      <c r="C22" t="s">
        <v>115</v>
      </c>
      <c r="D22" s="66">
        <v>14465</v>
      </c>
      <c r="E22" s="66">
        <v>0</v>
      </c>
      <c r="F22" s="66">
        <v>916663</v>
      </c>
      <c r="G22" s="66">
        <v>895610</v>
      </c>
      <c r="H22" s="66">
        <v>35518</v>
      </c>
      <c r="I22" s="66">
        <v>0</v>
      </c>
    </row>
    <row r="23" spans="1:9">
      <c r="A23">
        <v>11031300</v>
      </c>
      <c r="C23" t="s">
        <v>116</v>
      </c>
      <c r="D23" s="66">
        <v>70000</v>
      </c>
      <c r="E23" s="66">
        <v>0</v>
      </c>
      <c r="F23" s="66">
        <v>70000</v>
      </c>
      <c r="G23" s="66">
        <v>70000</v>
      </c>
      <c r="H23" s="66">
        <v>70000</v>
      </c>
      <c r="I23" s="66">
        <v>0</v>
      </c>
    </row>
    <row r="24" spans="1:9">
      <c r="A24">
        <v>11031402</v>
      </c>
      <c r="C24" t="s">
        <v>117</v>
      </c>
      <c r="D24" s="66">
        <v>2759</v>
      </c>
      <c r="E24" s="66">
        <v>0</v>
      </c>
      <c r="F24" s="66">
        <v>0</v>
      </c>
      <c r="G24" s="66">
        <v>0</v>
      </c>
      <c r="H24" s="66">
        <v>2759</v>
      </c>
      <c r="I24" s="66">
        <v>0</v>
      </c>
    </row>
    <row r="25" spans="1:9">
      <c r="A25">
        <v>11031403</v>
      </c>
      <c r="C25" t="s">
        <v>118</v>
      </c>
      <c r="D25" s="66">
        <v>205965.75</v>
      </c>
      <c r="E25" s="66">
        <v>0</v>
      </c>
      <c r="F25" s="66">
        <v>210837</v>
      </c>
      <c r="G25" s="66">
        <v>203226.75</v>
      </c>
      <c r="H25" s="66">
        <v>213576</v>
      </c>
      <c r="I25" s="66">
        <v>0</v>
      </c>
    </row>
    <row r="26" spans="1:9">
      <c r="A26">
        <v>11051100</v>
      </c>
      <c r="C26" t="s">
        <v>119</v>
      </c>
      <c r="D26" s="66">
        <v>219715.99</v>
      </c>
      <c r="E26" s="66">
        <v>0</v>
      </c>
      <c r="F26" s="66">
        <v>345981.86</v>
      </c>
      <c r="G26" s="66">
        <v>219715.99</v>
      </c>
      <c r="H26" s="66">
        <v>345981.86</v>
      </c>
      <c r="I26" s="66">
        <v>0</v>
      </c>
    </row>
    <row r="27" spans="1:9">
      <c r="A27">
        <v>11051200</v>
      </c>
      <c r="C27" t="s">
        <v>120</v>
      </c>
      <c r="D27" s="66">
        <v>80244.59</v>
      </c>
      <c r="E27" s="66">
        <v>0</v>
      </c>
      <c r="F27" s="66">
        <v>69451.23</v>
      </c>
      <c r="G27" s="66">
        <v>80244.59</v>
      </c>
      <c r="H27" s="66">
        <v>69451.23</v>
      </c>
      <c r="I27" s="66">
        <v>0</v>
      </c>
    </row>
    <row r="28" spans="1:9">
      <c r="A28">
        <v>11051300</v>
      </c>
      <c r="C28" t="s">
        <v>121</v>
      </c>
      <c r="D28" s="66">
        <v>107096.66</v>
      </c>
      <c r="E28" s="66">
        <v>0</v>
      </c>
      <c r="F28" s="66">
        <v>156178.53</v>
      </c>
      <c r="G28" s="66">
        <v>107096.66</v>
      </c>
      <c r="H28" s="66">
        <v>156178.53</v>
      </c>
      <c r="I28" s="66">
        <v>0</v>
      </c>
    </row>
    <row r="29" spans="1:9">
      <c r="A29">
        <v>11062100</v>
      </c>
      <c r="C29" t="s">
        <v>122</v>
      </c>
      <c r="D29" s="66">
        <v>139737</v>
      </c>
      <c r="E29" s="66">
        <v>0</v>
      </c>
      <c r="F29" s="66">
        <v>0</v>
      </c>
      <c r="G29" s="66">
        <v>0</v>
      </c>
      <c r="H29" s="66">
        <v>139737</v>
      </c>
      <c r="I29" s="66">
        <v>0</v>
      </c>
    </row>
    <row r="30" spans="1:9">
      <c r="A30">
        <v>11062200</v>
      </c>
      <c r="C30" t="s">
        <v>123</v>
      </c>
      <c r="D30" s="66">
        <v>1637.81</v>
      </c>
      <c r="E30" s="66">
        <v>0</v>
      </c>
      <c r="F30" s="66">
        <v>4776.18</v>
      </c>
      <c r="G30" s="66">
        <v>5540.23</v>
      </c>
      <c r="H30" s="66">
        <v>873.76</v>
      </c>
      <c r="I30" s="66">
        <v>0</v>
      </c>
    </row>
    <row r="31" spans="1:9">
      <c r="A31">
        <v>11062300</v>
      </c>
      <c r="C31" t="s">
        <v>124</v>
      </c>
      <c r="D31" s="66">
        <v>13123.09</v>
      </c>
      <c r="E31" s="66">
        <v>0</v>
      </c>
      <c r="F31" s="66">
        <v>0</v>
      </c>
      <c r="G31" s="66">
        <v>7861.14</v>
      </c>
      <c r="H31" s="66">
        <v>5261.95</v>
      </c>
      <c r="I31" s="66">
        <v>0</v>
      </c>
    </row>
    <row r="32" spans="1:9">
      <c r="A32">
        <v>11062700</v>
      </c>
      <c r="C32" t="s">
        <v>125</v>
      </c>
      <c r="D32" s="66">
        <v>199992.61</v>
      </c>
      <c r="E32" s="66">
        <v>0</v>
      </c>
      <c r="F32" s="66">
        <v>23894.560000000001</v>
      </c>
      <c r="G32" s="66">
        <v>73204.479999999996</v>
      </c>
      <c r="H32" s="66">
        <v>150682.69</v>
      </c>
      <c r="I32" s="66">
        <v>0</v>
      </c>
    </row>
    <row r="33" spans="1:9">
      <c r="A33">
        <v>11063100</v>
      </c>
      <c r="C33" t="s">
        <v>126</v>
      </c>
      <c r="D33" s="66">
        <v>110263</v>
      </c>
      <c r="E33" s="66">
        <v>0</v>
      </c>
      <c r="F33" s="66">
        <v>0</v>
      </c>
      <c r="G33" s="66">
        <v>0</v>
      </c>
      <c r="H33" s="66">
        <v>110263</v>
      </c>
      <c r="I33" s="66">
        <v>0</v>
      </c>
    </row>
    <row r="34" spans="1:9">
      <c r="A34">
        <v>11063300</v>
      </c>
      <c r="C34" t="s">
        <v>127</v>
      </c>
      <c r="D34" s="66">
        <v>22135.5</v>
      </c>
      <c r="E34" s="66">
        <v>0</v>
      </c>
      <c r="F34" s="66">
        <v>318.49</v>
      </c>
      <c r="G34" s="66">
        <v>31609.25</v>
      </c>
      <c r="H34" s="66">
        <v>0</v>
      </c>
      <c r="I34" s="66">
        <v>9155.26</v>
      </c>
    </row>
    <row r="35" spans="1:9">
      <c r="A35">
        <v>11065100</v>
      </c>
      <c r="C35" t="s">
        <v>128</v>
      </c>
      <c r="D35" s="66">
        <v>111212.59</v>
      </c>
      <c r="E35" s="66">
        <v>0</v>
      </c>
      <c r="F35" s="66">
        <v>3586.27</v>
      </c>
      <c r="G35" s="66">
        <v>0</v>
      </c>
      <c r="H35" s="66">
        <v>114798.86</v>
      </c>
      <c r="I35" s="66">
        <v>0</v>
      </c>
    </row>
    <row r="36" spans="1:9">
      <c r="A36">
        <v>11065200</v>
      </c>
      <c r="C36" t="s">
        <v>129</v>
      </c>
      <c r="D36" s="66">
        <v>479.9</v>
      </c>
      <c r="E36" s="66">
        <v>0</v>
      </c>
      <c r="F36" s="66">
        <v>0</v>
      </c>
      <c r="G36" s="66">
        <v>0</v>
      </c>
      <c r="H36" s="66">
        <v>479.9</v>
      </c>
      <c r="I36" s="66">
        <v>0</v>
      </c>
    </row>
    <row r="37" spans="1:9">
      <c r="A37">
        <v>11066100</v>
      </c>
      <c r="B37">
        <v>0</v>
      </c>
      <c r="C37" t="s">
        <v>130</v>
      </c>
      <c r="D37" s="66">
        <v>25164.71</v>
      </c>
      <c r="E37" s="66">
        <v>0</v>
      </c>
      <c r="F37" s="66">
        <v>31590.81</v>
      </c>
      <c r="G37" s="66">
        <v>25166.57</v>
      </c>
      <c r="H37" s="66">
        <v>31588.95</v>
      </c>
      <c r="I37" s="66">
        <v>0</v>
      </c>
    </row>
    <row r="38" spans="1:9">
      <c r="A38">
        <v>11066100</v>
      </c>
      <c r="B38">
        <v>5</v>
      </c>
      <c r="C38" t="s">
        <v>130</v>
      </c>
      <c r="D38" s="66">
        <v>12047.2</v>
      </c>
      <c r="E38" s="66">
        <v>0</v>
      </c>
      <c r="F38" s="66">
        <v>14660.38</v>
      </c>
      <c r="G38" s="66">
        <v>12160.38</v>
      </c>
      <c r="H38" s="66">
        <v>14547.2</v>
      </c>
      <c r="I38" s="66">
        <v>0</v>
      </c>
    </row>
    <row r="39" spans="1:9">
      <c r="A39">
        <v>11066100</v>
      </c>
      <c r="B39">
        <v>6</v>
      </c>
      <c r="C39" t="s">
        <v>130</v>
      </c>
      <c r="D39" s="66">
        <v>12240.49</v>
      </c>
      <c r="E39" s="66">
        <v>0</v>
      </c>
      <c r="F39" s="66">
        <v>27619.62</v>
      </c>
      <c r="G39" s="66">
        <v>12720.07</v>
      </c>
      <c r="H39" s="66">
        <v>27140.04</v>
      </c>
      <c r="I39" s="66">
        <v>0</v>
      </c>
    </row>
    <row r="40" spans="1:9">
      <c r="A40">
        <v>11066100</v>
      </c>
      <c r="B40">
        <v>8</v>
      </c>
      <c r="C40" t="s">
        <v>130</v>
      </c>
      <c r="D40" s="66">
        <v>30395.62</v>
      </c>
      <c r="E40" s="66">
        <v>0</v>
      </c>
      <c r="F40" s="66">
        <v>27318.61</v>
      </c>
      <c r="G40" s="66">
        <v>30487.86</v>
      </c>
      <c r="H40" s="66">
        <v>27226.37</v>
      </c>
      <c r="I40" s="66">
        <v>0</v>
      </c>
    </row>
    <row r="41" spans="1:9">
      <c r="A41">
        <v>11066100</v>
      </c>
      <c r="B41">
        <v>9</v>
      </c>
      <c r="C41" t="s">
        <v>130</v>
      </c>
      <c r="D41" s="66">
        <v>16060.64</v>
      </c>
      <c r="E41" s="66">
        <v>0</v>
      </c>
      <c r="F41" s="66">
        <v>11813.83</v>
      </c>
      <c r="G41" s="66">
        <v>16217.23</v>
      </c>
      <c r="H41" s="66">
        <v>11657.24</v>
      </c>
      <c r="I41" s="66">
        <v>0</v>
      </c>
    </row>
    <row r="42" spans="1:9">
      <c r="A42">
        <v>11066100</v>
      </c>
      <c r="B42">
        <v>12</v>
      </c>
      <c r="C42" t="s">
        <v>130</v>
      </c>
      <c r="D42" s="66">
        <v>17370.53</v>
      </c>
      <c r="E42" s="66">
        <v>0</v>
      </c>
      <c r="F42" s="66">
        <v>18764.900000000001</v>
      </c>
      <c r="G42" s="66">
        <v>17503.73</v>
      </c>
      <c r="H42" s="66">
        <v>18631.7</v>
      </c>
      <c r="I42" s="66">
        <v>0</v>
      </c>
    </row>
    <row r="43" spans="1:9">
      <c r="A43">
        <v>11066200</v>
      </c>
      <c r="B43">
        <v>0</v>
      </c>
      <c r="C43" t="s">
        <v>131</v>
      </c>
      <c r="D43" s="66">
        <v>186379.42</v>
      </c>
      <c r="E43" s="66">
        <v>0</v>
      </c>
      <c r="F43" s="66">
        <v>61976.92</v>
      </c>
      <c r="G43" s="66">
        <v>19404.04</v>
      </c>
      <c r="H43" s="66">
        <v>228952.3</v>
      </c>
      <c r="I43" s="66">
        <v>0</v>
      </c>
    </row>
    <row r="44" spans="1:9">
      <c r="A44">
        <v>11066200</v>
      </c>
      <c r="B44">
        <v>5</v>
      </c>
      <c r="C44" t="s">
        <v>131</v>
      </c>
      <c r="D44" s="66">
        <v>34494.67</v>
      </c>
      <c r="E44" s="66">
        <v>0</v>
      </c>
      <c r="F44" s="66">
        <v>217</v>
      </c>
      <c r="G44" s="66">
        <v>9327.31</v>
      </c>
      <c r="H44" s="66">
        <v>25384.36</v>
      </c>
      <c r="I44" s="66">
        <v>0</v>
      </c>
    </row>
    <row r="45" spans="1:9">
      <c r="A45">
        <v>11066200</v>
      </c>
      <c r="B45">
        <v>6</v>
      </c>
      <c r="C45" t="s">
        <v>131</v>
      </c>
      <c r="D45" s="66">
        <v>101676.46</v>
      </c>
      <c r="E45" s="66">
        <v>0</v>
      </c>
      <c r="F45" s="66">
        <v>6392.44</v>
      </c>
      <c r="G45" s="66">
        <v>5953.78</v>
      </c>
      <c r="H45" s="66">
        <v>102115.12</v>
      </c>
      <c r="I45" s="66">
        <v>0</v>
      </c>
    </row>
    <row r="46" spans="1:9">
      <c r="A46">
        <v>11066200</v>
      </c>
      <c r="B46">
        <v>8</v>
      </c>
      <c r="C46" t="s">
        <v>131</v>
      </c>
      <c r="D46" s="66">
        <v>59698.23</v>
      </c>
      <c r="E46" s="66">
        <v>0</v>
      </c>
      <c r="F46" s="66">
        <v>3816.53</v>
      </c>
      <c r="G46" s="66">
        <v>13474.22</v>
      </c>
      <c r="H46" s="66">
        <v>50040.54</v>
      </c>
      <c r="I46" s="66">
        <v>0</v>
      </c>
    </row>
    <row r="47" spans="1:9">
      <c r="A47">
        <v>11066200</v>
      </c>
      <c r="B47">
        <v>9</v>
      </c>
      <c r="C47" t="s">
        <v>131</v>
      </c>
      <c r="D47" s="66">
        <v>4150.93</v>
      </c>
      <c r="E47" s="66">
        <v>0</v>
      </c>
      <c r="F47" s="66">
        <v>985.6</v>
      </c>
      <c r="G47" s="66">
        <v>889</v>
      </c>
      <c r="H47" s="66">
        <v>4247.53</v>
      </c>
      <c r="I47" s="66">
        <v>0</v>
      </c>
    </row>
    <row r="48" spans="1:9">
      <c r="A48">
        <v>11066200</v>
      </c>
      <c r="B48">
        <v>12</v>
      </c>
      <c r="C48" t="s">
        <v>131</v>
      </c>
      <c r="D48" s="66">
        <v>6480.2</v>
      </c>
      <c r="E48" s="66">
        <v>0</v>
      </c>
      <c r="F48" s="66">
        <v>6991.64</v>
      </c>
      <c r="G48" s="66">
        <v>42</v>
      </c>
      <c r="H48" s="66">
        <v>13429.84</v>
      </c>
      <c r="I48" s="66">
        <v>0</v>
      </c>
    </row>
    <row r="49" spans="1:9">
      <c r="A49">
        <v>11077100</v>
      </c>
      <c r="C49" t="s">
        <v>132</v>
      </c>
      <c r="D49" s="66">
        <v>10975</v>
      </c>
      <c r="E49" s="66">
        <v>0</v>
      </c>
      <c r="F49" s="66">
        <v>0</v>
      </c>
      <c r="G49" s="66">
        <v>0</v>
      </c>
      <c r="H49" s="66">
        <v>10975</v>
      </c>
      <c r="I49" s="66">
        <v>0</v>
      </c>
    </row>
    <row r="50" spans="1:9">
      <c r="A50">
        <v>12021400</v>
      </c>
      <c r="C50" t="s">
        <v>133</v>
      </c>
      <c r="D50" s="66">
        <v>3500000</v>
      </c>
      <c r="E50" s="66">
        <v>0</v>
      </c>
      <c r="F50" s="66">
        <v>0</v>
      </c>
      <c r="G50" s="66">
        <v>0</v>
      </c>
      <c r="H50" s="66">
        <v>3500000</v>
      </c>
      <c r="I50" s="66">
        <v>0</v>
      </c>
    </row>
    <row r="51" spans="1:9">
      <c r="A51">
        <v>12022300</v>
      </c>
      <c r="B51">
        <v>5</v>
      </c>
      <c r="C51" t="s">
        <v>134</v>
      </c>
      <c r="D51" s="66">
        <v>4211485</v>
      </c>
      <c r="E51" s="66">
        <v>0</v>
      </c>
      <c r="F51" s="66">
        <v>0</v>
      </c>
      <c r="G51" s="66">
        <v>0</v>
      </c>
      <c r="H51" s="66">
        <v>4211485</v>
      </c>
      <c r="I51" s="66">
        <v>0</v>
      </c>
    </row>
    <row r="52" spans="1:9">
      <c r="A52">
        <v>12022300</v>
      </c>
      <c r="B52">
        <v>6</v>
      </c>
      <c r="C52" t="s">
        <v>134</v>
      </c>
      <c r="D52" s="66">
        <v>9016787.8699999992</v>
      </c>
      <c r="E52" s="66">
        <v>0</v>
      </c>
      <c r="F52" s="66">
        <v>0</v>
      </c>
      <c r="G52" s="66">
        <v>0</v>
      </c>
      <c r="H52" s="66">
        <v>9016787.8699999992</v>
      </c>
      <c r="I52" s="66">
        <v>0</v>
      </c>
    </row>
    <row r="53" spans="1:9">
      <c r="A53">
        <v>12022300</v>
      </c>
      <c r="B53">
        <v>8</v>
      </c>
      <c r="C53" t="s">
        <v>134</v>
      </c>
      <c r="D53" s="66">
        <v>6460170</v>
      </c>
      <c r="E53" s="66">
        <v>0</v>
      </c>
      <c r="F53" s="66">
        <v>0</v>
      </c>
      <c r="G53" s="66">
        <v>0</v>
      </c>
      <c r="H53" s="66">
        <v>6460170</v>
      </c>
      <c r="I53" s="66">
        <v>0</v>
      </c>
    </row>
    <row r="54" spans="1:9">
      <c r="A54">
        <v>12022300</v>
      </c>
      <c r="B54">
        <v>9</v>
      </c>
      <c r="C54" t="s">
        <v>134</v>
      </c>
      <c r="D54" s="66">
        <v>3746357.82</v>
      </c>
      <c r="E54" s="66">
        <v>0</v>
      </c>
      <c r="F54" s="66">
        <v>0</v>
      </c>
      <c r="G54" s="66">
        <v>0</v>
      </c>
      <c r="H54" s="66">
        <v>3746357.82</v>
      </c>
      <c r="I54" s="66">
        <v>0</v>
      </c>
    </row>
    <row r="55" spans="1:9">
      <c r="A55">
        <v>12022300</v>
      </c>
      <c r="B55">
        <v>12</v>
      </c>
      <c r="C55" t="s">
        <v>134</v>
      </c>
      <c r="D55" s="66">
        <v>5371259.4400000004</v>
      </c>
      <c r="E55" s="66">
        <v>0</v>
      </c>
      <c r="F55" s="66">
        <v>0</v>
      </c>
      <c r="G55" s="66">
        <v>0</v>
      </c>
      <c r="H55" s="66">
        <v>5371259.4400000004</v>
      </c>
      <c r="I55" s="66">
        <v>0</v>
      </c>
    </row>
    <row r="56" spans="1:9">
      <c r="A56">
        <v>12023100</v>
      </c>
      <c r="B56">
        <v>0</v>
      </c>
      <c r="C56" t="s">
        <v>135</v>
      </c>
      <c r="D56" s="66">
        <v>3823262.15</v>
      </c>
      <c r="E56" s="66">
        <v>0</v>
      </c>
      <c r="F56" s="66">
        <v>0</v>
      </c>
      <c r="G56" s="66">
        <v>0</v>
      </c>
      <c r="H56" s="66">
        <v>3823262.15</v>
      </c>
      <c r="I56" s="66">
        <v>0</v>
      </c>
    </row>
    <row r="57" spans="1:9">
      <c r="A57">
        <v>12023100</v>
      </c>
      <c r="B57">
        <v>5</v>
      </c>
      <c r="C57" t="s">
        <v>135</v>
      </c>
      <c r="D57" s="66">
        <v>3309716.22</v>
      </c>
      <c r="E57" s="66">
        <v>0</v>
      </c>
      <c r="F57" s="66">
        <v>0</v>
      </c>
      <c r="G57" s="66">
        <v>0</v>
      </c>
      <c r="H57" s="66">
        <v>3309716.22</v>
      </c>
      <c r="I57" s="66">
        <v>0</v>
      </c>
    </row>
    <row r="58" spans="1:9">
      <c r="A58">
        <v>12023100</v>
      </c>
      <c r="B58">
        <v>6</v>
      </c>
      <c r="C58" t="s">
        <v>135</v>
      </c>
      <c r="D58" s="66">
        <v>7113469.8399999999</v>
      </c>
      <c r="E58" s="66">
        <v>0</v>
      </c>
      <c r="F58" s="66">
        <v>9500</v>
      </c>
      <c r="G58" s="66">
        <v>0</v>
      </c>
      <c r="H58" s="66">
        <v>7122969.8399999999</v>
      </c>
      <c r="I58" s="66">
        <v>0</v>
      </c>
    </row>
    <row r="59" spans="1:9">
      <c r="A59">
        <v>12023100</v>
      </c>
      <c r="B59">
        <v>8</v>
      </c>
      <c r="C59" t="s">
        <v>135</v>
      </c>
      <c r="D59" s="66">
        <v>4816416.97</v>
      </c>
      <c r="E59" s="66">
        <v>0</v>
      </c>
      <c r="F59" s="66">
        <v>0</v>
      </c>
      <c r="G59" s="66">
        <v>0</v>
      </c>
      <c r="H59" s="66">
        <v>4816416.97</v>
      </c>
      <c r="I59" s="66">
        <v>0</v>
      </c>
    </row>
    <row r="60" spans="1:9">
      <c r="A60">
        <v>12023100</v>
      </c>
      <c r="B60">
        <v>9</v>
      </c>
      <c r="C60" t="s">
        <v>135</v>
      </c>
      <c r="D60" s="66">
        <v>2213586.63</v>
      </c>
      <c r="E60" s="66">
        <v>0</v>
      </c>
      <c r="F60" s="66">
        <v>3439.25</v>
      </c>
      <c r="G60" s="66">
        <v>0</v>
      </c>
      <c r="H60" s="66">
        <v>2217025.88</v>
      </c>
      <c r="I60" s="66">
        <v>0</v>
      </c>
    </row>
    <row r="61" spans="1:9">
      <c r="A61">
        <v>12023100</v>
      </c>
      <c r="B61">
        <v>12</v>
      </c>
      <c r="C61" t="s">
        <v>135</v>
      </c>
      <c r="D61" s="66">
        <v>4403307.8499999996</v>
      </c>
      <c r="E61" s="66">
        <v>0</v>
      </c>
      <c r="F61" s="66">
        <v>0</v>
      </c>
      <c r="G61" s="66">
        <v>0</v>
      </c>
      <c r="H61" s="66">
        <v>4403307.8499999996</v>
      </c>
      <c r="I61" s="66">
        <v>0</v>
      </c>
    </row>
    <row r="62" spans="1:9">
      <c r="A62">
        <v>12024100</v>
      </c>
      <c r="B62">
        <v>0</v>
      </c>
      <c r="C62" t="s">
        <v>136</v>
      </c>
      <c r="D62" s="66">
        <v>220000</v>
      </c>
      <c r="E62" s="66">
        <v>0</v>
      </c>
      <c r="F62" s="66">
        <v>0</v>
      </c>
      <c r="G62" s="66">
        <v>0</v>
      </c>
      <c r="H62" s="66">
        <v>220000</v>
      </c>
      <c r="I62" s="66">
        <v>0</v>
      </c>
    </row>
    <row r="63" spans="1:9">
      <c r="A63">
        <v>12024100</v>
      </c>
      <c r="B63">
        <v>5</v>
      </c>
      <c r="C63" t="s">
        <v>136</v>
      </c>
      <c r="D63" s="66">
        <v>4400</v>
      </c>
      <c r="E63" s="66">
        <v>0</v>
      </c>
      <c r="F63" s="66">
        <v>0</v>
      </c>
      <c r="G63" s="66">
        <v>0</v>
      </c>
      <c r="H63" s="66">
        <v>4400</v>
      </c>
      <c r="I63" s="66">
        <v>0</v>
      </c>
    </row>
    <row r="64" spans="1:9">
      <c r="A64">
        <v>12024100</v>
      </c>
      <c r="B64">
        <v>6</v>
      </c>
      <c r="C64" t="s">
        <v>136</v>
      </c>
      <c r="D64" s="66">
        <v>132900</v>
      </c>
      <c r="E64" s="66">
        <v>0</v>
      </c>
      <c r="F64" s="66">
        <v>9200</v>
      </c>
      <c r="G64" s="66">
        <v>0</v>
      </c>
      <c r="H64" s="66">
        <v>142100</v>
      </c>
      <c r="I64" s="66">
        <v>0</v>
      </c>
    </row>
    <row r="65" spans="1:9">
      <c r="A65">
        <v>12024100</v>
      </c>
      <c r="B65">
        <v>9</v>
      </c>
      <c r="C65" t="s">
        <v>136</v>
      </c>
      <c r="D65" s="66">
        <v>128642.18</v>
      </c>
      <c r="E65" s="66">
        <v>0</v>
      </c>
      <c r="F65" s="66">
        <v>0</v>
      </c>
      <c r="G65" s="66">
        <v>0</v>
      </c>
      <c r="H65" s="66">
        <v>128642.18</v>
      </c>
      <c r="I65" s="66">
        <v>0</v>
      </c>
    </row>
    <row r="66" spans="1:9">
      <c r="A66">
        <v>12024100</v>
      </c>
      <c r="B66">
        <v>12</v>
      </c>
      <c r="C66" t="s">
        <v>136</v>
      </c>
      <c r="D66" s="66">
        <v>19980.22</v>
      </c>
      <c r="E66" s="66">
        <v>0</v>
      </c>
      <c r="F66" s="66">
        <v>0</v>
      </c>
      <c r="G66" s="66">
        <v>0</v>
      </c>
      <c r="H66" s="66">
        <v>19980.22</v>
      </c>
      <c r="I66" s="66">
        <v>0</v>
      </c>
    </row>
    <row r="67" spans="1:9">
      <c r="A67">
        <v>12025100</v>
      </c>
      <c r="B67">
        <v>6</v>
      </c>
      <c r="C67" t="s">
        <v>137</v>
      </c>
      <c r="D67" s="66">
        <v>14007.48</v>
      </c>
      <c r="E67" s="66">
        <v>0</v>
      </c>
      <c r="F67" s="66">
        <v>0</v>
      </c>
      <c r="G67" s="66">
        <v>0</v>
      </c>
      <c r="H67" s="66">
        <v>14007.48</v>
      </c>
      <c r="I67" s="66">
        <v>0</v>
      </c>
    </row>
    <row r="68" spans="1:9">
      <c r="A68">
        <v>12025100</v>
      </c>
      <c r="B68">
        <v>8</v>
      </c>
      <c r="C68" t="s">
        <v>137</v>
      </c>
      <c r="D68" s="66">
        <v>771250.88</v>
      </c>
      <c r="E68" s="66">
        <v>0</v>
      </c>
      <c r="F68" s="66">
        <v>0</v>
      </c>
      <c r="G68" s="66">
        <v>0</v>
      </c>
      <c r="H68" s="66">
        <v>771250.88</v>
      </c>
      <c r="I68" s="66">
        <v>0</v>
      </c>
    </row>
    <row r="69" spans="1:9">
      <c r="A69">
        <v>12025100</v>
      </c>
      <c r="B69">
        <v>9</v>
      </c>
      <c r="C69" t="s">
        <v>137</v>
      </c>
      <c r="D69" s="66">
        <v>1261249.05</v>
      </c>
      <c r="E69" s="66">
        <v>0</v>
      </c>
      <c r="F69" s="66">
        <v>0</v>
      </c>
      <c r="G69" s="66">
        <v>0</v>
      </c>
      <c r="H69" s="66">
        <v>1261249.05</v>
      </c>
      <c r="I69" s="66">
        <v>0</v>
      </c>
    </row>
    <row r="70" spans="1:9">
      <c r="A70">
        <v>12028100</v>
      </c>
      <c r="B70">
        <v>0</v>
      </c>
      <c r="C70" t="s">
        <v>138</v>
      </c>
      <c r="D70" s="66">
        <v>130396.73</v>
      </c>
      <c r="E70" s="66">
        <v>0</v>
      </c>
      <c r="F70" s="66">
        <v>0</v>
      </c>
      <c r="G70" s="66">
        <v>0</v>
      </c>
      <c r="H70" s="66">
        <v>130396.73</v>
      </c>
      <c r="I70" s="66">
        <v>0</v>
      </c>
    </row>
    <row r="71" spans="1:9">
      <c r="A71">
        <v>12028100</v>
      </c>
      <c r="B71">
        <v>9</v>
      </c>
      <c r="C71" t="s">
        <v>138</v>
      </c>
      <c r="D71" s="66">
        <v>14905.33</v>
      </c>
      <c r="E71" s="66">
        <v>0</v>
      </c>
      <c r="F71" s="66">
        <v>0</v>
      </c>
      <c r="G71" s="66">
        <v>0</v>
      </c>
      <c r="H71" s="66">
        <v>14905.33</v>
      </c>
      <c r="I71" s="66">
        <v>0</v>
      </c>
    </row>
    <row r="72" spans="1:9">
      <c r="A72">
        <v>12028100</v>
      </c>
      <c r="B72">
        <v>12</v>
      </c>
      <c r="C72" t="s">
        <v>138</v>
      </c>
      <c r="D72" s="66">
        <v>27023.24</v>
      </c>
      <c r="E72" s="66">
        <v>0</v>
      </c>
      <c r="F72" s="66">
        <v>0</v>
      </c>
      <c r="G72" s="66">
        <v>0</v>
      </c>
      <c r="H72" s="66">
        <v>27023.24</v>
      </c>
      <c r="I72" s="66">
        <v>0</v>
      </c>
    </row>
    <row r="73" spans="1:9">
      <c r="A73">
        <v>12028200</v>
      </c>
      <c r="B73">
        <v>0</v>
      </c>
      <c r="C73" t="s">
        <v>139</v>
      </c>
      <c r="D73" s="66">
        <v>3723.37</v>
      </c>
      <c r="E73" s="66">
        <v>0</v>
      </c>
      <c r="F73" s="66">
        <v>0</v>
      </c>
      <c r="G73" s="66">
        <v>0</v>
      </c>
      <c r="H73" s="66">
        <v>3723.37</v>
      </c>
      <c r="I73" s="66">
        <v>0</v>
      </c>
    </row>
    <row r="74" spans="1:9">
      <c r="A74">
        <v>12028200</v>
      </c>
      <c r="B74">
        <v>5</v>
      </c>
      <c r="C74" t="s">
        <v>139</v>
      </c>
      <c r="D74" s="66">
        <v>66900</v>
      </c>
      <c r="E74" s="66">
        <v>0</v>
      </c>
      <c r="F74" s="66">
        <v>0</v>
      </c>
      <c r="G74" s="66">
        <v>0</v>
      </c>
      <c r="H74" s="66">
        <v>66900</v>
      </c>
      <c r="I74" s="66">
        <v>0</v>
      </c>
    </row>
    <row r="75" spans="1:9">
      <c r="A75">
        <v>12028200</v>
      </c>
      <c r="B75">
        <v>8</v>
      </c>
      <c r="C75" t="s">
        <v>139</v>
      </c>
      <c r="D75" s="66">
        <v>5800</v>
      </c>
      <c r="E75" s="66">
        <v>0</v>
      </c>
      <c r="F75" s="66">
        <v>0</v>
      </c>
      <c r="G75" s="66">
        <v>0</v>
      </c>
      <c r="H75" s="66">
        <v>5800</v>
      </c>
      <c r="I75" s="66">
        <v>0</v>
      </c>
    </row>
    <row r="76" spans="1:9">
      <c r="A76">
        <v>12031200</v>
      </c>
      <c r="C76" t="s">
        <v>140</v>
      </c>
      <c r="D76" s="66">
        <v>0</v>
      </c>
      <c r="E76" s="66">
        <v>11326</v>
      </c>
      <c r="F76" s="66">
        <v>0</v>
      </c>
      <c r="G76" s="66">
        <v>0</v>
      </c>
      <c r="H76" s="66">
        <v>0</v>
      </c>
      <c r="I76" s="66">
        <v>11326</v>
      </c>
    </row>
    <row r="77" spans="1:9">
      <c r="A77">
        <v>12031300</v>
      </c>
      <c r="C77" t="s">
        <v>141</v>
      </c>
      <c r="D77" s="66">
        <v>0</v>
      </c>
      <c r="E77" s="66">
        <v>15249310.289999999</v>
      </c>
      <c r="F77" s="66">
        <v>0</v>
      </c>
      <c r="G77" s="66">
        <v>222717.32</v>
      </c>
      <c r="H77" s="66">
        <v>0</v>
      </c>
      <c r="I77" s="66">
        <v>15472027.609999999</v>
      </c>
    </row>
    <row r="78" spans="1:9">
      <c r="A78">
        <v>12032100</v>
      </c>
      <c r="C78" t="s">
        <v>142</v>
      </c>
      <c r="D78" s="66">
        <v>0</v>
      </c>
      <c r="E78" s="66">
        <v>22309410.859999999</v>
      </c>
      <c r="F78" s="66">
        <v>0</v>
      </c>
      <c r="G78" s="66">
        <v>196822.81</v>
      </c>
      <c r="H78" s="66">
        <v>0</v>
      </c>
      <c r="I78" s="66">
        <v>22506233.670000002</v>
      </c>
    </row>
    <row r="79" spans="1:9">
      <c r="A79">
        <v>12033100</v>
      </c>
      <c r="C79" t="s">
        <v>143</v>
      </c>
      <c r="D79" s="66">
        <v>0</v>
      </c>
      <c r="E79" s="66">
        <v>498602.45</v>
      </c>
      <c r="F79" s="66">
        <v>0</v>
      </c>
      <c r="G79" s="66">
        <v>495.63</v>
      </c>
      <c r="H79" s="66">
        <v>0</v>
      </c>
      <c r="I79" s="66">
        <v>499098.08</v>
      </c>
    </row>
    <row r="80" spans="1:9">
      <c r="A80">
        <v>12034100</v>
      </c>
      <c r="C80" t="s">
        <v>144</v>
      </c>
      <c r="D80" s="66">
        <v>0</v>
      </c>
      <c r="E80" s="66">
        <v>2039197.69</v>
      </c>
      <c r="F80" s="66">
        <v>0</v>
      </c>
      <c r="G80" s="66">
        <v>7259.72</v>
      </c>
      <c r="H80" s="66">
        <v>0</v>
      </c>
      <c r="I80" s="66">
        <v>2046457.41</v>
      </c>
    </row>
    <row r="81" spans="1:9">
      <c r="A81">
        <v>12037100</v>
      </c>
      <c r="C81" t="s">
        <v>145</v>
      </c>
      <c r="D81" s="66">
        <v>0</v>
      </c>
      <c r="E81" s="66">
        <v>152459.94</v>
      </c>
      <c r="F81" s="66">
        <v>0</v>
      </c>
      <c r="G81" s="66">
        <v>647.61</v>
      </c>
      <c r="H81" s="66">
        <v>0</v>
      </c>
      <c r="I81" s="66">
        <v>153107.54999999999</v>
      </c>
    </row>
    <row r="82" spans="1:9">
      <c r="A82">
        <v>12037200</v>
      </c>
      <c r="C82" t="s">
        <v>146</v>
      </c>
      <c r="D82" s="66">
        <v>0</v>
      </c>
      <c r="E82" s="66">
        <v>70105.710000000006</v>
      </c>
      <c r="F82" s="66">
        <v>0</v>
      </c>
      <c r="G82" s="66">
        <v>114.02</v>
      </c>
      <c r="H82" s="66">
        <v>0</v>
      </c>
      <c r="I82" s="66">
        <v>70219.73</v>
      </c>
    </row>
    <row r="83" spans="1:9">
      <c r="A83">
        <v>12037300</v>
      </c>
      <c r="C83" t="s">
        <v>147</v>
      </c>
      <c r="D83" s="66">
        <v>0</v>
      </c>
      <c r="E83" s="66">
        <v>3612999</v>
      </c>
      <c r="F83" s="66">
        <v>0</v>
      </c>
      <c r="G83" s="66">
        <v>0</v>
      </c>
      <c r="H83" s="66">
        <v>0</v>
      </c>
      <c r="I83" s="66">
        <v>3612999</v>
      </c>
    </row>
    <row r="84" spans="1:9">
      <c r="A84">
        <v>12037400</v>
      </c>
      <c r="C84" t="s">
        <v>148</v>
      </c>
      <c r="D84" s="66">
        <v>0</v>
      </c>
      <c r="E84" s="66">
        <v>348201.25</v>
      </c>
      <c r="F84" s="66">
        <v>0</v>
      </c>
      <c r="G84" s="66">
        <v>7444.53</v>
      </c>
      <c r="H84" s="66">
        <v>0</v>
      </c>
      <c r="I84" s="66">
        <v>355645.78</v>
      </c>
    </row>
    <row r="85" spans="1:9">
      <c r="A85">
        <v>12037500</v>
      </c>
      <c r="C85" t="s">
        <v>149</v>
      </c>
      <c r="D85" s="66">
        <v>0</v>
      </c>
      <c r="E85" s="66">
        <v>1295479.46</v>
      </c>
      <c r="F85" s="66">
        <v>0</v>
      </c>
      <c r="G85" s="66">
        <v>29726.03</v>
      </c>
      <c r="H85" s="66">
        <v>0</v>
      </c>
      <c r="I85" s="66">
        <v>1325205.49</v>
      </c>
    </row>
    <row r="86" spans="1:9">
      <c r="A86">
        <v>12052100</v>
      </c>
      <c r="C86" t="s">
        <v>150</v>
      </c>
      <c r="D86" s="66">
        <v>3613000</v>
      </c>
      <c r="E86" s="66">
        <v>0</v>
      </c>
      <c r="F86" s="66">
        <v>0</v>
      </c>
      <c r="G86" s="66">
        <v>0</v>
      </c>
      <c r="H86" s="66">
        <v>3613000</v>
      </c>
      <c r="I86" s="66">
        <v>0</v>
      </c>
    </row>
    <row r="87" spans="1:9">
      <c r="A87">
        <v>12052200</v>
      </c>
      <c r="C87" t="s">
        <v>151</v>
      </c>
      <c r="D87" s="66">
        <v>763808.46</v>
      </c>
      <c r="E87" s="66">
        <v>0</v>
      </c>
      <c r="F87" s="66">
        <v>0</v>
      </c>
      <c r="G87" s="66">
        <v>0</v>
      </c>
      <c r="H87" s="66">
        <v>763808.46</v>
      </c>
      <c r="I87" s="66">
        <v>0</v>
      </c>
    </row>
    <row r="88" spans="1:9">
      <c r="A88">
        <v>12053100</v>
      </c>
      <c r="C88" t="s">
        <v>152</v>
      </c>
      <c r="D88" s="66">
        <v>4191764.33</v>
      </c>
      <c r="E88" s="66">
        <v>0</v>
      </c>
      <c r="F88" s="66">
        <v>0</v>
      </c>
      <c r="G88" s="66">
        <v>0</v>
      </c>
      <c r="H88" s="66">
        <v>4191764.33</v>
      </c>
      <c r="I88" s="66">
        <v>0</v>
      </c>
    </row>
    <row r="89" spans="1:9">
      <c r="A89">
        <v>21021100</v>
      </c>
      <c r="C89" t="s">
        <v>153</v>
      </c>
      <c r="D89" s="66">
        <v>0</v>
      </c>
      <c r="E89" s="66">
        <v>2070635.02</v>
      </c>
      <c r="F89" s="66">
        <v>1096094.78</v>
      </c>
      <c r="G89" s="66">
        <v>1340545.18</v>
      </c>
      <c r="H89" s="66">
        <v>0</v>
      </c>
      <c r="I89" s="66">
        <v>2315085.42</v>
      </c>
    </row>
    <row r="90" spans="1:9">
      <c r="A90">
        <v>21021200</v>
      </c>
      <c r="C90" t="s">
        <v>154</v>
      </c>
      <c r="D90" s="66">
        <v>0</v>
      </c>
      <c r="E90" s="66">
        <v>49062.74</v>
      </c>
      <c r="F90" s="66">
        <v>19144.45</v>
      </c>
      <c r="G90" s="66">
        <v>19334.37</v>
      </c>
      <c r="H90" s="66">
        <v>0</v>
      </c>
      <c r="I90" s="66">
        <v>49252.66</v>
      </c>
    </row>
    <row r="91" spans="1:9">
      <c r="A91">
        <v>21023300</v>
      </c>
      <c r="C91" t="s">
        <v>155</v>
      </c>
      <c r="D91" s="66">
        <v>0</v>
      </c>
      <c r="E91" s="66">
        <v>287946.96999999997</v>
      </c>
      <c r="F91" s="66">
        <v>229353.27</v>
      </c>
      <c r="G91" s="66">
        <v>99170.19</v>
      </c>
      <c r="H91" s="66">
        <v>0</v>
      </c>
      <c r="I91" s="66">
        <v>157763.89000000001</v>
      </c>
    </row>
    <row r="92" spans="1:9">
      <c r="A92">
        <v>21041000</v>
      </c>
      <c r="C92" t="s">
        <v>156</v>
      </c>
      <c r="D92" s="66">
        <v>0</v>
      </c>
      <c r="E92" s="66">
        <v>25334650</v>
      </c>
      <c r="F92" s="66">
        <v>0</v>
      </c>
      <c r="G92" s="66">
        <v>0</v>
      </c>
      <c r="H92" s="66">
        <v>0</v>
      </c>
      <c r="I92" s="66">
        <v>25334650</v>
      </c>
    </row>
    <row r="93" spans="1:9">
      <c r="A93">
        <v>21051000</v>
      </c>
      <c r="C93" t="s">
        <v>157</v>
      </c>
      <c r="D93" s="66">
        <v>0</v>
      </c>
      <c r="E93" s="66">
        <v>161906150</v>
      </c>
      <c r="F93" s="66">
        <v>2196000</v>
      </c>
      <c r="G93" s="66">
        <v>0</v>
      </c>
      <c r="H93" s="66">
        <v>0</v>
      </c>
      <c r="I93" s="66">
        <v>159710150</v>
      </c>
    </row>
    <row r="94" spans="1:9">
      <c r="A94">
        <v>21062100</v>
      </c>
      <c r="C94" t="s">
        <v>158</v>
      </c>
      <c r="D94" s="66">
        <v>0</v>
      </c>
      <c r="E94" s="66">
        <v>1485123.54</v>
      </c>
      <c r="F94" s="66">
        <v>1602582.96</v>
      </c>
      <c r="G94" s="66">
        <v>117459.42</v>
      </c>
      <c r="H94" s="66">
        <v>0</v>
      </c>
      <c r="I94" s="66">
        <v>0</v>
      </c>
    </row>
    <row r="95" spans="1:9">
      <c r="A95">
        <v>21063100</v>
      </c>
      <c r="C95" t="s">
        <v>159</v>
      </c>
      <c r="D95" s="66">
        <v>0</v>
      </c>
      <c r="E95" s="66">
        <v>838693.26</v>
      </c>
      <c r="F95" s="66">
        <v>645267.29</v>
      </c>
      <c r="G95" s="66">
        <v>818017.7</v>
      </c>
      <c r="H95" s="66">
        <v>0</v>
      </c>
      <c r="I95" s="66">
        <v>1011443.67</v>
      </c>
    </row>
    <row r="96" spans="1:9">
      <c r="A96">
        <v>21063200</v>
      </c>
      <c r="C96" t="s">
        <v>160</v>
      </c>
      <c r="D96" s="66">
        <v>0</v>
      </c>
      <c r="E96" s="66">
        <v>35100</v>
      </c>
      <c r="F96" s="66">
        <v>35100</v>
      </c>
      <c r="G96" s="66">
        <v>34180</v>
      </c>
      <c r="H96" s="66">
        <v>0</v>
      </c>
      <c r="I96" s="66">
        <v>34180</v>
      </c>
    </row>
    <row r="97" spans="1:9">
      <c r="A97">
        <v>21064100</v>
      </c>
      <c r="C97" t="s">
        <v>161</v>
      </c>
      <c r="D97" s="66">
        <v>0</v>
      </c>
      <c r="E97" s="66">
        <v>30000</v>
      </c>
      <c r="F97" s="66">
        <v>0</v>
      </c>
      <c r="G97" s="66">
        <v>0</v>
      </c>
      <c r="H97" s="66">
        <v>0</v>
      </c>
      <c r="I97" s="66">
        <v>30000</v>
      </c>
    </row>
    <row r="98" spans="1:9">
      <c r="A98">
        <v>21065100</v>
      </c>
      <c r="C98" t="s">
        <v>162</v>
      </c>
      <c r="D98" s="66">
        <v>0</v>
      </c>
      <c r="E98" s="66">
        <v>10596.09</v>
      </c>
      <c r="F98" s="66">
        <v>10596.09</v>
      </c>
      <c r="G98" s="66">
        <v>18276.53</v>
      </c>
      <c r="H98" s="66">
        <v>0</v>
      </c>
      <c r="I98" s="66">
        <v>18276.53</v>
      </c>
    </row>
    <row r="99" spans="1:9">
      <c r="A99">
        <v>21065300</v>
      </c>
      <c r="C99" t="s">
        <v>163</v>
      </c>
      <c r="D99" s="66">
        <v>0</v>
      </c>
      <c r="E99" s="66">
        <v>7598.72</v>
      </c>
      <c r="F99" s="66">
        <v>7631.72</v>
      </c>
      <c r="G99" s="66">
        <v>7664.38</v>
      </c>
      <c r="H99" s="66">
        <v>0</v>
      </c>
      <c r="I99" s="66">
        <v>7631.38</v>
      </c>
    </row>
    <row r="100" spans="1:9">
      <c r="A100">
        <v>21065400</v>
      </c>
      <c r="C100" t="s">
        <v>164</v>
      </c>
      <c r="D100" s="66">
        <v>0</v>
      </c>
      <c r="E100" s="66">
        <v>47163.17</v>
      </c>
      <c r="F100" s="66">
        <v>47163.17</v>
      </c>
      <c r="G100" s="66">
        <v>45023.03</v>
      </c>
      <c r="H100" s="66">
        <v>0</v>
      </c>
      <c r="I100" s="66">
        <v>45023.03</v>
      </c>
    </row>
    <row r="101" spans="1:9">
      <c r="A101">
        <v>21065600</v>
      </c>
      <c r="C101" t="s">
        <v>268</v>
      </c>
      <c r="D101" s="66">
        <v>0</v>
      </c>
      <c r="E101" s="66">
        <v>0</v>
      </c>
      <c r="F101" s="66">
        <v>0</v>
      </c>
      <c r="G101" s="66">
        <v>240387.44</v>
      </c>
      <c r="H101" s="66">
        <v>0</v>
      </c>
      <c r="I101" s="66">
        <v>240387.44</v>
      </c>
    </row>
    <row r="102" spans="1:9">
      <c r="A102">
        <v>21066100</v>
      </c>
      <c r="B102">
        <v>1</v>
      </c>
      <c r="C102" t="s">
        <v>165</v>
      </c>
      <c r="D102" s="66">
        <v>0</v>
      </c>
      <c r="E102" s="66">
        <v>15.67</v>
      </c>
      <c r="F102" s="66">
        <v>0</v>
      </c>
      <c r="G102" s="66">
        <v>0</v>
      </c>
      <c r="H102" s="66">
        <v>0</v>
      </c>
      <c r="I102" s="66">
        <v>15.67</v>
      </c>
    </row>
    <row r="103" spans="1:9">
      <c r="A103">
        <v>21066100</v>
      </c>
      <c r="B103">
        <v>5</v>
      </c>
      <c r="C103" t="s">
        <v>165</v>
      </c>
      <c r="D103" s="66">
        <v>0</v>
      </c>
      <c r="E103" s="66">
        <v>59206.91</v>
      </c>
      <c r="F103" s="66">
        <v>59206.91</v>
      </c>
      <c r="G103" s="66">
        <v>64906.19</v>
      </c>
      <c r="H103" s="66">
        <v>0</v>
      </c>
      <c r="I103" s="66">
        <v>64906.19</v>
      </c>
    </row>
    <row r="104" spans="1:9">
      <c r="A104">
        <v>21066100</v>
      </c>
      <c r="B104">
        <v>6</v>
      </c>
      <c r="C104" t="s">
        <v>165</v>
      </c>
      <c r="D104" s="66">
        <v>0</v>
      </c>
      <c r="E104" s="66">
        <v>65621.31</v>
      </c>
      <c r="F104" s="66">
        <v>65621.31</v>
      </c>
      <c r="G104" s="66">
        <v>67001.179999999993</v>
      </c>
      <c r="H104" s="66">
        <v>0</v>
      </c>
      <c r="I104" s="66">
        <v>67001.179999999993</v>
      </c>
    </row>
    <row r="105" spans="1:9">
      <c r="A105">
        <v>21066100</v>
      </c>
      <c r="B105">
        <v>8</v>
      </c>
      <c r="C105" t="s">
        <v>165</v>
      </c>
      <c r="D105" s="66">
        <v>0</v>
      </c>
      <c r="E105" s="66">
        <v>69684</v>
      </c>
      <c r="F105" s="66">
        <v>69684</v>
      </c>
      <c r="G105" s="66">
        <v>74268.59</v>
      </c>
      <c r="H105" s="66">
        <v>0</v>
      </c>
      <c r="I105" s="66">
        <v>74268.59</v>
      </c>
    </row>
    <row r="106" spans="1:9">
      <c r="A106">
        <v>21066100</v>
      </c>
      <c r="B106">
        <v>9</v>
      </c>
      <c r="C106" t="s">
        <v>165</v>
      </c>
      <c r="D106" s="66">
        <v>0</v>
      </c>
      <c r="E106" s="66">
        <v>48852.85</v>
      </c>
      <c r="F106" s="66">
        <v>48852.85</v>
      </c>
      <c r="G106" s="66">
        <v>56969.67</v>
      </c>
      <c r="H106" s="66">
        <v>0</v>
      </c>
      <c r="I106" s="66">
        <v>56969.67</v>
      </c>
    </row>
    <row r="107" spans="1:9">
      <c r="A107">
        <v>21066100</v>
      </c>
      <c r="B107">
        <v>12</v>
      </c>
      <c r="C107" t="s">
        <v>165</v>
      </c>
      <c r="D107" s="66">
        <v>0</v>
      </c>
      <c r="E107" s="66">
        <v>58217.18</v>
      </c>
      <c r="F107" s="66">
        <v>58217.18</v>
      </c>
      <c r="G107" s="66">
        <v>60623.62</v>
      </c>
      <c r="H107" s="66">
        <v>0</v>
      </c>
      <c r="I107" s="66">
        <v>60623.62</v>
      </c>
    </row>
    <row r="108" spans="1:9">
      <c r="A108">
        <v>21067100</v>
      </c>
      <c r="B108">
        <v>0</v>
      </c>
      <c r="C108" t="s">
        <v>166</v>
      </c>
      <c r="D108" s="66">
        <v>0</v>
      </c>
      <c r="E108" s="66">
        <v>0</v>
      </c>
      <c r="F108" s="66">
        <v>188303.06</v>
      </c>
      <c r="G108" s="66">
        <v>188303.06</v>
      </c>
      <c r="H108" s="66">
        <v>0</v>
      </c>
      <c r="I108" s="66">
        <v>0</v>
      </c>
    </row>
    <row r="109" spans="1:9">
      <c r="A109">
        <v>23030000</v>
      </c>
      <c r="C109" t="s">
        <v>167</v>
      </c>
      <c r="D109" s="66">
        <v>0</v>
      </c>
      <c r="E109" s="66">
        <v>188469.69</v>
      </c>
      <c r="F109" s="66">
        <v>0</v>
      </c>
      <c r="G109" s="66">
        <v>0</v>
      </c>
      <c r="H109" s="66">
        <v>0</v>
      </c>
      <c r="I109" s="66">
        <v>188469.69</v>
      </c>
    </row>
    <row r="110" spans="1:9">
      <c r="A110">
        <v>31010000</v>
      </c>
      <c r="C110" t="s">
        <v>168</v>
      </c>
      <c r="D110" s="66">
        <v>0</v>
      </c>
      <c r="E110" s="66">
        <v>50000000</v>
      </c>
      <c r="F110" s="66">
        <v>0</v>
      </c>
      <c r="G110" s="66">
        <v>0</v>
      </c>
      <c r="H110" s="66">
        <v>0</v>
      </c>
      <c r="I110" s="66">
        <v>50000000</v>
      </c>
    </row>
    <row r="111" spans="1:9">
      <c r="A111">
        <v>33010000</v>
      </c>
      <c r="C111" t="s">
        <v>169</v>
      </c>
      <c r="D111" s="66">
        <v>190325202.40000001</v>
      </c>
      <c r="E111" s="66">
        <v>0</v>
      </c>
      <c r="F111" s="66">
        <v>0</v>
      </c>
      <c r="G111" s="66">
        <v>0</v>
      </c>
      <c r="H111" s="66">
        <v>190325202.40000001</v>
      </c>
      <c r="I111" s="66">
        <v>0</v>
      </c>
    </row>
    <row r="112" spans="1:9">
      <c r="A112">
        <v>41010000</v>
      </c>
      <c r="B112">
        <v>0</v>
      </c>
      <c r="C112" t="s">
        <v>170</v>
      </c>
      <c r="D112" s="66">
        <v>0</v>
      </c>
      <c r="E112" s="66">
        <v>4679.8100000000004</v>
      </c>
      <c r="F112" s="66">
        <v>0</v>
      </c>
      <c r="G112" s="66">
        <v>0</v>
      </c>
      <c r="H112" s="66">
        <v>0</v>
      </c>
      <c r="I112" s="66">
        <v>4679.8100000000004</v>
      </c>
    </row>
    <row r="113" spans="1:9">
      <c r="A113">
        <v>41010000</v>
      </c>
      <c r="B113">
        <v>5</v>
      </c>
      <c r="C113" t="s">
        <v>170</v>
      </c>
      <c r="D113" s="66">
        <v>0</v>
      </c>
      <c r="E113" s="66">
        <v>7139148.25</v>
      </c>
      <c r="F113" s="66">
        <v>0</v>
      </c>
      <c r="G113" s="66">
        <v>768975</v>
      </c>
      <c r="H113" s="66">
        <v>0</v>
      </c>
      <c r="I113" s="66">
        <v>7908123.25</v>
      </c>
    </row>
    <row r="114" spans="1:9">
      <c r="A114">
        <v>41010000</v>
      </c>
      <c r="B114">
        <v>6</v>
      </c>
      <c r="C114" t="s">
        <v>170</v>
      </c>
      <c r="D114" s="66">
        <v>0</v>
      </c>
      <c r="E114" s="66">
        <v>7979972.8499999996</v>
      </c>
      <c r="F114" s="66">
        <v>0</v>
      </c>
      <c r="G114" s="66">
        <v>714826.55</v>
      </c>
      <c r="H114" s="66">
        <v>0</v>
      </c>
      <c r="I114" s="66">
        <v>8694799.4000000004</v>
      </c>
    </row>
    <row r="115" spans="1:9">
      <c r="A115">
        <v>41010000</v>
      </c>
      <c r="B115">
        <v>8</v>
      </c>
      <c r="C115" t="s">
        <v>170</v>
      </c>
      <c r="D115" s="66">
        <v>0</v>
      </c>
      <c r="E115" s="66">
        <v>4901820.42</v>
      </c>
      <c r="F115" s="66">
        <v>0</v>
      </c>
      <c r="G115" s="66">
        <v>852023</v>
      </c>
      <c r="H115" s="66">
        <v>0</v>
      </c>
      <c r="I115" s="66">
        <v>5753843.4199999999</v>
      </c>
    </row>
    <row r="116" spans="1:9">
      <c r="A116">
        <v>41010000</v>
      </c>
      <c r="B116">
        <v>9</v>
      </c>
      <c r="C116" t="s">
        <v>170</v>
      </c>
      <c r="D116" s="66">
        <v>0</v>
      </c>
      <c r="E116" s="66">
        <v>5798023.5800000001</v>
      </c>
      <c r="F116" s="66">
        <v>0</v>
      </c>
      <c r="G116" s="66">
        <v>718045.5</v>
      </c>
      <c r="H116" s="66">
        <v>0</v>
      </c>
      <c r="I116" s="66">
        <v>6516069.0800000001</v>
      </c>
    </row>
    <row r="117" spans="1:9">
      <c r="A117">
        <v>41010000</v>
      </c>
      <c r="B117">
        <v>12</v>
      </c>
      <c r="C117" t="s">
        <v>170</v>
      </c>
      <c r="D117" s="66">
        <v>0</v>
      </c>
      <c r="E117" s="66">
        <v>6588228.2300000004</v>
      </c>
      <c r="F117" s="66">
        <v>0</v>
      </c>
      <c r="G117" s="66">
        <v>752093.93</v>
      </c>
      <c r="H117" s="66">
        <v>0</v>
      </c>
      <c r="I117" s="66">
        <v>7340322.1600000001</v>
      </c>
    </row>
    <row r="118" spans="1:9">
      <c r="A118">
        <v>41020000</v>
      </c>
      <c r="B118">
        <v>5</v>
      </c>
      <c r="C118" t="s">
        <v>171</v>
      </c>
      <c r="D118" s="66">
        <v>0</v>
      </c>
      <c r="E118" s="66">
        <v>820606.5</v>
      </c>
      <c r="F118" s="66">
        <v>0</v>
      </c>
      <c r="G118" s="66">
        <v>90132.5</v>
      </c>
      <c r="H118" s="66">
        <v>0</v>
      </c>
      <c r="I118" s="66">
        <v>910739</v>
      </c>
    </row>
    <row r="119" spans="1:9">
      <c r="A119">
        <v>41020000</v>
      </c>
      <c r="B119">
        <v>6</v>
      </c>
      <c r="C119" t="s">
        <v>171</v>
      </c>
      <c r="D119" s="66">
        <v>0</v>
      </c>
      <c r="E119" s="66">
        <v>765808.5</v>
      </c>
      <c r="F119" s="66">
        <v>0</v>
      </c>
      <c r="G119" s="66">
        <v>72928</v>
      </c>
      <c r="H119" s="66">
        <v>0</v>
      </c>
      <c r="I119" s="66">
        <v>838736.5</v>
      </c>
    </row>
    <row r="120" spans="1:9">
      <c r="A120">
        <v>41020000</v>
      </c>
      <c r="B120">
        <v>8</v>
      </c>
      <c r="C120" t="s">
        <v>171</v>
      </c>
      <c r="D120" s="66">
        <v>0</v>
      </c>
      <c r="E120" s="66">
        <v>574273</v>
      </c>
      <c r="F120" s="66">
        <v>0</v>
      </c>
      <c r="G120" s="66">
        <v>78527.5</v>
      </c>
      <c r="H120" s="66">
        <v>0</v>
      </c>
      <c r="I120" s="66">
        <v>652800.5</v>
      </c>
    </row>
    <row r="121" spans="1:9">
      <c r="A121">
        <v>41020000</v>
      </c>
      <c r="B121">
        <v>9</v>
      </c>
      <c r="C121" t="s">
        <v>171</v>
      </c>
      <c r="D121" s="66">
        <v>0</v>
      </c>
      <c r="E121" s="66">
        <v>492236</v>
      </c>
      <c r="F121" s="66">
        <v>0</v>
      </c>
      <c r="G121" s="66">
        <v>58730</v>
      </c>
      <c r="H121" s="66">
        <v>0</v>
      </c>
      <c r="I121" s="66">
        <v>550966</v>
      </c>
    </row>
    <row r="122" spans="1:9">
      <c r="A122">
        <v>41020000</v>
      </c>
      <c r="B122">
        <v>12</v>
      </c>
      <c r="C122" t="s">
        <v>171</v>
      </c>
      <c r="D122" s="66">
        <v>0</v>
      </c>
      <c r="E122" s="66">
        <v>788476.9</v>
      </c>
      <c r="F122" s="66">
        <v>0</v>
      </c>
      <c r="G122" s="66">
        <v>97545.5</v>
      </c>
      <c r="H122" s="66">
        <v>0</v>
      </c>
      <c r="I122" s="66">
        <v>886022.4</v>
      </c>
    </row>
    <row r="123" spans="1:9">
      <c r="A123">
        <v>41030000</v>
      </c>
      <c r="B123">
        <v>6</v>
      </c>
      <c r="C123" t="s">
        <v>172</v>
      </c>
      <c r="D123" s="66">
        <v>0</v>
      </c>
      <c r="E123" s="66">
        <v>787122.33</v>
      </c>
      <c r="F123" s="66">
        <v>0</v>
      </c>
      <c r="G123" s="66">
        <v>73762.679999999993</v>
      </c>
      <c r="H123" s="66">
        <v>0</v>
      </c>
      <c r="I123" s="66">
        <v>860885.01</v>
      </c>
    </row>
    <row r="124" spans="1:9">
      <c r="A124">
        <v>41120000</v>
      </c>
      <c r="B124">
        <v>5</v>
      </c>
      <c r="C124" t="s">
        <v>173</v>
      </c>
      <c r="D124" s="66">
        <v>0</v>
      </c>
      <c r="E124" s="66">
        <v>871406.1</v>
      </c>
      <c r="F124" s="66">
        <v>0</v>
      </c>
      <c r="G124" s="66">
        <v>68120.850000000006</v>
      </c>
      <c r="H124" s="66">
        <v>0</v>
      </c>
      <c r="I124" s="66">
        <v>939526.95</v>
      </c>
    </row>
    <row r="125" spans="1:9">
      <c r="A125">
        <v>41120000</v>
      </c>
      <c r="B125">
        <v>6</v>
      </c>
      <c r="C125" t="s">
        <v>173</v>
      </c>
      <c r="D125" s="66">
        <v>0</v>
      </c>
      <c r="E125" s="66">
        <v>1065647.6299999999</v>
      </c>
      <c r="F125" s="66">
        <v>0</v>
      </c>
      <c r="G125" s="66">
        <v>95611.520000000004</v>
      </c>
      <c r="H125" s="66">
        <v>0</v>
      </c>
      <c r="I125" s="66">
        <v>1161259.1499999999</v>
      </c>
    </row>
    <row r="126" spans="1:9">
      <c r="A126">
        <v>41120000</v>
      </c>
      <c r="B126">
        <v>8</v>
      </c>
      <c r="C126" t="s">
        <v>173</v>
      </c>
      <c r="D126" s="66">
        <v>0</v>
      </c>
      <c r="E126" s="66">
        <v>1374405.48</v>
      </c>
      <c r="F126" s="66">
        <v>0</v>
      </c>
      <c r="G126" s="66">
        <v>128135.06</v>
      </c>
      <c r="H126" s="66">
        <v>0</v>
      </c>
      <c r="I126" s="66">
        <v>1502540.54</v>
      </c>
    </row>
    <row r="127" spans="1:9">
      <c r="A127">
        <v>41120000</v>
      </c>
      <c r="B127">
        <v>9</v>
      </c>
      <c r="C127" t="s">
        <v>173</v>
      </c>
      <c r="D127" s="66">
        <v>0</v>
      </c>
      <c r="E127" s="66">
        <v>304942.53000000003</v>
      </c>
      <c r="F127" s="66">
        <v>0</v>
      </c>
      <c r="G127" s="66">
        <v>35878.559999999998</v>
      </c>
      <c r="H127" s="66">
        <v>0</v>
      </c>
      <c r="I127" s="66">
        <v>340821.09</v>
      </c>
    </row>
    <row r="128" spans="1:9">
      <c r="A128">
        <v>41120000</v>
      </c>
      <c r="B128">
        <v>12</v>
      </c>
      <c r="C128" t="s">
        <v>173</v>
      </c>
      <c r="D128" s="66">
        <v>0</v>
      </c>
      <c r="E128" s="66">
        <v>202074.72</v>
      </c>
      <c r="F128" s="66">
        <v>0</v>
      </c>
      <c r="G128" s="66">
        <v>16411.16</v>
      </c>
      <c r="H128" s="66">
        <v>0</v>
      </c>
      <c r="I128" s="66">
        <v>218485.88</v>
      </c>
    </row>
    <row r="129" spans="1:9">
      <c r="A129">
        <v>44010000</v>
      </c>
      <c r="B129">
        <v>0</v>
      </c>
      <c r="C129" t="s">
        <v>72</v>
      </c>
      <c r="D129" s="66">
        <v>0</v>
      </c>
      <c r="E129" s="66">
        <v>886331.71</v>
      </c>
      <c r="F129" s="66">
        <v>0</v>
      </c>
      <c r="G129" s="66">
        <v>70000</v>
      </c>
      <c r="H129" s="66">
        <v>0</v>
      </c>
      <c r="I129" s="66">
        <v>956331.71</v>
      </c>
    </row>
    <row r="130" spans="1:9">
      <c r="A130">
        <v>44010000</v>
      </c>
      <c r="B130">
        <v>5</v>
      </c>
      <c r="C130" t="s">
        <v>72</v>
      </c>
      <c r="D130" s="66">
        <v>0</v>
      </c>
      <c r="E130" s="66">
        <v>20340.509999999998</v>
      </c>
      <c r="F130" s="66">
        <v>0</v>
      </c>
      <c r="G130" s="66">
        <v>7235</v>
      </c>
      <c r="H130" s="66">
        <v>0</v>
      </c>
      <c r="I130" s="66">
        <v>27575.51</v>
      </c>
    </row>
    <row r="131" spans="1:9">
      <c r="A131">
        <v>44010000</v>
      </c>
      <c r="B131">
        <v>6</v>
      </c>
      <c r="C131" t="s">
        <v>72</v>
      </c>
      <c r="D131" s="66">
        <v>0</v>
      </c>
      <c r="E131" s="66">
        <v>54253.45</v>
      </c>
      <c r="F131" s="66">
        <v>0</v>
      </c>
      <c r="G131" s="66">
        <v>1153.02</v>
      </c>
      <c r="H131" s="66">
        <v>0</v>
      </c>
      <c r="I131" s="66">
        <v>55406.47</v>
      </c>
    </row>
    <row r="132" spans="1:9">
      <c r="A132">
        <v>44010000</v>
      </c>
      <c r="B132">
        <v>8</v>
      </c>
      <c r="C132" t="s">
        <v>72</v>
      </c>
      <c r="D132" s="66">
        <v>0</v>
      </c>
      <c r="E132" s="66">
        <v>18773.91</v>
      </c>
      <c r="F132" s="66">
        <v>0</v>
      </c>
      <c r="G132" s="66">
        <v>2289.7199999999998</v>
      </c>
      <c r="H132" s="66">
        <v>0</v>
      </c>
      <c r="I132" s="66">
        <v>21063.63</v>
      </c>
    </row>
    <row r="133" spans="1:9">
      <c r="A133">
        <v>44010000</v>
      </c>
      <c r="B133">
        <v>9</v>
      </c>
      <c r="C133" t="s">
        <v>72</v>
      </c>
      <c r="D133" s="66">
        <v>0</v>
      </c>
      <c r="E133" s="66">
        <v>20338.240000000002</v>
      </c>
      <c r="F133" s="66">
        <v>0</v>
      </c>
      <c r="G133" s="66">
        <v>1196.51</v>
      </c>
      <c r="H133" s="66">
        <v>0</v>
      </c>
      <c r="I133" s="66">
        <v>21534.75</v>
      </c>
    </row>
    <row r="134" spans="1:9">
      <c r="A134">
        <v>44010000</v>
      </c>
      <c r="B134">
        <v>12</v>
      </c>
      <c r="C134" t="s">
        <v>72</v>
      </c>
      <c r="D134" s="66">
        <v>0</v>
      </c>
      <c r="E134" s="66">
        <v>36116.81</v>
      </c>
      <c r="F134" s="66">
        <v>0</v>
      </c>
      <c r="G134" s="66">
        <v>0</v>
      </c>
      <c r="H134" s="66">
        <v>0</v>
      </c>
      <c r="I134" s="66">
        <v>36116.81</v>
      </c>
    </row>
    <row r="135" spans="1:9">
      <c r="A135">
        <v>44070000</v>
      </c>
      <c r="B135">
        <v>0</v>
      </c>
      <c r="C135" t="s">
        <v>174</v>
      </c>
      <c r="D135" s="66">
        <v>0</v>
      </c>
      <c r="E135" s="66">
        <v>4803.18</v>
      </c>
      <c r="F135" s="66">
        <v>0</v>
      </c>
      <c r="G135" s="66">
        <v>8624.98</v>
      </c>
      <c r="H135" s="66">
        <v>0</v>
      </c>
      <c r="I135" s="66">
        <v>13428.16</v>
      </c>
    </row>
    <row r="136" spans="1:9">
      <c r="A136">
        <v>51010100</v>
      </c>
      <c r="B136">
        <v>5</v>
      </c>
      <c r="C136" t="s">
        <v>78</v>
      </c>
      <c r="D136" s="66">
        <v>2033244.89</v>
      </c>
      <c r="E136" s="66">
        <v>0</v>
      </c>
      <c r="F136" s="66">
        <v>257415.54</v>
      </c>
      <c r="G136" s="66">
        <v>0</v>
      </c>
      <c r="H136" s="66">
        <v>2290660.4300000002</v>
      </c>
      <c r="I136" s="66">
        <v>0</v>
      </c>
    </row>
    <row r="137" spans="1:9">
      <c r="A137">
        <v>51010100</v>
      </c>
      <c r="B137">
        <v>6</v>
      </c>
      <c r="C137" t="s">
        <v>78</v>
      </c>
      <c r="D137" s="66">
        <v>2534323.14</v>
      </c>
      <c r="E137" s="66">
        <v>0</v>
      </c>
      <c r="F137" s="66">
        <v>299959.12</v>
      </c>
      <c r="G137" s="66">
        <v>0</v>
      </c>
      <c r="H137" s="66">
        <v>2834282.26</v>
      </c>
      <c r="I137" s="66">
        <v>0</v>
      </c>
    </row>
    <row r="138" spans="1:9">
      <c r="A138">
        <v>51010100</v>
      </c>
      <c r="B138">
        <v>8</v>
      </c>
      <c r="C138" t="s">
        <v>78</v>
      </c>
      <c r="D138" s="66">
        <v>1508082.27</v>
      </c>
      <c r="E138" s="66">
        <v>0</v>
      </c>
      <c r="F138" s="66">
        <v>257380.04</v>
      </c>
      <c r="G138" s="66">
        <v>0</v>
      </c>
      <c r="H138" s="66">
        <v>1765462.31</v>
      </c>
      <c r="I138" s="66">
        <v>0</v>
      </c>
    </row>
    <row r="139" spans="1:9">
      <c r="A139">
        <v>51010100</v>
      </c>
      <c r="B139">
        <v>9</v>
      </c>
      <c r="C139" t="s">
        <v>78</v>
      </c>
      <c r="D139" s="66">
        <v>1470439.02</v>
      </c>
      <c r="E139" s="66">
        <v>0</v>
      </c>
      <c r="F139" s="66">
        <v>203524.81</v>
      </c>
      <c r="G139" s="66">
        <v>0</v>
      </c>
      <c r="H139" s="66">
        <v>1673963.83</v>
      </c>
      <c r="I139" s="66">
        <v>0</v>
      </c>
    </row>
    <row r="140" spans="1:9">
      <c r="A140">
        <v>51010100</v>
      </c>
      <c r="B140">
        <v>12</v>
      </c>
      <c r="C140" t="s">
        <v>78</v>
      </c>
      <c r="D140" s="66">
        <v>1549231.12</v>
      </c>
      <c r="E140" s="66">
        <v>0</v>
      </c>
      <c r="F140" s="66">
        <v>225710.12</v>
      </c>
      <c r="G140" s="66">
        <v>0</v>
      </c>
      <c r="H140" s="66">
        <v>1774941.24</v>
      </c>
      <c r="I140" s="66">
        <v>0</v>
      </c>
    </row>
    <row r="141" spans="1:9">
      <c r="A141">
        <v>51010300</v>
      </c>
      <c r="B141">
        <v>5</v>
      </c>
      <c r="C141" t="s">
        <v>79</v>
      </c>
      <c r="D141" s="66">
        <v>360046.79</v>
      </c>
      <c r="E141" s="66">
        <v>0</v>
      </c>
      <c r="F141" s="66">
        <v>40313.040000000001</v>
      </c>
      <c r="G141" s="66">
        <v>0</v>
      </c>
      <c r="H141" s="66">
        <v>400359.83</v>
      </c>
      <c r="I141" s="66">
        <v>0</v>
      </c>
    </row>
    <row r="142" spans="1:9">
      <c r="A142">
        <v>51010300</v>
      </c>
      <c r="B142">
        <v>6</v>
      </c>
      <c r="C142" t="s">
        <v>79</v>
      </c>
      <c r="D142" s="66">
        <v>229311.04</v>
      </c>
      <c r="E142" s="66">
        <v>0</v>
      </c>
      <c r="F142" s="66">
        <v>22203.71</v>
      </c>
      <c r="G142" s="66">
        <v>0</v>
      </c>
      <c r="H142" s="66">
        <v>251514.75</v>
      </c>
      <c r="I142" s="66">
        <v>0</v>
      </c>
    </row>
    <row r="143" spans="1:9">
      <c r="A143">
        <v>51010300</v>
      </c>
      <c r="B143">
        <v>8</v>
      </c>
      <c r="C143" t="s">
        <v>79</v>
      </c>
      <c r="D143" s="66">
        <v>273469.7</v>
      </c>
      <c r="E143" s="66">
        <v>0</v>
      </c>
      <c r="F143" s="66">
        <v>42384.95</v>
      </c>
      <c r="G143" s="66">
        <v>0</v>
      </c>
      <c r="H143" s="66">
        <v>315854.65000000002</v>
      </c>
      <c r="I143" s="66">
        <v>0</v>
      </c>
    </row>
    <row r="144" spans="1:9">
      <c r="A144">
        <v>51010300</v>
      </c>
      <c r="B144">
        <v>9</v>
      </c>
      <c r="C144" t="s">
        <v>79</v>
      </c>
      <c r="D144" s="66">
        <v>338157.22</v>
      </c>
      <c r="E144" s="66">
        <v>0</v>
      </c>
      <c r="F144" s="66">
        <v>36843.360000000001</v>
      </c>
      <c r="G144" s="66">
        <v>0</v>
      </c>
      <c r="H144" s="66">
        <v>375000.58</v>
      </c>
      <c r="I144" s="66">
        <v>0</v>
      </c>
    </row>
    <row r="145" spans="1:9">
      <c r="A145">
        <v>51010300</v>
      </c>
      <c r="B145">
        <v>12</v>
      </c>
      <c r="C145" t="s">
        <v>79</v>
      </c>
      <c r="D145" s="66">
        <v>409541.57</v>
      </c>
      <c r="E145" s="66">
        <v>0</v>
      </c>
      <c r="F145" s="66">
        <v>50347.03</v>
      </c>
      <c r="G145" s="66">
        <v>0</v>
      </c>
      <c r="H145" s="66">
        <v>459888.6</v>
      </c>
      <c r="I145" s="66">
        <v>0</v>
      </c>
    </row>
    <row r="146" spans="1:9">
      <c r="A146">
        <v>51010500</v>
      </c>
      <c r="B146">
        <v>0</v>
      </c>
      <c r="C146" t="s">
        <v>175</v>
      </c>
      <c r="D146" s="66">
        <v>4069.4</v>
      </c>
      <c r="E146" s="66">
        <v>0</v>
      </c>
      <c r="F146" s="66">
        <v>0</v>
      </c>
      <c r="G146" s="66">
        <v>0</v>
      </c>
      <c r="H146" s="66">
        <v>4069.4</v>
      </c>
      <c r="I146" s="66">
        <v>0</v>
      </c>
    </row>
    <row r="147" spans="1:9">
      <c r="A147">
        <v>51010500</v>
      </c>
      <c r="B147">
        <v>5</v>
      </c>
      <c r="C147" t="s">
        <v>175</v>
      </c>
      <c r="D147" s="66">
        <v>312340.47999999998</v>
      </c>
      <c r="E147" s="66">
        <v>0</v>
      </c>
      <c r="F147" s="66">
        <v>35586.78</v>
      </c>
      <c r="G147" s="66">
        <v>0</v>
      </c>
      <c r="H147" s="66">
        <v>347927.26</v>
      </c>
      <c r="I147" s="66">
        <v>0</v>
      </c>
    </row>
    <row r="148" spans="1:9">
      <c r="A148">
        <v>51010500</v>
      </c>
      <c r="B148">
        <v>6</v>
      </c>
      <c r="C148" t="s">
        <v>175</v>
      </c>
      <c r="D148" s="66">
        <v>391160.8</v>
      </c>
      <c r="E148" s="66">
        <v>0</v>
      </c>
      <c r="F148" s="66">
        <v>45247.27</v>
      </c>
      <c r="G148" s="66">
        <v>0</v>
      </c>
      <c r="H148" s="66">
        <v>436408.07</v>
      </c>
      <c r="I148" s="66">
        <v>0</v>
      </c>
    </row>
    <row r="149" spans="1:9">
      <c r="A149">
        <v>51010500</v>
      </c>
      <c r="B149">
        <v>8</v>
      </c>
      <c r="C149" t="s">
        <v>175</v>
      </c>
      <c r="D149" s="66">
        <v>280928.21999999997</v>
      </c>
      <c r="E149" s="66">
        <v>0</v>
      </c>
      <c r="F149" s="66">
        <v>33153.089999999997</v>
      </c>
      <c r="G149" s="66">
        <v>0</v>
      </c>
      <c r="H149" s="66">
        <v>314081.31</v>
      </c>
      <c r="I149" s="66">
        <v>0</v>
      </c>
    </row>
    <row r="150" spans="1:9">
      <c r="A150">
        <v>51010500</v>
      </c>
      <c r="B150">
        <v>9</v>
      </c>
      <c r="C150" t="s">
        <v>175</v>
      </c>
      <c r="D150" s="66">
        <v>243175.99</v>
      </c>
      <c r="E150" s="66">
        <v>0</v>
      </c>
      <c r="F150" s="66">
        <v>28481.08</v>
      </c>
      <c r="G150" s="66">
        <v>0</v>
      </c>
      <c r="H150" s="66">
        <v>271657.07</v>
      </c>
      <c r="I150" s="66">
        <v>0</v>
      </c>
    </row>
    <row r="151" spans="1:9">
      <c r="A151">
        <v>51010500</v>
      </c>
      <c r="B151">
        <v>12</v>
      </c>
      <c r="C151" t="s">
        <v>175</v>
      </c>
      <c r="D151" s="66">
        <v>264483.88</v>
      </c>
      <c r="E151" s="66">
        <v>0</v>
      </c>
      <c r="F151" s="66">
        <v>39935.33</v>
      </c>
      <c r="G151" s="66">
        <v>0</v>
      </c>
      <c r="H151" s="66">
        <v>304419.21000000002</v>
      </c>
      <c r="I151" s="66">
        <v>0</v>
      </c>
    </row>
    <row r="152" spans="1:9">
      <c r="A152">
        <v>52010200</v>
      </c>
      <c r="B152">
        <v>5</v>
      </c>
      <c r="C152" t="s">
        <v>176</v>
      </c>
      <c r="D152" s="66">
        <v>358287.58</v>
      </c>
      <c r="E152" s="66">
        <v>0</v>
      </c>
      <c r="F152" s="66">
        <v>37258.160000000003</v>
      </c>
      <c r="G152" s="66">
        <v>0</v>
      </c>
      <c r="H152" s="66">
        <v>395545.74</v>
      </c>
      <c r="I152" s="66">
        <v>0</v>
      </c>
    </row>
    <row r="153" spans="1:9">
      <c r="A153">
        <v>52010200</v>
      </c>
      <c r="B153">
        <v>6</v>
      </c>
      <c r="C153" t="s">
        <v>176</v>
      </c>
      <c r="D153" s="66">
        <v>504221.86</v>
      </c>
      <c r="E153" s="66">
        <v>0</v>
      </c>
      <c r="F153" s="66">
        <v>44610.86</v>
      </c>
      <c r="G153" s="66">
        <v>0</v>
      </c>
      <c r="H153" s="66">
        <v>548832.72</v>
      </c>
      <c r="I153" s="66">
        <v>0</v>
      </c>
    </row>
    <row r="154" spans="1:9">
      <c r="A154">
        <v>52010200</v>
      </c>
      <c r="B154">
        <v>8</v>
      </c>
      <c r="C154" t="s">
        <v>176</v>
      </c>
      <c r="D154" s="66">
        <v>374592.29</v>
      </c>
      <c r="E154" s="66">
        <v>0</v>
      </c>
      <c r="F154" s="66">
        <v>42672.79</v>
      </c>
      <c r="G154" s="66">
        <v>0</v>
      </c>
      <c r="H154" s="66">
        <v>417265.08</v>
      </c>
      <c r="I154" s="66">
        <v>0</v>
      </c>
    </row>
    <row r="155" spans="1:9">
      <c r="A155">
        <v>52010200</v>
      </c>
      <c r="B155">
        <v>9</v>
      </c>
      <c r="C155" t="s">
        <v>176</v>
      </c>
      <c r="D155" s="66">
        <v>377230.11</v>
      </c>
      <c r="E155" s="66">
        <v>0</v>
      </c>
      <c r="F155" s="66">
        <v>42883.92</v>
      </c>
      <c r="G155" s="66">
        <v>0</v>
      </c>
      <c r="H155" s="66">
        <v>420114.03</v>
      </c>
      <c r="I155" s="66">
        <v>0</v>
      </c>
    </row>
    <row r="156" spans="1:9">
      <c r="A156">
        <v>52010200</v>
      </c>
      <c r="B156">
        <v>12</v>
      </c>
      <c r="C156" t="s">
        <v>176</v>
      </c>
      <c r="D156" s="66">
        <v>491316.47999999998</v>
      </c>
      <c r="E156" s="66">
        <v>0</v>
      </c>
      <c r="F156" s="66">
        <v>52290.26</v>
      </c>
      <c r="G156" s="66">
        <v>0</v>
      </c>
      <c r="H156" s="66">
        <v>543606.74</v>
      </c>
      <c r="I156" s="66">
        <v>0</v>
      </c>
    </row>
    <row r="157" spans="1:9">
      <c r="A157">
        <v>52010300</v>
      </c>
      <c r="B157">
        <v>5</v>
      </c>
      <c r="C157" t="s">
        <v>177</v>
      </c>
      <c r="D157" s="66">
        <v>121996.34</v>
      </c>
      <c r="E157" s="66">
        <v>0</v>
      </c>
      <c r="F157" s="66">
        <v>15555.06</v>
      </c>
      <c r="G157" s="66">
        <v>0</v>
      </c>
      <c r="H157" s="66">
        <v>137551.4</v>
      </c>
      <c r="I157" s="66">
        <v>0</v>
      </c>
    </row>
    <row r="158" spans="1:9">
      <c r="A158">
        <v>52010300</v>
      </c>
      <c r="B158">
        <v>6</v>
      </c>
      <c r="C158" t="s">
        <v>177</v>
      </c>
      <c r="D158" s="66">
        <v>94271.86</v>
      </c>
      <c r="E158" s="66">
        <v>0</v>
      </c>
      <c r="F158" s="66">
        <v>9403.94</v>
      </c>
      <c r="G158" s="66">
        <v>0</v>
      </c>
      <c r="H158" s="66">
        <v>103675.8</v>
      </c>
      <c r="I158" s="66">
        <v>0</v>
      </c>
    </row>
    <row r="159" spans="1:9">
      <c r="A159">
        <v>52010300</v>
      </c>
      <c r="B159">
        <v>8</v>
      </c>
      <c r="C159" t="s">
        <v>177</v>
      </c>
      <c r="D159" s="66">
        <v>106653.92</v>
      </c>
      <c r="E159" s="66">
        <v>0</v>
      </c>
      <c r="F159" s="66">
        <v>19159.71</v>
      </c>
      <c r="G159" s="66">
        <v>0</v>
      </c>
      <c r="H159" s="66">
        <v>125813.63</v>
      </c>
      <c r="I159" s="66">
        <v>0</v>
      </c>
    </row>
    <row r="160" spans="1:9">
      <c r="A160">
        <v>52010300</v>
      </c>
      <c r="B160">
        <v>9</v>
      </c>
      <c r="C160" t="s">
        <v>177</v>
      </c>
      <c r="D160" s="66">
        <v>117645.18</v>
      </c>
      <c r="E160" s="66">
        <v>0</v>
      </c>
      <c r="F160" s="66">
        <v>14691.75</v>
      </c>
      <c r="G160" s="66">
        <v>0</v>
      </c>
      <c r="H160" s="66">
        <v>132336.93</v>
      </c>
      <c r="I160" s="66">
        <v>0</v>
      </c>
    </row>
    <row r="161" spans="1:9">
      <c r="A161">
        <v>52010300</v>
      </c>
      <c r="B161">
        <v>12</v>
      </c>
      <c r="C161" t="s">
        <v>177</v>
      </c>
      <c r="D161" s="66">
        <v>117751.61</v>
      </c>
      <c r="E161" s="66">
        <v>0</v>
      </c>
      <c r="F161" s="66">
        <v>21434.13</v>
      </c>
      <c r="G161" s="66">
        <v>0</v>
      </c>
      <c r="H161" s="66">
        <v>139185.74</v>
      </c>
      <c r="I161" s="66">
        <v>0</v>
      </c>
    </row>
    <row r="162" spans="1:9">
      <c r="A162">
        <v>52010400</v>
      </c>
      <c r="B162">
        <v>5</v>
      </c>
      <c r="C162" t="s">
        <v>178</v>
      </c>
      <c r="D162" s="66">
        <v>143616.38</v>
      </c>
      <c r="E162" s="66">
        <v>0</v>
      </c>
      <c r="F162" s="66">
        <v>16036.54</v>
      </c>
      <c r="G162" s="66">
        <v>0</v>
      </c>
      <c r="H162" s="66">
        <v>159652.92000000001</v>
      </c>
      <c r="I162" s="66">
        <v>0</v>
      </c>
    </row>
    <row r="163" spans="1:9">
      <c r="A163">
        <v>52010400</v>
      </c>
      <c r="B163">
        <v>6</v>
      </c>
      <c r="C163" t="s">
        <v>178</v>
      </c>
      <c r="D163" s="66">
        <v>444129.74</v>
      </c>
      <c r="E163" s="66">
        <v>0</v>
      </c>
      <c r="F163" s="66">
        <v>38282.199999999997</v>
      </c>
      <c r="G163" s="66">
        <v>0</v>
      </c>
      <c r="H163" s="66">
        <v>482411.94</v>
      </c>
      <c r="I163" s="66">
        <v>0</v>
      </c>
    </row>
    <row r="164" spans="1:9">
      <c r="A164">
        <v>52010400</v>
      </c>
      <c r="B164">
        <v>8</v>
      </c>
      <c r="C164" t="s">
        <v>178</v>
      </c>
      <c r="D164" s="66">
        <v>194930.61</v>
      </c>
      <c r="E164" s="66">
        <v>0</v>
      </c>
      <c r="F164" s="66">
        <v>8114.35</v>
      </c>
      <c r="G164" s="66">
        <v>0</v>
      </c>
      <c r="H164" s="66">
        <v>203044.96</v>
      </c>
      <c r="I164" s="66">
        <v>0</v>
      </c>
    </row>
    <row r="165" spans="1:9">
      <c r="A165">
        <v>52010400</v>
      </c>
      <c r="B165">
        <v>9</v>
      </c>
      <c r="C165" t="s">
        <v>178</v>
      </c>
      <c r="D165" s="66">
        <v>176456.69</v>
      </c>
      <c r="E165" s="66">
        <v>0</v>
      </c>
      <c r="F165" s="66">
        <v>20933.84</v>
      </c>
      <c r="G165" s="66">
        <v>0</v>
      </c>
      <c r="H165" s="66">
        <v>197390.53</v>
      </c>
      <c r="I165" s="66">
        <v>0</v>
      </c>
    </row>
    <row r="166" spans="1:9">
      <c r="A166">
        <v>52010400</v>
      </c>
      <c r="B166">
        <v>12</v>
      </c>
      <c r="C166" t="s">
        <v>178</v>
      </c>
      <c r="D166" s="66">
        <v>206641.92000000001</v>
      </c>
      <c r="E166" s="66">
        <v>0</v>
      </c>
      <c r="F166" s="66">
        <v>23729.73</v>
      </c>
      <c r="G166" s="66">
        <v>0</v>
      </c>
      <c r="H166" s="66">
        <v>230371.65</v>
      </c>
      <c r="I166" s="66">
        <v>0</v>
      </c>
    </row>
    <row r="167" spans="1:9">
      <c r="A167">
        <v>53010200</v>
      </c>
      <c r="B167">
        <v>5</v>
      </c>
      <c r="C167" t="s">
        <v>179</v>
      </c>
      <c r="D167" s="66">
        <v>0</v>
      </c>
      <c r="E167" s="66">
        <v>365977.24</v>
      </c>
      <c r="F167" s="66">
        <v>0</v>
      </c>
      <c r="G167" s="66">
        <v>73978.73</v>
      </c>
      <c r="H167" s="66">
        <v>0</v>
      </c>
      <c r="I167" s="66">
        <v>439955.97</v>
      </c>
    </row>
    <row r="168" spans="1:9">
      <c r="A168">
        <v>53010200</v>
      </c>
      <c r="B168">
        <v>6</v>
      </c>
      <c r="C168" t="s">
        <v>179</v>
      </c>
      <c r="D168" s="66">
        <v>0</v>
      </c>
      <c r="E168" s="66">
        <v>475526.16</v>
      </c>
      <c r="F168" s="66">
        <v>0</v>
      </c>
      <c r="G168" s="66">
        <v>75343.64</v>
      </c>
      <c r="H168" s="66">
        <v>0</v>
      </c>
      <c r="I168" s="66">
        <v>550869.80000000005</v>
      </c>
    </row>
    <row r="169" spans="1:9">
      <c r="A169">
        <v>53010200</v>
      </c>
      <c r="B169">
        <v>8</v>
      </c>
      <c r="C169" t="s">
        <v>179</v>
      </c>
      <c r="D169" s="66">
        <v>0</v>
      </c>
      <c r="E169" s="66">
        <v>372589.38</v>
      </c>
      <c r="F169" s="66">
        <v>0</v>
      </c>
      <c r="G169" s="66">
        <v>64603.86</v>
      </c>
      <c r="H169" s="66">
        <v>0</v>
      </c>
      <c r="I169" s="66">
        <v>437193.24</v>
      </c>
    </row>
    <row r="170" spans="1:9">
      <c r="A170">
        <v>53010200</v>
      </c>
      <c r="B170">
        <v>9</v>
      </c>
      <c r="C170" t="s">
        <v>179</v>
      </c>
      <c r="D170" s="66">
        <v>0</v>
      </c>
      <c r="E170" s="66">
        <v>389402.59</v>
      </c>
      <c r="F170" s="66">
        <v>0</v>
      </c>
      <c r="G170" s="66">
        <v>59200.02</v>
      </c>
      <c r="H170" s="66">
        <v>0</v>
      </c>
      <c r="I170" s="66">
        <v>448602.61</v>
      </c>
    </row>
    <row r="171" spans="1:9">
      <c r="A171">
        <v>53010200</v>
      </c>
      <c r="B171">
        <v>12</v>
      </c>
      <c r="C171" t="s">
        <v>179</v>
      </c>
      <c r="D171" s="66">
        <v>0</v>
      </c>
      <c r="E171" s="66">
        <v>498624.05</v>
      </c>
      <c r="F171" s="66">
        <v>0</v>
      </c>
      <c r="G171" s="66">
        <v>72855.61</v>
      </c>
      <c r="H171" s="66">
        <v>0</v>
      </c>
      <c r="I171" s="66">
        <v>571479.66</v>
      </c>
    </row>
    <row r="172" spans="1:9">
      <c r="A172">
        <v>53010300</v>
      </c>
      <c r="B172">
        <v>5</v>
      </c>
      <c r="C172" t="s">
        <v>180</v>
      </c>
      <c r="D172" s="66">
        <v>0</v>
      </c>
      <c r="E172" s="66">
        <v>127562.85</v>
      </c>
      <c r="F172" s="66">
        <v>0</v>
      </c>
      <c r="G172" s="66">
        <v>16939.11</v>
      </c>
      <c r="H172" s="66">
        <v>0</v>
      </c>
      <c r="I172" s="66">
        <v>144501.96</v>
      </c>
    </row>
    <row r="173" spans="1:9">
      <c r="A173">
        <v>53010300</v>
      </c>
      <c r="B173">
        <v>6</v>
      </c>
      <c r="C173" t="s">
        <v>180</v>
      </c>
      <c r="D173" s="66">
        <v>0</v>
      </c>
      <c r="E173" s="66">
        <v>93499.35</v>
      </c>
      <c r="F173" s="66">
        <v>0</v>
      </c>
      <c r="G173" s="66">
        <v>8804.57</v>
      </c>
      <c r="H173" s="66">
        <v>0</v>
      </c>
      <c r="I173" s="66">
        <v>102303.92</v>
      </c>
    </row>
    <row r="174" spans="1:9">
      <c r="A174">
        <v>53010300</v>
      </c>
      <c r="B174">
        <v>8</v>
      </c>
      <c r="C174" t="s">
        <v>180</v>
      </c>
      <c r="D174" s="66">
        <v>0</v>
      </c>
      <c r="E174" s="66">
        <v>114728.47</v>
      </c>
      <c r="F174" s="66">
        <v>0</v>
      </c>
      <c r="G174" s="66">
        <v>10974.23</v>
      </c>
      <c r="H174" s="66">
        <v>0</v>
      </c>
      <c r="I174" s="66">
        <v>125702.7</v>
      </c>
    </row>
    <row r="175" spans="1:9">
      <c r="A175">
        <v>53010300</v>
      </c>
      <c r="B175">
        <v>9</v>
      </c>
      <c r="C175" t="s">
        <v>180</v>
      </c>
      <c r="D175" s="66">
        <v>0</v>
      </c>
      <c r="E175" s="66">
        <v>120898.93</v>
      </c>
      <c r="F175" s="66">
        <v>0</v>
      </c>
      <c r="G175" s="66">
        <v>13472.75</v>
      </c>
      <c r="H175" s="66">
        <v>0</v>
      </c>
      <c r="I175" s="66">
        <v>134371.68</v>
      </c>
    </row>
    <row r="176" spans="1:9">
      <c r="A176">
        <v>53010300</v>
      </c>
      <c r="B176">
        <v>12</v>
      </c>
      <c r="C176" t="s">
        <v>180</v>
      </c>
      <c r="D176" s="66">
        <v>0</v>
      </c>
      <c r="E176" s="66">
        <v>130751.08</v>
      </c>
      <c r="F176" s="66">
        <v>0</v>
      </c>
      <c r="G176" s="66">
        <v>19260.57</v>
      </c>
      <c r="H176" s="66">
        <v>0</v>
      </c>
      <c r="I176" s="66">
        <v>150011.65</v>
      </c>
    </row>
    <row r="177" spans="1:9">
      <c r="A177">
        <v>53010400</v>
      </c>
      <c r="B177">
        <v>5</v>
      </c>
      <c r="C177" t="s">
        <v>181</v>
      </c>
      <c r="D177" s="66">
        <v>0</v>
      </c>
      <c r="E177" s="66">
        <v>146721.25</v>
      </c>
      <c r="F177" s="66">
        <v>0</v>
      </c>
      <c r="G177" s="66">
        <v>17036.32</v>
      </c>
      <c r="H177" s="66">
        <v>0</v>
      </c>
      <c r="I177" s="66">
        <v>163757.57</v>
      </c>
    </row>
    <row r="178" spans="1:9">
      <c r="A178">
        <v>53010400</v>
      </c>
      <c r="B178">
        <v>6</v>
      </c>
      <c r="C178" t="s">
        <v>181</v>
      </c>
      <c r="D178" s="66">
        <v>0</v>
      </c>
      <c r="E178" s="66">
        <v>433794.58</v>
      </c>
      <c r="F178" s="66">
        <v>0</v>
      </c>
      <c r="G178" s="66">
        <v>63696.25</v>
      </c>
      <c r="H178" s="66">
        <v>0</v>
      </c>
      <c r="I178" s="66">
        <v>497490.83</v>
      </c>
    </row>
    <row r="179" spans="1:9">
      <c r="A179">
        <v>53010400</v>
      </c>
      <c r="B179">
        <v>8</v>
      </c>
      <c r="C179" t="s">
        <v>181</v>
      </c>
      <c r="D179" s="66">
        <v>0</v>
      </c>
      <c r="E179" s="66">
        <v>186128.71</v>
      </c>
      <c r="F179" s="66">
        <v>0</v>
      </c>
      <c r="G179" s="66">
        <v>19871.080000000002</v>
      </c>
      <c r="H179" s="66">
        <v>0</v>
      </c>
      <c r="I179" s="66">
        <v>205999.79</v>
      </c>
    </row>
    <row r="180" spans="1:9">
      <c r="A180">
        <v>53010400</v>
      </c>
      <c r="B180">
        <v>9</v>
      </c>
      <c r="C180" t="s">
        <v>181</v>
      </c>
      <c r="D180" s="66">
        <v>0</v>
      </c>
      <c r="E180" s="66">
        <v>181827.71</v>
      </c>
      <c r="F180" s="66">
        <v>0</v>
      </c>
      <c r="G180" s="66">
        <v>25505.54</v>
      </c>
      <c r="H180" s="66">
        <v>0</v>
      </c>
      <c r="I180" s="66">
        <v>207333.25</v>
      </c>
    </row>
    <row r="181" spans="1:9">
      <c r="A181">
        <v>53010400</v>
      </c>
      <c r="B181">
        <v>12</v>
      </c>
      <c r="C181" t="s">
        <v>181</v>
      </c>
      <c r="D181" s="66">
        <v>0</v>
      </c>
      <c r="E181" s="66">
        <v>213909.78</v>
      </c>
      <c r="F181" s="66">
        <v>0</v>
      </c>
      <c r="G181" s="66">
        <v>30069.34</v>
      </c>
      <c r="H181" s="66">
        <v>0</v>
      </c>
      <c r="I181" s="66">
        <v>243979.12</v>
      </c>
    </row>
    <row r="182" spans="1:9">
      <c r="A182">
        <v>61010101</v>
      </c>
      <c r="B182">
        <v>5</v>
      </c>
      <c r="C182" t="s">
        <v>182</v>
      </c>
      <c r="D182" s="66">
        <v>1396167.5</v>
      </c>
      <c r="E182" s="66">
        <v>0</v>
      </c>
      <c r="F182" s="66">
        <v>127454</v>
      </c>
      <c r="G182" s="66">
        <v>0</v>
      </c>
      <c r="H182" s="66">
        <v>1523621.5</v>
      </c>
      <c r="I182" s="66">
        <v>0</v>
      </c>
    </row>
    <row r="183" spans="1:9">
      <c r="A183">
        <v>61010101</v>
      </c>
      <c r="B183">
        <v>6</v>
      </c>
      <c r="C183" t="s">
        <v>182</v>
      </c>
      <c r="D183" s="66">
        <v>1617791</v>
      </c>
      <c r="E183" s="66">
        <v>0</v>
      </c>
      <c r="F183" s="66">
        <v>139589</v>
      </c>
      <c r="G183" s="66">
        <v>0</v>
      </c>
      <c r="H183" s="66">
        <v>1757380</v>
      </c>
      <c r="I183" s="66">
        <v>0</v>
      </c>
    </row>
    <row r="184" spans="1:9">
      <c r="A184">
        <v>61010101</v>
      </c>
      <c r="B184">
        <v>8</v>
      </c>
      <c r="C184" t="s">
        <v>182</v>
      </c>
      <c r="D184" s="66">
        <v>1282044.77</v>
      </c>
      <c r="E184" s="66">
        <v>0</v>
      </c>
      <c r="F184" s="66">
        <v>120860</v>
      </c>
      <c r="G184" s="66">
        <v>0</v>
      </c>
      <c r="H184" s="66">
        <v>1402904.77</v>
      </c>
      <c r="I184" s="66">
        <v>0</v>
      </c>
    </row>
    <row r="185" spans="1:9">
      <c r="A185">
        <v>61010101</v>
      </c>
      <c r="B185">
        <v>9</v>
      </c>
      <c r="C185" t="s">
        <v>182</v>
      </c>
      <c r="D185" s="66">
        <v>1300250.57</v>
      </c>
      <c r="E185" s="66">
        <v>0</v>
      </c>
      <c r="F185" s="66">
        <v>105101</v>
      </c>
      <c r="G185" s="66">
        <v>0</v>
      </c>
      <c r="H185" s="66">
        <v>1405351.57</v>
      </c>
      <c r="I185" s="66">
        <v>0</v>
      </c>
    </row>
    <row r="186" spans="1:9">
      <c r="A186">
        <v>61010101</v>
      </c>
      <c r="B186">
        <v>12</v>
      </c>
      <c r="C186" t="s">
        <v>182</v>
      </c>
      <c r="D186" s="66">
        <v>1078981.17</v>
      </c>
      <c r="E186" s="66">
        <v>0</v>
      </c>
      <c r="F186" s="66">
        <v>99408</v>
      </c>
      <c r="G186" s="66">
        <v>0</v>
      </c>
      <c r="H186" s="66">
        <v>1178389.17</v>
      </c>
      <c r="I186" s="66">
        <v>0</v>
      </c>
    </row>
    <row r="187" spans="1:9">
      <c r="A187">
        <v>61010102</v>
      </c>
      <c r="B187">
        <v>5</v>
      </c>
      <c r="C187" t="s">
        <v>183</v>
      </c>
      <c r="D187" s="66">
        <v>23633</v>
      </c>
      <c r="E187" s="66">
        <v>0</v>
      </c>
      <c r="F187" s="66">
        <v>1767.5</v>
      </c>
      <c r="G187" s="66">
        <v>0</v>
      </c>
      <c r="H187" s="66">
        <v>25400.5</v>
      </c>
      <c r="I187" s="66">
        <v>0</v>
      </c>
    </row>
    <row r="188" spans="1:9">
      <c r="A188">
        <v>61010102</v>
      </c>
      <c r="B188">
        <v>6</v>
      </c>
      <c r="C188" t="s">
        <v>183</v>
      </c>
      <c r="D188" s="66">
        <v>27717</v>
      </c>
      <c r="E188" s="66">
        <v>0</v>
      </c>
      <c r="F188" s="66">
        <v>995</v>
      </c>
      <c r="G188" s="66">
        <v>0</v>
      </c>
      <c r="H188" s="66">
        <v>28712</v>
      </c>
      <c r="I188" s="66">
        <v>0</v>
      </c>
    </row>
    <row r="189" spans="1:9">
      <c r="A189">
        <v>61010102</v>
      </c>
      <c r="B189">
        <v>8</v>
      </c>
      <c r="C189" t="s">
        <v>183</v>
      </c>
      <c r="D189" s="66">
        <v>86334</v>
      </c>
      <c r="E189" s="66">
        <v>0</v>
      </c>
      <c r="F189" s="66">
        <v>19507</v>
      </c>
      <c r="G189" s="66">
        <v>0</v>
      </c>
      <c r="H189" s="66">
        <v>105841</v>
      </c>
      <c r="I189" s="66">
        <v>0</v>
      </c>
    </row>
    <row r="190" spans="1:9">
      <c r="A190">
        <v>61010102</v>
      </c>
      <c r="B190">
        <v>9</v>
      </c>
      <c r="C190" t="s">
        <v>183</v>
      </c>
      <c r="D190" s="66">
        <v>61056</v>
      </c>
      <c r="E190" s="66">
        <v>0</v>
      </c>
      <c r="F190" s="66">
        <v>2404</v>
      </c>
      <c r="G190" s="66">
        <v>0</v>
      </c>
      <c r="H190" s="66">
        <v>63460</v>
      </c>
      <c r="I190" s="66">
        <v>0</v>
      </c>
    </row>
    <row r="191" spans="1:9">
      <c r="A191">
        <v>61010102</v>
      </c>
      <c r="B191">
        <v>12</v>
      </c>
      <c r="C191" t="s">
        <v>183</v>
      </c>
      <c r="D191" s="66">
        <v>44693</v>
      </c>
      <c r="E191" s="66">
        <v>0</v>
      </c>
      <c r="F191" s="66">
        <v>7048</v>
      </c>
      <c r="G191" s="66">
        <v>0</v>
      </c>
      <c r="H191" s="66">
        <v>51741</v>
      </c>
      <c r="I191" s="66">
        <v>0</v>
      </c>
    </row>
    <row r="192" spans="1:9">
      <c r="A192">
        <v>61010104</v>
      </c>
      <c r="B192">
        <v>5</v>
      </c>
      <c r="C192" t="s">
        <v>184</v>
      </c>
      <c r="D192" s="66">
        <v>162257</v>
      </c>
      <c r="E192" s="66">
        <v>0</v>
      </c>
      <c r="F192" s="66">
        <v>16652</v>
      </c>
      <c r="G192" s="66">
        <v>0</v>
      </c>
      <c r="H192" s="66">
        <v>178909</v>
      </c>
      <c r="I192" s="66">
        <v>0</v>
      </c>
    </row>
    <row r="193" spans="1:9">
      <c r="A193">
        <v>61010104</v>
      </c>
      <c r="B193">
        <v>6</v>
      </c>
      <c r="C193" t="s">
        <v>184</v>
      </c>
      <c r="D193" s="66">
        <v>427857</v>
      </c>
      <c r="E193" s="66">
        <v>0</v>
      </c>
      <c r="F193" s="66">
        <v>35559</v>
      </c>
      <c r="G193" s="66">
        <v>0</v>
      </c>
      <c r="H193" s="66">
        <v>463416</v>
      </c>
      <c r="I193" s="66">
        <v>0</v>
      </c>
    </row>
    <row r="194" spans="1:9">
      <c r="A194">
        <v>61010104</v>
      </c>
      <c r="B194">
        <v>8</v>
      </c>
      <c r="C194" t="s">
        <v>184</v>
      </c>
      <c r="D194" s="66">
        <v>76461</v>
      </c>
      <c r="E194" s="66">
        <v>0</v>
      </c>
      <c r="F194" s="66">
        <v>19118</v>
      </c>
      <c r="G194" s="66">
        <v>0</v>
      </c>
      <c r="H194" s="66">
        <v>95579</v>
      </c>
      <c r="I194" s="66">
        <v>0</v>
      </c>
    </row>
    <row r="195" spans="1:9">
      <c r="A195">
        <v>61010104</v>
      </c>
      <c r="B195">
        <v>9</v>
      </c>
      <c r="C195" t="s">
        <v>184</v>
      </c>
      <c r="D195" s="66">
        <v>114011</v>
      </c>
      <c r="E195" s="66">
        <v>0</v>
      </c>
      <c r="F195" s="66">
        <v>13112</v>
      </c>
      <c r="G195" s="66">
        <v>0</v>
      </c>
      <c r="H195" s="66">
        <v>127123</v>
      </c>
      <c r="I195" s="66">
        <v>0</v>
      </c>
    </row>
    <row r="196" spans="1:9">
      <c r="A196">
        <v>61010104</v>
      </c>
      <c r="B196">
        <v>12</v>
      </c>
      <c r="C196" t="s">
        <v>184</v>
      </c>
      <c r="D196" s="66">
        <v>120150</v>
      </c>
      <c r="E196" s="66">
        <v>0</v>
      </c>
      <c r="F196" s="66">
        <v>16582</v>
      </c>
      <c r="G196" s="66">
        <v>0</v>
      </c>
      <c r="H196" s="66">
        <v>136732</v>
      </c>
      <c r="I196" s="66">
        <v>0</v>
      </c>
    </row>
    <row r="197" spans="1:9">
      <c r="A197">
        <v>61010105</v>
      </c>
      <c r="B197">
        <v>0</v>
      </c>
      <c r="C197" t="s">
        <v>185</v>
      </c>
      <c r="D197" s="66">
        <v>10000</v>
      </c>
      <c r="E197" s="66">
        <v>0</v>
      </c>
      <c r="F197" s="66">
        <v>0</v>
      </c>
      <c r="G197" s="66">
        <v>0</v>
      </c>
      <c r="H197" s="66">
        <v>10000</v>
      </c>
      <c r="I197" s="66">
        <v>0</v>
      </c>
    </row>
    <row r="198" spans="1:9">
      <c r="A198">
        <v>61010105</v>
      </c>
      <c r="B198">
        <v>5</v>
      </c>
      <c r="C198" t="s">
        <v>185</v>
      </c>
      <c r="D198" s="66">
        <v>147416</v>
      </c>
      <c r="E198" s="66">
        <v>0</v>
      </c>
      <c r="F198" s="66">
        <v>13020</v>
      </c>
      <c r="G198" s="66">
        <v>0</v>
      </c>
      <c r="H198" s="66">
        <v>160436</v>
      </c>
      <c r="I198" s="66">
        <v>0</v>
      </c>
    </row>
    <row r="199" spans="1:9">
      <c r="A199">
        <v>61010105</v>
      </c>
      <c r="B199">
        <v>6</v>
      </c>
      <c r="C199" t="s">
        <v>185</v>
      </c>
      <c r="D199" s="66">
        <v>201559</v>
      </c>
      <c r="E199" s="66">
        <v>0</v>
      </c>
      <c r="F199" s="66">
        <v>17450</v>
      </c>
      <c r="G199" s="66">
        <v>0</v>
      </c>
      <c r="H199" s="66">
        <v>219009</v>
      </c>
      <c r="I199" s="66">
        <v>0</v>
      </c>
    </row>
    <row r="200" spans="1:9">
      <c r="A200">
        <v>61010105</v>
      </c>
      <c r="B200">
        <v>8</v>
      </c>
      <c r="C200" t="s">
        <v>185</v>
      </c>
      <c r="D200" s="66">
        <v>155153</v>
      </c>
      <c r="E200" s="66">
        <v>0</v>
      </c>
      <c r="F200" s="66">
        <v>20345</v>
      </c>
      <c r="G200" s="66">
        <v>0</v>
      </c>
      <c r="H200" s="66">
        <v>175498</v>
      </c>
      <c r="I200" s="66">
        <v>0</v>
      </c>
    </row>
    <row r="201" spans="1:9">
      <c r="A201">
        <v>61010105</v>
      </c>
      <c r="B201">
        <v>9</v>
      </c>
      <c r="C201" t="s">
        <v>185</v>
      </c>
      <c r="D201" s="66">
        <v>200950</v>
      </c>
      <c r="E201" s="66">
        <v>0</v>
      </c>
      <c r="F201" s="66">
        <v>18190</v>
      </c>
      <c r="G201" s="66">
        <v>0</v>
      </c>
      <c r="H201" s="66">
        <v>219140</v>
      </c>
      <c r="I201" s="66">
        <v>0</v>
      </c>
    </row>
    <row r="202" spans="1:9">
      <c r="A202">
        <v>61010105</v>
      </c>
      <c r="B202">
        <v>12</v>
      </c>
      <c r="C202" t="s">
        <v>185</v>
      </c>
      <c r="D202" s="66">
        <v>191404</v>
      </c>
      <c r="E202" s="66">
        <v>0</v>
      </c>
      <c r="F202" s="66">
        <v>18540</v>
      </c>
      <c r="G202" s="66">
        <v>0</v>
      </c>
      <c r="H202" s="66">
        <v>209944</v>
      </c>
      <c r="I202" s="66">
        <v>0</v>
      </c>
    </row>
    <row r="203" spans="1:9">
      <c r="A203">
        <v>61010111</v>
      </c>
      <c r="B203">
        <v>5</v>
      </c>
      <c r="C203" t="s">
        <v>186</v>
      </c>
      <c r="D203" s="66">
        <v>20000</v>
      </c>
      <c r="E203" s="66">
        <v>0</v>
      </c>
      <c r="F203" s="66">
        <v>2500</v>
      </c>
      <c r="G203" s="66">
        <v>0</v>
      </c>
      <c r="H203" s="66">
        <v>22500</v>
      </c>
      <c r="I203" s="66">
        <v>0</v>
      </c>
    </row>
    <row r="204" spans="1:9">
      <c r="A204">
        <v>61010111</v>
      </c>
      <c r="B204">
        <v>6</v>
      </c>
      <c r="C204" t="s">
        <v>186</v>
      </c>
      <c r="D204" s="66">
        <v>44900</v>
      </c>
      <c r="E204" s="66">
        <v>0</v>
      </c>
      <c r="F204" s="66">
        <v>5400</v>
      </c>
      <c r="G204" s="66">
        <v>0</v>
      </c>
      <c r="H204" s="66">
        <v>50300</v>
      </c>
      <c r="I204" s="66">
        <v>0</v>
      </c>
    </row>
    <row r="205" spans="1:9">
      <c r="A205">
        <v>61010111</v>
      </c>
      <c r="B205">
        <v>8</v>
      </c>
      <c r="C205" t="s">
        <v>186</v>
      </c>
      <c r="D205" s="66">
        <v>42800</v>
      </c>
      <c r="E205" s="66">
        <v>0</v>
      </c>
      <c r="F205" s="66">
        <v>3500</v>
      </c>
      <c r="G205" s="66">
        <v>0</v>
      </c>
      <c r="H205" s="66">
        <v>46300</v>
      </c>
      <c r="I205" s="66">
        <v>0</v>
      </c>
    </row>
    <row r="206" spans="1:9">
      <c r="A206">
        <v>61010111</v>
      </c>
      <c r="B206">
        <v>9</v>
      </c>
      <c r="C206" t="s">
        <v>186</v>
      </c>
      <c r="D206" s="66">
        <v>27800</v>
      </c>
      <c r="E206" s="66">
        <v>0</v>
      </c>
      <c r="F206" s="66">
        <v>1500</v>
      </c>
      <c r="G206" s="66">
        <v>0</v>
      </c>
      <c r="H206" s="66">
        <v>29300</v>
      </c>
      <c r="I206" s="66">
        <v>0</v>
      </c>
    </row>
    <row r="207" spans="1:9">
      <c r="A207">
        <v>61010111</v>
      </c>
      <c r="B207">
        <v>12</v>
      </c>
      <c r="C207" t="s">
        <v>186</v>
      </c>
      <c r="D207" s="66">
        <v>43200</v>
      </c>
      <c r="E207" s="66">
        <v>0</v>
      </c>
      <c r="F207" s="66">
        <v>5200</v>
      </c>
      <c r="G207" s="66">
        <v>0</v>
      </c>
      <c r="H207" s="66">
        <v>48400</v>
      </c>
      <c r="I207" s="66">
        <v>0</v>
      </c>
    </row>
    <row r="208" spans="1:9">
      <c r="A208">
        <v>61010205</v>
      </c>
      <c r="B208">
        <v>5</v>
      </c>
      <c r="C208" t="s">
        <v>187</v>
      </c>
      <c r="D208" s="66">
        <v>40915</v>
      </c>
      <c r="E208" s="66">
        <v>0</v>
      </c>
      <c r="F208" s="66">
        <v>3150</v>
      </c>
      <c r="G208" s="66">
        <v>0</v>
      </c>
      <c r="H208" s="66">
        <v>44065</v>
      </c>
      <c r="I208" s="66">
        <v>0</v>
      </c>
    </row>
    <row r="209" spans="1:9">
      <c r="A209">
        <v>61010205</v>
      </c>
      <c r="B209">
        <v>6</v>
      </c>
      <c r="C209" t="s">
        <v>187</v>
      </c>
      <c r="D209" s="66">
        <v>50098</v>
      </c>
      <c r="E209" s="66">
        <v>0</v>
      </c>
      <c r="F209" s="66">
        <v>3600</v>
      </c>
      <c r="G209" s="66">
        <v>0</v>
      </c>
      <c r="H209" s="66">
        <v>53698</v>
      </c>
      <c r="I209" s="66">
        <v>0</v>
      </c>
    </row>
    <row r="210" spans="1:9">
      <c r="A210">
        <v>61010205</v>
      </c>
      <c r="B210">
        <v>8</v>
      </c>
      <c r="C210" t="s">
        <v>187</v>
      </c>
      <c r="D210" s="66">
        <v>40800</v>
      </c>
      <c r="E210" s="66">
        <v>0</v>
      </c>
      <c r="F210" s="66">
        <v>3150</v>
      </c>
      <c r="G210" s="66">
        <v>0</v>
      </c>
      <c r="H210" s="66">
        <v>43950</v>
      </c>
      <c r="I210" s="66">
        <v>0</v>
      </c>
    </row>
    <row r="211" spans="1:9">
      <c r="A211">
        <v>61010205</v>
      </c>
      <c r="B211">
        <v>9</v>
      </c>
      <c r="C211" t="s">
        <v>187</v>
      </c>
      <c r="D211" s="66">
        <v>39740</v>
      </c>
      <c r="E211" s="66">
        <v>0</v>
      </c>
      <c r="F211" s="66">
        <v>3140</v>
      </c>
      <c r="G211" s="66">
        <v>0</v>
      </c>
      <c r="H211" s="66">
        <v>42880</v>
      </c>
      <c r="I211" s="66">
        <v>0</v>
      </c>
    </row>
    <row r="212" spans="1:9">
      <c r="A212">
        <v>61010205</v>
      </c>
      <c r="B212">
        <v>12</v>
      </c>
      <c r="C212" t="s">
        <v>187</v>
      </c>
      <c r="D212" s="66">
        <v>35928</v>
      </c>
      <c r="E212" s="66">
        <v>0</v>
      </c>
      <c r="F212" s="66">
        <v>3150</v>
      </c>
      <c r="G212" s="66">
        <v>0</v>
      </c>
      <c r="H212" s="66">
        <v>39078</v>
      </c>
      <c r="I212" s="66">
        <v>0</v>
      </c>
    </row>
    <row r="213" spans="1:9">
      <c r="A213">
        <v>61010207</v>
      </c>
      <c r="B213">
        <v>0</v>
      </c>
      <c r="C213" t="s">
        <v>188</v>
      </c>
      <c r="D213" s="66">
        <v>10782.79</v>
      </c>
      <c r="E213" s="66">
        <v>0</v>
      </c>
      <c r="F213" s="66">
        <v>921.53</v>
      </c>
      <c r="G213" s="66">
        <v>0</v>
      </c>
      <c r="H213" s="66">
        <v>11704.32</v>
      </c>
      <c r="I213" s="66">
        <v>0</v>
      </c>
    </row>
    <row r="214" spans="1:9">
      <c r="A214">
        <v>61010207</v>
      </c>
      <c r="B214">
        <v>5</v>
      </c>
      <c r="C214" t="s">
        <v>188</v>
      </c>
      <c r="D214" s="66">
        <v>10782.79</v>
      </c>
      <c r="E214" s="66">
        <v>0</v>
      </c>
      <c r="F214" s="66">
        <v>921.53</v>
      </c>
      <c r="G214" s="66">
        <v>0</v>
      </c>
      <c r="H214" s="66">
        <v>11704.32</v>
      </c>
      <c r="I214" s="66">
        <v>0</v>
      </c>
    </row>
    <row r="215" spans="1:9">
      <c r="A215">
        <v>61010207</v>
      </c>
      <c r="B215">
        <v>6</v>
      </c>
      <c r="C215" t="s">
        <v>188</v>
      </c>
      <c r="D215" s="66">
        <v>2607.94</v>
      </c>
      <c r="E215" s="66">
        <v>0</v>
      </c>
      <c r="F215" s="66">
        <v>0</v>
      </c>
      <c r="G215" s="66">
        <v>0</v>
      </c>
      <c r="H215" s="66">
        <v>2607.94</v>
      </c>
      <c r="I215" s="66">
        <v>0</v>
      </c>
    </row>
    <row r="216" spans="1:9">
      <c r="A216">
        <v>61010207</v>
      </c>
      <c r="B216">
        <v>9</v>
      </c>
      <c r="C216" t="s">
        <v>188</v>
      </c>
      <c r="D216" s="66">
        <v>13390.72</v>
      </c>
      <c r="E216" s="66">
        <v>0</v>
      </c>
      <c r="F216" s="66">
        <v>921.53</v>
      </c>
      <c r="G216" s="66">
        <v>0</v>
      </c>
      <c r="H216" s="66">
        <v>14312.25</v>
      </c>
      <c r="I216" s="66">
        <v>0</v>
      </c>
    </row>
    <row r="217" spans="1:9">
      <c r="A217">
        <v>61010301</v>
      </c>
      <c r="B217">
        <v>5</v>
      </c>
      <c r="C217" t="s">
        <v>189</v>
      </c>
      <c r="D217" s="66">
        <v>187855.83</v>
      </c>
      <c r="E217" s="66">
        <v>0</v>
      </c>
      <c r="F217" s="66">
        <v>21217.99</v>
      </c>
      <c r="G217" s="66">
        <v>0</v>
      </c>
      <c r="H217" s="66">
        <v>209073.82</v>
      </c>
      <c r="I217" s="66">
        <v>0</v>
      </c>
    </row>
    <row r="218" spans="1:9">
      <c r="A218">
        <v>61010301</v>
      </c>
      <c r="B218">
        <v>6</v>
      </c>
      <c r="C218" t="s">
        <v>189</v>
      </c>
      <c r="D218" s="66">
        <v>192335.86</v>
      </c>
      <c r="E218" s="66">
        <v>0</v>
      </c>
      <c r="F218" s="66">
        <v>14383.58</v>
      </c>
      <c r="G218" s="66">
        <v>0</v>
      </c>
      <c r="H218" s="66">
        <v>206719.44</v>
      </c>
      <c r="I218" s="66">
        <v>0</v>
      </c>
    </row>
    <row r="219" spans="1:9">
      <c r="A219">
        <v>61010301</v>
      </c>
      <c r="B219">
        <v>8</v>
      </c>
      <c r="C219" t="s">
        <v>189</v>
      </c>
      <c r="D219" s="66">
        <v>196365.64</v>
      </c>
      <c r="E219" s="66">
        <v>0</v>
      </c>
      <c r="F219" s="66">
        <v>15419.66</v>
      </c>
      <c r="G219" s="66">
        <v>0</v>
      </c>
      <c r="H219" s="66">
        <v>211785.3</v>
      </c>
      <c r="I219" s="66">
        <v>0</v>
      </c>
    </row>
    <row r="220" spans="1:9">
      <c r="A220">
        <v>61010301</v>
      </c>
      <c r="B220">
        <v>9</v>
      </c>
      <c r="C220" t="s">
        <v>189</v>
      </c>
      <c r="D220" s="66">
        <v>151633.82999999999</v>
      </c>
      <c r="E220" s="66">
        <v>0</v>
      </c>
      <c r="F220" s="66">
        <v>17290.560000000001</v>
      </c>
      <c r="G220" s="66">
        <v>0</v>
      </c>
      <c r="H220" s="66">
        <v>168924.39</v>
      </c>
      <c r="I220" s="66">
        <v>0</v>
      </c>
    </row>
    <row r="221" spans="1:9">
      <c r="A221">
        <v>61010301</v>
      </c>
      <c r="B221">
        <v>12</v>
      </c>
      <c r="C221" t="s">
        <v>189</v>
      </c>
      <c r="D221" s="66">
        <v>131963.28</v>
      </c>
      <c r="E221" s="66">
        <v>0</v>
      </c>
      <c r="F221" s="66">
        <v>9169.52</v>
      </c>
      <c r="G221" s="66">
        <v>0</v>
      </c>
      <c r="H221" s="66">
        <v>141132.79999999999</v>
      </c>
      <c r="I221" s="66">
        <v>0</v>
      </c>
    </row>
    <row r="222" spans="1:9">
      <c r="A222">
        <v>61010302</v>
      </c>
      <c r="B222">
        <v>0</v>
      </c>
      <c r="C222" t="s">
        <v>190</v>
      </c>
      <c r="D222" s="66">
        <v>2162.35</v>
      </c>
      <c r="E222" s="66">
        <v>0</v>
      </c>
      <c r="F222" s="66">
        <v>0</v>
      </c>
      <c r="G222" s="66">
        <v>0</v>
      </c>
      <c r="H222" s="66">
        <v>2162.35</v>
      </c>
      <c r="I222" s="66">
        <v>0</v>
      </c>
    </row>
    <row r="223" spans="1:9">
      <c r="A223">
        <v>61010304</v>
      </c>
      <c r="B223">
        <v>5</v>
      </c>
      <c r="C223" t="s">
        <v>191</v>
      </c>
      <c r="D223" s="66">
        <v>3018.58</v>
      </c>
      <c r="E223" s="66">
        <v>0</v>
      </c>
      <c r="F223" s="66">
        <v>50.46</v>
      </c>
      <c r="G223" s="66">
        <v>0</v>
      </c>
      <c r="H223" s="66">
        <v>3069.04</v>
      </c>
      <c r="I223" s="66">
        <v>0</v>
      </c>
    </row>
    <row r="224" spans="1:9">
      <c r="A224">
        <v>61010304</v>
      </c>
      <c r="B224">
        <v>6</v>
      </c>
      <c r="C224" t="s">
        <v>191</v>
      </c>
      <c r="D224" s="66">
        <v>4020</v>
      </c>
      <c r="E224" s="66">
        <v>0</v>
      </c>
      <c r="F224" s="66">
        <v>660</v>
      </c>
      <c r="G224" s="66">
        <v>0</v>
      </c>
      <c r="H224" s="66">
        <v>4680</v>
      </c>
      <c r="I224" s="66">
        <v>0</v>
      </c>
    </row>
    <row r="225" spans="1:9">
      <c r="A225">
        <v>61010304</v>
      </c>
      <c r="B225">
        <v>8</v>
      </c>
      <c r="C225" t="s">
        <v>191</v>
      </c>
      <c r="D225" s="66">
        <v>2863.51</v>
      </c>
      <c r="E225" s="66">
        <v>0</v>
      </c>
      <c r="F225" s="66">
        <v>550</v>
      </c>
      <c r="G225" s="66">
        <v>0</v>
      </c>
      <c r="H225" s="66">
        <v>3413.51</v>
      </c>
      <c r="I225" s="66">
        <v>0</v>
      </c>
    </row>
    <row r="226" spans="1:9">
      <c r="A226">
        <v>61010304</v>
      </c>
      <c r="B226">
        <v>9</v>
      </c>
      <c r="C226" t="s">
        <v>191</v>
      </c>
      <c r="D226" s="66">
        <v>9574.2099999999991</v>
      </c>
      <c r="E226" s="66">
        <v>0</v>
      </c>
      <c r="F226" s="66">
        <v>16.82</v>
      </c>
      <c r="G226" s="66">
        <v>0</v>
      </c>
      <c r="H226" s="66">
        <v>9591.0300000000007</v>
      </c>
      <c r="I226" s="66">
        <v>0</v>
      </c>
    </row>
    <row r="227" spans="1:9">
      <c r="A227">
        <v>61010304</v>
      </c>
      <c r="B227">
        <v>12</v>
      </c>
      <c r="C227" t="s">
        <v>191</v>
      </c>
      <c r="D227" s="66">
        <v>6465</v>
      </c>
      <c r="E227" s="66">
        <v>0</v>
      </c>
      <c r="F227" s="66">
        <v>4260</v>
      </c>
      <c r="G227" s="66">
        <v>0</v>
      </c>
      <c r="H227" s="66">
        <v>10725</v>
      </c>
      <c r="I227" s="66">
        <v>0</v>
      </c>
    </row>
    <row r="228" spans="1:9">
      <c r="A228">
        <v>61010401</v>
      </c>
      <c r="B228">
        <v>6</v>
      </c>
      <c r="C228" t="s">
        <v>192</v>
      </c>
      <c r="D228" s="66">
        <v>13500</v>
      </c>
      <c r="E228" s="66">
        <v>0</v>
      </c>
      <c r="F228" s="66">
        <v>0</v>
      </c>
      <c r="G228" s="66">
        <v>0</v>
      </c>
      <c r="H228" s="66">
        <v>13500</v>
      </c>
      <c r="I228" s="66">
        <v>0</v>
      </c>
    </row>
    <row r="229" spans="1:9">
      <c r="A229">
        <v>61010401</v>
      </c>
      <c r="B229">
        <v>8</v>
      </c>
      <c r="C229" t="s">
        <v>192</v>
      </c>
      <c r="D229" s="66">
        <v>56460.27</v>
      </c>
      <c r="E229" s="66">
        <v>0</v>
      </c>
      <c r="F229" s="66">
        <v>0</v>
      </c>
      <c r="G229" s="66">
        <v>0</v>
      </c>
      <c r="H229" s="66">
        <v>56460.27</v>
      </c>
      <c r="I229" s="66">
        <v>0</v>
      </c>
    </row>
    <row r="230" spans="1:9">
      <c r="A230">
        <v>61010401</v>
      </c>
      <c r="B230">
        <v>12</v>
      </c>
      <c r="C230" t="s">
        <v>192</v>
      </c>
      <c r="D230" s="66">
        <v>5939.73</v>
      </c>
      <c r="E230" s="66">
        <v>0</v>
      </c>
      <c r="F230" s="66">
        <v>0</v>
      </c>
      <c r="G230" s="66">
        <v>0</v>
      </c>
      <c r="H230" s="66">
        <v>5939.73</v>
      </c>
      <c r="I230" s="66">
        <v>0</v>
      </c>
    </row>
    <row r="231" spans="1:9">
      <c r="A231">
        <v>61010402</v>
      </c>
      <c r="B231">
        <v>0</v>
      </c>
      <c r="C231" t="s">
        <v>193</v>
      </c>
      <c r="D231" s="66">
        <v>770000</v>
      </c>
      <c r="E231" s="66">
        <v>0</v>
      </c>
      <c r="F231" s="66">
        <v>70000</v>
      </c>
      <c r="G231" s="66">
        <v>0</v>
      </c>
      <c r="H231" s="66">
        <v>840000</v>
      </c>
      <c r="I231" s="66">
        <v>0</v>
      </c>
    </row>
    <row r="232" spans="1:9">
      <c r="A232">
        <v>61010402</v>
      </c>
      <c r="B232">
        <v>5</v>
      </c>
      <c r="C232" t="s">
        <v>193</v>
      </c>
      <c r="D232" s="66">
        <v>669248.87</v>
      </c>
      <c r="E232" s="66">
        <v>0</v>
      </c>
      <c r="F232" s="66">
        <v>62027.53</v>
      </c>
      <c r="G232" s="66">
        <v>0</v>
      </c>
      <c r="H232" s="66">
        <v>731276.4</v>
      </c>
      <c r="I232" s="66">
        <v>0</v>
      </c>
    </row>
    <row r="233" spans="1:9">
      <c r="A233">
        <v>61010402</v>
      </c>
      <c r="B233">
        <v>6</v>
      </c>
      <c r="C233" t="s">
        <v>193</v>
      </c>
      <c r="D233" s="66">
        <v>2300548.7999999998</v>
      </c>
      <c r="E233" s="66">
        <v>0</v>
      </c>
      <c r="F233" s="66">
        <v>209140.8</v>
      </c>
      <c r="G233" s="66">
        <v>0</v>
      </c>
      <c r="H233" s="66">
        <v>2509689.6</v>
      </c>
      <c r="I233" s="66">
        <v>0</v>
      </c>
    </row>
    <row r="234" spans="1:9">
      <c r="A234">
        <v>61010402</v>
      </c>
      <c r="B234">
        <v>8</v>
      </c>
      <c r="C234" t="s">
        <v>193</v>
      </c>
      <c r="D234" s="66">
        <v>825000</v>
      </c>
      <c r="E234" s="66">
        <v>0</v>
      </c>
      <c r="F234" s="66">
        <v>75000</v>
      </c>
      <c r="G234" s="66">
        <v>0</v>
      </c>
      <c r="H234" s="66">
        <v>900000</v>
      </c>
      <c r="I234" s="66">
        <v>0</v>
      </c>
    </row>
    <row r="235" spans="1:9">
      <c r="A235">
        <v>61010402</v>
      </c>
      <c r="B235">
        <v>9</v>
      </c>
      <c r="C235" t="s">
        <v>193</v>
      </c>
      <c r="D235" s="66">
        <v>622275.85</v>
      </c>
      <c r="E235" s="66">
        <v>0</v>
      </c>
      <c r="F235" s="66">
        <v>59319.85</v>
      </c>
      <c r="G235" s="66">
        <v>0</v>
      </c>
      <c r="H235" s="66">
        <v>681595.7</v>
      </c>
      <c r="I235" s="66">
        <v>0</v>
      </c>
    </row>
    <row r="236" spans="1:9">
      <c r="A236">
        <v>61010402</v>
      </c>
      <c r="B236">
        <v>12</v>
      </c>
      <c r="C236" t="s">
        <v>193</v>
      </c>
      <c r="D236" s="66">
        <v>478947.41</v>
      </c>
      <c r="E236" s="66">
        <v>0</v>
      </c>
      <c r="F236" s="66">
        <v>73684.210000000006</v>
      </c>
      <c r="G236" s="66">
        <v>0</v>
      </c>
      <c r="H236" s="66">
        <v>552631.62</v>
      </c>
      <c r="I236" s="66">
        <v>0</v>
      </c>
    </row>
    <row r="237" spans="1:9">
      <c r="A237">
        <v>61010405</v>
      </c>
      <c r="B237">
        <v>0</v>
      </c>
      <c r="C237" t="s">
        <v>194</v>
      </c>
      <c r="D237" s="66">
        <v>800</v>
      </c>
      <c r="E237" s="66">
        <v>0</v>
      </c>
      <c r="F237" s="66">
        <v>0</v>
      </c>
      <c r="G237" s="66">
        <v>0</v>
      </c>
      <c r="H237" s="66">
        <v>800</v>
      </c>
      <c r="I237" s="66">
        <v>0</v>
      </c>
    </row>
    <row r="238" spans="1:9">
      <c r="A238">
        <v>61010405</v>
      </c>
      <c r="B238">
        <v>5</v>
      </c>
      <c r="C238" t="s">
        <v>194</v>
      </c>
      <c r="D238" s="66">
        <v>155903.26999999999</v>
      </c>
      <c r="E238" s="66">
        <v>0</v>
      </c>
      <c r="F238" s="66">
        <v>3100</v>
      </c>
      <c r="G238" s="66">
        <v>0</v>
      </c>
      <c r="H238" s="66">
        <v>159003.26999999999</v>
      </c>
      <c r="I238" s="66">
        <v>0</v>
      </c>
    </row>
    <row r="239" spans="1:9">
      <c r="A239">
        <v>61010405</v>
      </c>
      <c r="B239">
        <v>6</v>
      </c>
      <c r="C239" t="s">
        <v>194</v>
      </c>
      <c r="D239" s="66">
        <v>299284.15999999997</v>
      </c>
      <c r="E239" s="66">
        <v>0</v>
      </c>
      <c r="F239" s="66">
        <v>9500</v>
      </c>
      <c r="G239" s="66">
        <v>0</v>
      </c>
      <c r="H239" s="66">
        <v>308784.15999999997</v>
      </c>
      <c r="I239" s="66">
        <v>0</v>
      </c>
    </row>
    <row r="240" spans="1:9">
      <c r="A240">
        <v>61010405</v>
      </c>
      <c r="B240">
        <v>8</v>
      </c>
      <c r="C240" t="s">
        <v>194</v>
      </c>
      <c r="D240" s="66">
        <v>186022.21</v>
      </c>
      <c r="E240" s="66">
        <v>0</v>
      </c>
      <c r="F240" s="66">
        <v>3000</v>
      </c>
      <c r="G240" s="66">
        <v>0</v>
      </c>
      <c r="H240" s="66">
        <v>189022.21</v>
      </c>
      <c r="I240" s="66">
        <v>0</v>
      </c>
    </row>
    <row r="241" spans="1:9">
      <c r="A241">
        <v>61010405</v>
      </c>
      <c r="B241">
        <v>9</v>
      </c>
      <c r="C241" t="s">
        <v>194</v>
      </c>
      <c r="D241" s="66">
        <v>162927.4</v>
      </c>
      <c r="E241" s="66">
        <v>0</v>
      </c>
      <c r="F241" s="66">
        <v>10000</v>
      </c>
      <c r="G241" s="66">
        <v>0</v>
      </c>
      <c r="H241" s="66">
        <v>172927.4</v>
      </c>
      <c r="I241" s="66">
        <v>0</v>
      </c>
    </row>
    <row r="242" spans="1:9">
      <c r="A242">
        <v>61010405</v>
      </c>
      <c r="B242">
        <v>12</v>
      </c>
      <c r="C242" t="s">
        <v>194</v>
      </c>
      <c r="D242" s="66">
        <v>74821.960000000006</v>
      </c>
      <c r="E242" s="66">
        <v>0</v>
      </c>
      <c r="F242" s="66">
        <v>83800</v>
      </c>
      <c r="G242" s="66">
        <v>0</v>
      </c>
      <c r="H242" s="66">
        <v>158621.96</v>
      </c>
      <c r="I242" s="66">
        <v>0</v>
      </c>
    </row>
    <row r="243" spans="1:9">
      <c r="A243">
        <v>61010701</v>
      </c>
      <c r="B243">
        <v>5</v>
      </c>
      <c r="C243" t="s">
        <v>195</v>
      </c>
      <c r="D243" s="66">
        <v>49695.98</v>
      </c>
      <c r="E243" s="66">
        <v>0</v>
      </c>
      <c r="F243" s="66">
        <v>10080</v>
      </c>
      <c r="G243" s="66">
        <v>0</v>
      </c>
      <c r="H243" s="66">
        <v>59775.98</v>
      </c>
      <c r="I243" s="66">
        <v>0</v>
      </c>
    </row>
    <row r="244" spans="1:9">
      <c r="A244">
        <v>61010701</v>
      </c>
      <c r="B244">
        <v>6</v>
      </c>
      <c r="C244" t="s">
        <v>195</v>
      </c>
      <c r="D244" s="66">
        <v>86112.29</v>
      </c>
      <c r="E244" s="66">
        <v>0</v>
      </c>
      <c r="F244" s="66">
        <v>9749.41</v>
      </c>
      <c r="G244" s="66">
        <v>0</v>
      </c>
      <c r="H244" s="66">
        <v>95861.7</v>
      </c>
      <c r="I244" s="66">
        <v>0</v>
      </c>
    </row>
    <row r="245" spans="1:9">
      <c r="A245">
        <v>61010701</v>
      </c>
      <c r="B245">
        <v>8</v>
      </c>
      <c r="C245" t="s">
        <v>195</v>
      </c>
      <c r="D245" s="66">
        <v>23077.72</v>
      </c>
      <c r="E245" s="66">
        <v>0</v>
      </c>
      <c r="F245" s="66">
        <v>2459.8200000000002</v>
      </c>
      <c r="G245" s="66">
        <v>0</v>
      </c>
      <c r="H245" s="66">
        <v>25537.54</v>
      </c>
      <c r="I245" s="66">
        <v>0</v>
      </c>
    </row>
    <row r="246" spans="1:9">
      <c r="A246">
        <v>61010701</v>
      </c>
      <c r="B246">
        <v>9</v>
      </c>
      <c r="C246" t="s">
        <v>195</v>
      </c>
      <c r="D246" s="66">
        <v>29463.17</v>
      </c>
      <c r="E246" s="66">
        <v>0</v>
      </c>
      <c r="F246" s="66">
        <v>4050</v>
      </c>
      <c r="G246" s="66">
        <v>0</v>
      </c>
      <c r="H246" s="66">
        <v>33513.17</v>
      </c>
      <c r="I246" s="66">
        <v>0</v>
      </c>
    </row>
    <row r="247" spans="1:9">
      <c r="A247">
        <v>61010701</v>
      </c>
      <c r="B247">
        <v>12</v>
      </c>
      <c r="C247" t="s">
        <v>195</v>
      </c>
      <c r="D247" s="66">
        <v>22943.93</v>
      </c>
      <c r="E247" s="66">
        <v>0</v>
      </c>
      <c r="F247" s="66">
        <v>3689.72</v>
      </c>
      <c r="G247" s="66">
        <v>0</v>
      </c>
      <c r="H247" s="66">
        <v>26633.65</v>
      </c>
      <c r="I247" s="66">
        <v>0</v>
      </c>
    </row>
    <row r="248" spans="1:9">
      <c r="A248">
        <v>61010703</v>
      </c>
      <c r="B248">
        <v>5</v>
      </c>
      <c r="C248" t="s">
        <v>196</v>
      </c>
      <c r="D248" s="66">
        <v>10644.96</v>
      </c>
      <c r="E248" s="66">
        <v>0</v>
      </c>
      <c r="F248" s="66">
        <v>1019</v>
      </c>
      <c r="G248" s="66">
        <v>0</v>
      </c>
      <c r="H248" s="66">
        <v>11663.96</v>
      </c>
      <c r="I248" s="66">
        <v>0</v>
      </c>
    </row>
    <row r="249" spans="1:9">
      <c r="A249">
        <v>61010703</v>
      </c>
      <c r="B249">
        <v>6</v>
      </c>
      <c r="C249" t="s">
        <v>196</v>
      </c>
      <c r="D249" s="66">
        <v>53513.09</v>
      </c>
      <c r="E249" s="66">
        <v>0</v>
      </c>
      <c r="F249" s="66">
        <v>3435</v>
      </c>
      <c r="G249" s="66">
        <v>0</v>
      </c>
      <c r="H249" s="66">
        <v>56948.09</v>
      </c>
      <c r="I249" s="66">
        <v>0</v>
      </c>
    </row>
    <row r="250" spans="1:9">
      <c r="A250">
        <v>61010703</v>
      </c>
      <c r="B250">
        <v>8</v>
      </c>
      <c r="C250" t="s">
        <v>196</v>
      </c>
      <c r="D250" s="66">
        <v>19178.55</v>
      </c>
      <c r="E250" s="66">
        <v>0</v>
      </c>
      <c r="F250" s="66">
        <v>1791</v>
      </c>
      <c r="G250" s="66">
        <v>0</v>
      </c>
      <c r="H250" s="66">
        <v>20969.55</v>
      </c>
      <c r="I250" s="66">
        <v>0</v>
      </c>
    </row>
    <row r="251" spans="1:9">
      <c r="A251">
        <v>61010703</v>
      </c>
      <c r="B251">
        <v>9</v>
      </c>
      <c r="C251" t="s">
        <v>196</v>
      </c>
      <c r="D251" s="66">
        <v>16234</v>
      </c>
      <c r="E251" s="66">
        <v>0</v>
      </c>
      <c r="F251" s="66">
        <v>1500</v>
      </c>
      <c r="G251" s="66">
        <v>0</v>
      </c>
      <c r="H251" s="66">
        <v>17734</v>
      </c>
      <c r="I251" s="66">
        <v>0</v>
      </c>
    </row>
    <row r="252" spans="1:9">
      <c r="A252">
        <v>61010703</v>
      </c>
      <c r="B252">
        <v>12</v>
      </c>
      <c r="C252" t="s">
        <v>196</v>
      </c>
      <c r="D252" s="66">
        <v>23836</v>
      </c>
      <c r="E252" s="66">
        <v>0</v>
      </c>
      <c r="F252" s="66">
        <v>1998</v>
      </c>
      <c r="G252" s="66">
        <v>0</v>
      </c>
      <c r="H252" s="66">
        <v>25834</v>
      </c>
      <c r="I252" s="66">
        <v>0</v>
      </c>
    </row>
    <row r="253" spans="1:9">
      <c r="A253">
        <v>61010704</v>
      </c>
      <c r="B253">
        <v>5</v>
      </c>
      <c r="C253" t="s">
        <v>197</v>
      </c>
      <c r="D253" s="66">
        <v>19428</v>
      </c>
      <c r="E253" s="66">
        <v>0</v>
      </c>
      <c r="F253" s="66">
        <v>4662</v>
      </c>
      <c r="G253" s="66">
        <v>0</v>
      </c>
      <c r="H253" s="66">
        <v>24090</v>
      </c>
      <c r="I253" s="66">
        <v>0</v>
      </c>
    </row>
    <row r="254" spans="1:9">
      <c r="A254">
        <v>61010704</v>
      </c>
      <c r="B254">
        <v>6</v>
      </c>
      <c r="C254" t="s">
        <v>197</v>
      </c>
      <c r="D254" s="66">
        <v>15183</v>
      </c>
      <c r="E254" s="66">
        <v>0</v>
      </c>
      <c r="F254" s="66">
        <v>1176</v>
      </c>
      <c r="G254" s="66">
        <v>0</v>
      </c>
      <c r="H254" s="66">
        <v>16359</v>
      </c>
      <c r="I254" s="66">
        <v>0</v>
      </c>
    </row>
    <row r="255" spans="1:9">
      <c r="A255">
        <v>61010704</v>
      </c>
      <c r="B255">
        <v>8</v>
      </c>
      <c r="C255" t="s">
        <v>197</v>
      </c>
      <c r="D255" s="66">
        <v>10700.48</v>
      </c>
      <c r="E255" s="66">
        <v>0</v>
      </c>
      <c r="F255" s="66">
        <v>1745.75</v>
      </c>
      <c r="G255" s="66">
        <v>0</v>
      </c>
      <c r="H255" s="66">
        <v>12446.23</v>
      </c>
      <c r="I255" s="66">
        <v>0</v>
      </c>
    </row>
    <row r="256" spans="1:9">
      <c r="A256">
        <v>61010704</v>
      </c>
      <c r="B256">
        <v>9</v>
      </c>
      <c r="C256" t="s">
        <v>197</v>
      </c>
      <c r="D256" s="66">
        <v>16440</v>
      </c>
      <c r="E256" s="66">
        <v>0</v>
      </c>
      <c r="F256" s="66">
        <v>1880</v>
      </c>
      <c r="G256" s="66">
        <v>0</v>
      </c>
      <c r="H256" s="66">
        <v>18320</v>
      </c>
      <c r="I256" s="66">
        <v>0</v>
      </c>
    </row>
    <row r="257" spans="1:9">
      <c r="A257">
        <v>61010704</v>
      </c>
      <c r="B257">
        <v>12</v>
      </c>
      <c r="C257" t="s">
        <v>197</v>
      </c>
      <c r="D257" s="66">
        <v>13217</v>
      </c>
      <c r="E257" s="66">
        <v>0</v>
      </c>
      <c r="F257" s="66">
        <v>1364.49</v>
      </c>
      <c r="G257" s="66">
        <v>0</v>
      </c>
      <c r="H257" s="66">
        <v>14581.49</v>
      </c>
      <c r="I257" s="66">
        <v>0</v>
      </c>
    </row>
    <row r="258" spans="1:9">
      <c r="A258">
        <v>61010706</v>
      </c>
      <c r="B258">
        <v>5</v>
      </c>
      <c r="C258" t="s">
        <v>198</v>
      </c>
      <c r="D258" s="66">
        <v>11382.27</v>
      </c>
      <c r="E258" s="66">
        <v>0</v>
      </c>
      <c r="F258" s="66">
        <v>1019.31</v>
      </c>
      <c r="G258" s="66">
        <v>0</v>
      </c>
      <c r="H258" s="66">
        <v>12401.58</v>
      </c>
      <c r="I258" s="66">
        <v>0</v>
      </c>
    </row>
    <row r="259" spans="1:9">
      <c r="A259">
        <v>61010706</v>
      </c>
      <c r="B259">
        <v>6</v>
      </c>
      <c r="C259" t="s">
        <v>198</v>
      </c>
      <c r="D259" s="66">
        <v>11382.27</v>
      </c>
      <c r="E259" s="66">
        <v>0</v>
      </c>
      <c r="F259" s="66">
        <v>1019.31</v>
      </c>
      <c r="G259" s="66">
        <v>0</v>
      </c>
      <c r="H259" s="66">
        <v>12401.58</v>
      </c>
      <c r="I259" s="66">
        <v>0</v>
      </c>
    </row>
    <row r="260" spans="1:9">
      <c r="A260">
        <v>61010706</v>
      </c>
      <c r="B260">
        <v>8</v>
      </c>
      <c r="C260" t="s">
        <v>198</v>
      </c>
      <c r="D260" s="66">
        <v>11382.27</v>
      </c>
      <c r="E260" s="66">
        <v>0</v>
      </c>
      <c r="F260" s="66">
        <v>1019.31</v>
      </c>
      <c r="G260" s="66">
        <v>0</v>
      </c>
      <c r="H260" s="66">
        <v>12401.58</v>
      </c>
      <c r="I260" s="66">
        <v>0</v>
      </c>
    </row>
    <row r="261" spans="1:9">
      <c r="A261">
        <v>61010706</v>
      </c>
      <c r="B261">
        <v>9</v>
      </c>
      <c r="C261" t="s">
        <v>198</v>
      </c>
      <c r="D261" s="66">
        <v>11382.27</v>
      </c>
      <c r="E261" s="66">
        <v>0</v>
      </c>
      <c r="F261" s="66">
        <v>1019.31</v>
      </c>
      <c r="G261" s="66">
        <v>0</v>
      </c>
      <c r="H261" s="66">
        <v>12401.58</v>
      </c>
      <c r="I261" s="66">
        <v>0</v>
      </c>
    </row>
    <row r="262" spans="1:9">
      <c r="A262">
        <v>61010706</v>
      </c>
      <c r="B262">
        <v>12</v>
      </c>
      <c r="C262" t="s">
        <v>198</v>
      </c>
      <c r="D262" s="66">
        <v>11382.27</v>
      </c>
      <c r="E262" s="66">
        <v>0</v>
      </c>
      <c r="F262" s="66">
        <v>1019.31</v>
      </c>
      <c r="G262" s="66">
        <v>0</v>
      </c>
      <c r="H262" s="66">
        <v>12401.58</v>
      </c>
      <c r="I262" s="66">
        <v>0</v>
      </c>
    </row>
    <row r="263" spans="1:9">
      <c r="A263">
        <v>61010708</v>
      </c>
      <c r="B263">
        <v>5</v>
      </c>
      <c r="C263" t="s">
        <v>199</v>
      </c>
      <c r="D263" s="66">
        <v>299705</v>
      </c>
      <c r="E263" s="66">
        <v>0</v>
      </c>
      <c r="F263" s="66">
        <v>63734</v>
      </c>
      <c r="G263" s="66">
        <v>0</v>
      </c>
      <c r="H263" s="66">
        <v>363439</v>
      </c>
      <c r="I263" s="66">
        <v>0</v>
      </c>
    </row>
    <row r="264" spans="1:9">
      <c r="A264">
        <v>61010708</v>
      </c>
      <c r="B264">
        <v>6</v>
      </c>
      <c r="C264" t="s">
        <v>199</v>
      </c>
      <c r="D264" s="66">
        <v>706260</v>
      </c>
      <c r="E264" s="66">
        <v>0</v>
      </c>
      <c r="F264" s="66">
        <v>57540</v>
      </c>
      <c r="G264" s="66">
        <v>0</v>
      </c>
      <c r="H264" s="66">
        <v>763800</v>
      </c>
      <c r="I264" s="66">
        <v>0</v>
      </c>
    </row>
    <row r="265" spans="1:9">
      <c r="A265">
        <v>61010708</v>
      </c>
      <c r="B265">
        <v>8</v>
      </c>
      <c r="C265" t="s">
        <v>199</v>
      </c>
      <c r="D265" s="66">
        <v>400947.66</v>
      </c>
      <c r="E265" s="66">
        <v>0</v>
      </c>
      <c r="F265" s="66">
        <v>50321.91</v>
      </c>
      <c r="G265" s="66">
        <v>0</v>
      </c>
      <c r="H265" s="66">
        <v>451269.57</v>
      </c>
      <c r="I265" s="66">
        <v>0</v>
      </c>
    </row>
    <row r="266" spans="1:9">
      <c r="A266">
        <v>61010708</v>
      </c>
      <c r="B266">
        <v>9</v>
      </c>
      <c r="C266" t="s">
        <v>199</v>
      </c>
      <c r="D266" s="66">
        <v>318815.40000000002</v>
      </c>
      <c r="E266" s="66">
        <v>0</v>
      </c>
      <c r="F266" s="66">
        <v>36199.800000000003</v>
      </c>
      <c r="G266" s="66">
        <v>0</v>
      </c>
      <c r="H266" s="66">
        <v>355015.2</v>
      </c>
      <c r="I266" s="66">
        <v>0</v>
      </c>
    </row>
    <row r="267" spans="1:9">
      <c r="A267">
        <v>61010708</v>
      </c>
      <c r="B267">
        <v>12</v>
      </c>
      <c r="C267" t="s">
        <v>199</v>
      </c>
      <c r="D267" s="66">
        <v>410990.44</v>
      </c>
      <c r="E267" s="66">
        <v>0</v>
      </c>
      <c r="F267" s="66">
        <v>47220.800000000003</v>
      </c>
      <c r="G267" s="66">
        <v>0</v>
      </c>
      <c r="H267" s="66">
        <v>458211.24</v>
      </c>
      <c r="I267" s="66">
        <v>0</v>
      </c>
    </row>
    <row r="268" spans="1:9">
      <c r="A268">
        <v>61010801</v>
      </c>
      <c r="B268">
        <v>6</v>
      </c>
      <c r="C268" t="s">
        <v>200</v>
      </c>
      <c r="D268" s="66">
        <v>85.06</v>
      </c>
      <c r="E268" s="66">
        <v>0</v>
      </c>
      <c r="F268" s="66">
        <v>0</v>
      </c>
      <c r="G268" s="66">
        <v>0</v>
      </c>
      <c r="H268" s="66">
        <v>85.06</v>
      </c>
      <c r="I268" s="66">
        <v>0</v>
      </c>
    </row>
    <row r="269" spans="1:9">
      <c r="A269">
        <v>61010801</v>
      </c>
      <c r="B269">
        <v>8</v>
      </c>
      <c r="C269" t="s">
        <v>200</v>
      </c>
      <c r="D269" s="66">
        <v>99193.34</v>
      </c>
      <c r="E269" s="66">
        <v>0</v>
      </c>
      <c r="F269" s="66">
        <v>0</v>
      </c>
      <c r="G269" s="66">
        <v>0</v>
      </c>
      <c r="H269" s="66">
        <v>99193.34</v>
      </c>
      <c r="I269" s="66">
        <v>0</v>
      </c>
    </row>
    <row r="270" spans="1:9">
      <c r="A270">
        <v>61010801</v>
      </c>
      <c r="B270">
        <v>9</v>
      </c>
      <c r="C270" t="s">
        <v>200</v>
      </c>
      <c r="D270" s="66">
        <v>230743.24</v>
      </c>
      <c r="E270" s="66">
        <v>0</v>
      </c>
      <c r="F270" s="66">
        <v>7259.72</v>
      </c>
      <c r="G270" s="66">
        <v>0</v>
      </c>
      <c r="H270" s="66">
        <v>238002.96</v>
      </c>
      <c r="I270" s="66">
        <v>0</v>
      </c>
    </row>
    <row r="271" spans="1:9">
      <c r="A271">
        <v>61010802</v>
      </c>
      <c r="B271">
        <v>12</v>
      </c>
      <c r="C271" t="s">
        <v>201</v>
      </c>
      <c r="D271" s="66">
        <v>3726.34</v>
      </c>
      <c r="E271" s="66">
        <v>0</v>
      </c>
      <c r="F271" s="66">
        <v>0</v>
      </c>
      <c r="G271" s="66">
        <v>0</v>
      </c>
      <c r="H271" s="66">
        <v>3726.34</v>
      </c>
      <c r="I271" s="66">
        <v>0</v>
      </c>
    </row>
    <row r="272" spans="1:9">
      <c r="A272">
        <v>61010803</v>
      </c>
      <c r="B272">
        <v>0</v>
      </c>
      <c r="C272" t="s">
        <v>202</v>
      </c>
      <c r="D272" s="66">
        <v>696537.18</v>
      </c>
      <c r="E272" s="66">
        <v>0</v>
      </c>
      <c r="F272" s="66">
        <v>64240.42</v>
      </c>
      <c r="G272" s="66">
        <v>0</v>
      </c>
      <c r="H272" s="66">
        <v>760777.6</v>
      </c>
      <c r="I272" s="66">
        <v>0</v>
      </c>
    </row>
    <row r="273" spans="1:9">
      <c r="A273">
        <v>61010803</v>
      </c>
      <c r="B273">
        <v>5</v>
      </c>
      <c r="C273" t="s">
        <v>202</v>
      </c>
      <c r="D273" s="66">
        <v>198754.25</v>
      </c>
      <c r="E273" s="66">
        <v>0</v>
      </c>
      <c r="F273" s="66">
        <v>18698.63</v>
      </c>
      <c r="G273" s="66">
        <v>0</v>
      </c>
      <c r="H273" s="66">
        <v>217452.88</v>
      </c>
      <c r="I273" s="66">
        <v>0</v>
      </c>
    </row>
    <row r="274" spans="1:9">
      <c r="A274">
        <v>61010803</v>
      </c>
      <c r="B274">
        <v>6</v>
      </c>
      <c r="C274" t="s">
        <v>202</v>
      </c>
      <c r="D274" s="66">
        <v>89039.64</v>
      </c>
      <c r="E274" s="66">
        <v>0</v>
      </c>
      <c r="F274" s="66">
        <v>9718.5300000000007</v>
      </c>
      <c r="G274" s="66">
        <v>0</v>
      </c>
      <c r="H274" s="66">
        <v>98758.17</v>
      </c>
      <c r="I274" s="66">
        <v>0</v>
      </c>
    </row>
    <row r="275" spans="1:9">
      <c r="A275">
        <v>61010803</v>
      </c>
      <c r="B275">
        <v>8</v>
      </c>
      <c r="C275" t="s">
        <v>202</v>
      </c>
      <c r="D275" s="66">
        <v>342313.35</v>
      </c>
      <c r="E275" s="66">
        <v>0</v>
      </c>
      <c r="F275" s="66">
        <v>13750.4</v>
      </c>
      <c r="G275" s="66">
        <v>0</v>
      </c>
      <c r="H275" s="66">
        <v>356063.75</v>
      </c>
      <c r="I275" s="66">
        <v>0</v>
      </c>
    </row>
    <row r="276" spans="1:9">
      <c r="A276">
        <v>61010803</v>
      </c>
      <c r="B276">
        <v>9</v>
      </c>
      <c r="C276" t="s">
        <v>202</v>
      </c>
      <c r="D276" s="66">
        <v>405898.35</v>
      </c>
      <c r="E276" s="66">
        <v>0</v>
      </c>
      <c r="F276" s="66">
        <v>15539.19</v>
      </c>
      <c r="G276" s="66">
        <v>0</v>
      </c>
      <c r="H276" s="66">
        <v>421437.54</v>
      </c>
      <c r="I276" s="66">
        <v>0</v>
      </c>
    </row>
    <row r="277" spans="1:9">
      <c r="A277">
        <v>61010803</v>
      </c>
      <c r="B277">
        <v>12</v>
      </c>
      <c r="C277" t="s">
        <v>202</v>
      </c>
      <c r="D277" s="66">
        <v>818144.82</v>
      </c>
      <c r="E277" s="66">
        <v>0</v>
      </c>
      <c r="F277" s="66">
        <v>74839.3</v>
      </c>
      <c r="G277" s="66">
        <v>0</v>
      </c>
      <c r="H277" s="66">
        <v>892984.12</v>
      </c>
      <c r="I277" s="66">
        <v>0</v>
      </c>
    </row>
    <row r="278" spans="1:9">
      <c r="A278">
        <v>61010804</v>
      </c>
      <c r="B278">
        <v>6</v>
      </c>
      <c r="C278" t="s">
        <v>203</v>
      </c>
      <c r="D278" s="66">
        <v>10174.129999999999</v>
      </c>
      <c r="E278" s="66">
        <v>0</v>
      </c>
      <c r="F278" s="66">
        <v>156.26</v>
      </c>
      <c r="G278" s="66">
        <v>0</v>
      </c>
      <c r="H278" s="66">
        <v>10330.39</v>
      </c>
      <c r="I278" s="66">
        <v>0</v>
      </c>
    </row>
    <row r="279" spans="1:9">
      <c r="A279">
        <v>61010804</v>
      </c>
      <c r="B279">
        <v>9</v>
      </c>
      <c r="C279" t="s">
        <v>203</v>
      </c>
      <c r="D279" s="66">
        <v>23543.07</v>
      </c>
      <c r="E279" s="66">
        <v>0</v>
      </c>
      <c r="F279" s="66">
        <v>0</v>
      </c>
      <c r="G279" s="66">
        <v>0</v>
      </c>
      <c r="H279" s="66">
        <v>23543.07</v>
      </c>
      <c r="I279" s="66">
        <v>0</v>
      </c>
    </row>
    <row r="280" spans="1:9">
      <c r="A280">
        <v>61010804</v>
      </c>
      <c r="B280">
        <v>12</v>
      </c>
      <c r="C280" t="s">
        <v>203</v>
      </c>
      <c r="D280" s="66">
        <v>3656.47</v>
      </c>
      <c r="E280" s="66">
        <v>0</v>
      </c>
      <c r="F280" s="66">
        <v>339.37</v>
      </c>
      <c r="G280" s="66">
        <v>0</v>
      </c>
      <c r="H280" s="66">
        <v>3995.84</v>
      </c>
      <c r="I280" s="66">
        <v>0</v>
      </c>
    </row>
    <row r="281" spans="1:9" ht="15" customHeight="1">
      <c r="A281">
        <v>61010806</v>
      </c>
      <c r="B281">
        <v>5</v>
      </c>
      <c r="C281" t="s">
        <v>204</v>
      </c>
      <c r="D281" s="66">
        <v>385379.44</v>
      </c>
      <c r="E281" s="66">
        <v>0</v>
      </c>
      <c r="F281" s="66">
        <v>35768.76</v>
      </c>
      <c r="G281" s="66">
        <v>0</v>
      </c>
      <c r="H281" s="66">
        <v>421148.2</v>
      </c>
      <c r="I281" s="66">
        <v>0</v>
      </c>
    </row>
    <row r="282" spans="1:9">
      <c r="A282">
        <v>61010806</v>
      </c>
      <c r="B282">
        <v>6</v>
      </c>
      <c r="C282" t="s">
        <v>204</v>
      </c>
      <c r="D282" s="66">
        <v>834504.26</v>
      </c>
      <c r="E282" s="66">
        <v>0</v>
      </c>
      <c r="F282" s="66">
        <v>77453.899999999994</v>
      </c>
      <c r="G282" s="66">
        <v>0</v>
      </c>
      <c r="H282" s="66">
        <v>911958.16</v>
      </c>
      <c r="I282" s="66">
        <v>0</v>
      </c>
    </row>
    <row r="283" spans="1:9">
      <c r="A283">
        <v>61010806</v>
      </c>
      <c r="B283">
        <v>8</v>
      </c>
      <c r="C283" t="s">
        <v>204</v>
      </c>
      <c r="D283" s="66">
        <v>522029.18</v>
      </c>
      <c r="E283" s="66">
        <v>0</v>
      </c>
      <c r="F283" s="66">
        <v>54866.81</v>
      </c>
      <c r="G283" s="66">
        <v>0</v>
      </c>
      <c r="H283" s="66">
        <v>576895.99</v>
      </c>
      <c r="I283" s="66">
        <v>0</v>
      </c>
    </row>
    <row r="284" spans="1:9">
      <c r="A284">
        <v>61010806</v>
      </c>
      <c r="B284">
        <v>9</v>
      </c>
      <c r="C284" t="s">
        <v>204</v>
      </c>
      <c r="D284" s="66">
        <v>342816.95</v>
      </c>
      <c r="E284" s="66">
        <v>0</v>
      </c>
      <c r="F284" s="66">
        <v>31818.44</v>
      </c>
      <c r="G284" s="66">
        <v>0</v>
      </c>
      <c r="H284" s="66">
        <v>374635.39</v>
      </c>
      <c r="I284" s="66">
        <v>0</v>
      </c>
    </row>
    <row r="285" spans="1:9">
      <c r="A285">
        <v>61010806</v>
      </c>
      <c r="B285">
        <v>12</v>
      </c>
      <c r="C285" t="s">
        <v>204</v>
      </c>
      <c r="D285" s="66">
        <v>245752.44</v>
      </c>
      <c r="E285" s="66">
        <v>0</v>
      </c>
      <c r="F285" s="66">
        <v>22809.41</v>
      </c>
      <c r="G285" s="66">
        <v>0</v>
      </c>
      <c r="H285" s="66">
        <v>268561.84999999998</v>
      </c>
      <c r="I285" s="66">
        <v>0</v>
      </c>
    </row>
    <row r="286" spans="1:9">
      <c r="A286">
        <v>61010810</v>
      </c>
      <c r="B286">
        <v>5</v>
      </c>
      <c r="C286" t="s">
        <v>205</v>
      </c>
      <c r="D286" s="66">
        <v>15792.39</v>
      </c>
      <c r="E286" s="66">
        <v>0</v>
      </c>
      <c r="F286" s="66">
        <v>1465.52</v>
      </c>
      <c r="G286" s="66">
        <v>0</v>
      </c>
      <c r="H286" s="66">
        <v>17257.91</v>
      </c>
      <c r="I286" s="66">
        <v>0</v>
      </c>
    </row>
    <row r="287" spans="1:9">
      <c r="A287">
        <v>61010810</v>
      </c>
      <c r="B287">
        <v>12</v>
      </c>
      <c r="C287" t="s">
        <v>205</v>
      </c>
      <c r="D287" s="66">
        <v>15719.02</v>
      </c>
      <c r="E287" s="66">
        <v>0</v>
      </c>
      <c r="F287" s="66">
        <v>1458.95</v>
      </c>
      <c r="G287" s="66">
        <v>0</v>
      </c>
      <c r="H287" s="66">
        <v>17177.97</v>
      </c>
      <c r="I287" s="66">
        <v>0</v>
      </c>
    </row>
    <row r="288" spans="1:9">
      <c r="A288">
        <v>61010812</v>
      </c>
      <c r="B288">
        <v>0</v>
      </c>
      <c r="C288" t="s">
        <v>206</v>
      </c>
      <c r="D288" s="66">
        <v>1056.71</v>
      </c>
      <c r="E288" s="66">
        <v>0</v>
      </c>
      <c r="F288" s="66">
        <v>114.02</v>
      </c>
      <c r="G288" s="66">
        <v>0</v>
      </c>
      <c r="H288" s="66">
        <v>1170.73</v>
      </c>
      <c r="I288" s="66">
        <v>0</v>
      </c>
    </row>
    <row r="289" spans="1:9">
      <c r="A289">
        <v>61010813</v>
      </c>
      <c r="B289">
        <v>12</v>
      </c>
      <c r="C289" t="s">
        <v>207</v>
      </c>
      <c r="D289" s="66">
        <v>320273.98</v>
      </c>
      <c r="E289" s="66">
        <v>0</v>
      </c>
      <c r="F289" s="66">
        <v>29726.03</v>
      </c>
      <c r="G289" s="66">
        <v>0</v>
      </c>
      <c r="H289" s="66">
        <v>350000.01</v>
      </c>
      <c r="I289" s="66">
        <v>0</v>
      </c>
    </row>
    <row r="290" spans="1:9">
      <c r="A290">
        <v>61010906</v>
      </c>
      <c r="B290">
        <v>5</v>
      </c>
      <c r="C290" t="s">
        <v>208</v>
      </c>
      <c r="D290" s="66">
        <v>1903.36</v>
      </c>
      <c r="E290" s="66">
        <v>0</v>
      </c>
      <c r="F290" s="66">
        <v>176.65</v>
      </c>
      <c r="G290" s="66">
        <v>0</v>
      </c>
      <c r="H290" s="66">
        <v>2080.0100000000002</v>
      </c>
      <c r="I290" s="66">
        <v>0</v>
      </c>
    </row>
    <row r="291" spans="1:9">
      <c r="A291">
        <v>61010906</v>
      </c>
      <c r="B291">
        <v>6</v>
      </c>
      <c r="C291" t="s">
        <v>208</v>
      </c>
      <c r="D291" s="66">
        <v>5563.61</v>
      </c>
      <c r="E291" s="66">
        <v>0</v>
      </c>
      <c r="F291" s="66">
        <v>516.38</v>
      </c>
      <c r="G291" s="66">
        <v>0</v>
      </c>
      <c r="H291" s="66">
        <v>6079.99</v>
      </c>
      <c r="I291" s="66">
        <v>0</v>
      </c>
    </row>
    <row r="292" spans="1:9">
      <c r="A292">
        <v>61010906</v>
      </c>
      <c r="B292">
        <v>8</v>
      </c>
      <c r="C292" t="s">
        <v>208</v>
      </c>
      <c r="D292" s="66">
        <v>22799.82</v>
      </c>
      <c r="E292" s="66">
        <v>0</v>
      </c>
      <c r="F292" s="66">
        <v>2116.16</v>
      </c>
      <c r="G292" s="66">
        <v>0</v>
      </c>
      <c r="H292" s="66">
        <v>24915.98</v>
      </c>
      <c r="I292" s="66">
        <v>0</v>
      </c>
    </row>
    <row r="293" spans="1:9">
      <c r="A293">
        <v>61010906</v>
      </c>
      <c r="B293">
        <v>9</v>
      </c>
      <c r="C293" t="s">
        <v>208</v>
      </c>
      <c r="D293" s="66">
        <v>4718.1099999999997</v>
      </c>
      <c r="E293" s="66">
        <v>0</v>
      </c>
      <c r="F293" s="66">
        <v>437.9</v>
      </c>
      <c r="G293" s="66">
        <v>0</v>
      </c>
      <c r="H293" s="66">
        <v>5156.01</v>
      </c>
      <c r="I293" s="66">
        <v>0</v>
      </c>
    </row>
    <row r="294" spans="1:9">
      <c r="A294">
        <v>61010906</v>
      </c>
      <c r="B294">
        <v>12</v>
      </c>
      <c r="C294" t="s">
        <v>208</v>
      </c>
      <c r="D294" s="66">
        <v>11923.62</v>
      </c>
      <c r="E294" s="66">
        <v>0</v>
      </c>
      <c r="F294" s="66">
        <v>1521.12</v>
      </c>
      <c r="G294" s="66">
        <v>0</v>
      </c>
      <c r="H294" s="66">
        <v>13444.74</v>
      </c>
      <c r="I294" s="66">
        <v>0</v>
      </c>
    </row>
    <row r="295" spans="1:9">
      <c r="A295">
        <v>61010907</v>
      </c>
      <c r="B295">
        <v>0</v>
      </c>
      <c r="C295" t="s">
        <v>209</v>
      </c>
      <c r="D295" s="66">
        <v>61.48</v>
      </c>
      <c r="E295" s="66">
        <v>0</v>
      </c>
      <c r="F295" s="66">
        <v>0</v>
      </c>
      <c r="G295" s="66">
        <v>0</v>
      </c>
      <c r="H295" s="66">
        <v>61.48</v>
      </c>
      <c r="I295" s="66">
        <v>0</v>
      </c>
    </row>
    <row r="296" spans="1:9">
      <c r="A296">
        <v>61010907</v>
      </c>
      <c r="B296">
        <v>5</v>
      </c>
      <c r="C296" t="s">
        <v>209</v>
      </c>
      <c r="D296" s="66">
        <v>554.02</v>
      </c>
      <c r="E296" s="66">
        <v>0</v>
      </c>
      <c r="F296" s="66">
        <v>0</v>
      </c>
      <c r="G296" s="66">
        <v>0</v>
      </c>
      <c r="H296" s="66">
        <v>554.02</v>
      </c>
      <c r="I296" s="66">
        <v>0</v>
      </c>
    </row>
    <row r="297" spans="1:9">
      <c r="A297">
        <v>61010907</v>
      </c>
      <c r="B297">
        <v>6</v>
      </c>
      <c r="C297" t="s">
        <v>209</v>
      </c>
      <c r="D297" s="66">
        <v>2003.2</v>
      </c>
      <c r="E297" s="66">
        <v>0</v>
      </c>
      <c r="F297" s="66">
        <v>1391.05</v>
      </c>
      <c r="G297" s="66">
        <v>0</v>
      </c>
      <c r="H297" s="66">
        <v>3394.25</v>
      </c>
      <c r="I297" s="66">
        <v>0</v>
      </c>
    </row>
    <row r="298" spans="1:9">
      <c r="A298">
        <v>61010907</v>
      </c>
      <c r="B298">
        <v>8</v>
      </c>
      <c r="C298" t="s">
        <v>209</v>
      </c>
      <c r="D298" s="66">
        <v>547.29</v>
      </c>
      <c r="E298" s="66">
        <v>0</v>
      </c>
      <c r="F298" s="66">
        <v>0</v>
      </c>
      <c r="G298" s="66">
        <v>0</v>
      </c>
      <c r="H298" s="66">
        <v>547.29</v>
      </c>
      <c r="I298" s="66">
        <v>0</v>
      </c>
    </row>
    <row r="299" spans="1:9">
      <c r="A299">
        <v>61010907</v>
      </c>
      <c r="B299">
        <v>9</v>
      </c>
      <c r="C299" t="s">
        <v>209</v>
      </c>
      <c r="D299" s="66">
        <v>1203.1300000000001</v>
      </c>
      <c r="E299" s="66">
        <v>0</v>
      </c>
      <c r="F299" s="66">
        <v>51.99</v>
      </c>
      <c r="G299" s="66">
        <v>0</v>
      </c>
      <c r="H299" s="66">
        <v>1255.1199999999999</v>
      </c>
      <c r="I299" s="66">
        <v>0</v>
      </c>
    </row>
    <row r="300" spans="1:9">
      <c r="A300">
        <v>61010907</v>
      </c>
      <c r="B300">
        <v>12</v>
      </c>
      <c r="C300" t="s">
        <v>209</v>
      </c>
      <c r="D300" s="66">
        <v>389.36</v>
      </c>
      <c r="E300" s="66">
        <v>0</v>
      </c>
      <c r="F300" s="66">
        <v>0</v>
      </c>
      <c r="G300" s="66">
        <v>0</v>
      </c>
      <c r="H300" s="66">
        <v>389.36</v>
      </c>
      <c r="I300" s="66">
        <v>0</v>
      </c>
    </row>
    <row r="301" spans="1:9">
      <c r="A301">
        <v>61010908</v>
      </c>
      <c r="B301">
        <v>5</v>
      </c>
      <c r="C301" t="s">
        <v>210</v>
      </c>
      <c r="D301" s="66">
        <v>96450.85</v>
      </c>
      <c r="E301" s="66">
        <v>0</v>
      </c>
      <c r="F301" s="66">
        <v>8861.07</v>
      </c>
      <c r="G301" s="66">
        <v>0</v>
      </c>
      <c r="H301" s="66">
        <v>105311.92</v>
      </c>
      <c r="I301" s="66">
        <v>0</v>
      </c>
    </row>
    <row r="302" spans="1:9">
      <c r="A302">
        <v>61010908</v>
      </c>
      <c r="B302">
        <v>6</v>
      </c>
      <c r="C302" t="s">
        <v>210</v>
      </c>
      <c r="D302" s="66">
        <v>23005.51</v>
      </c>
      <c r="E302" s="66">
        <v>0</v>
      </c>
      <c r="F302" s="66">
        <v>25096.89</v>
      </c>
      <c r="G302" s="66">
        <v>0</v>
      </c>
      <c r="H302" s="66">
        <v>48102.400000000001</v>
      </c>
      <c r="I302" s="66">
        <v>0</v>
      </c>
    </row>
    <row r="303" spans="1:9">
      <c r="A303">
        <v>61010908</v>
      </c>
      <c r="B303">
        <v>8</v>
      </c>
      <c r="C303" t="s">
        <v>210</v>
      </c>
      <c r="D303" s="66">
        <v>26635.73</v>
      </c>
      <c r="E303" s="66">
        <v>0</v>
      </c>
      <c r="F303" s="66">
        <v>0</v>
      </c>
      <c r="G303" s="66">
        <v>0</v>
      </c>
      <c r="H303" s="66">
        <v>26635.73</v>
      </c>
      <c r="I303" s="66">
        <v>0</v>
      </c>
    </row>
    <row r="304" spans="1:9">
      <c r="A304">
        <v>61010908</v>
      </c>
      <c r="B304">
        <v>9</v>
      </c>
      <c r="C304" t="s">
        <v>210</v>
      </c>
      <c r="D304" s="66">
        <v>88896.52</v>
      </c>
      <c r="E304" s="66">
        <v>0</v>
      </c>
      <c r="F304" s="66">
        <v>8474.2199999999993</v>
      </c>
      <c r="G304" s="66">
        <v>0</v>
      </c>
      <c r="H304" s="66">
        <v>97370.74</v>
      </c>
      <c r="I304" s="66">
        <v>0</v>
      </c>
    </row>
    <row r="305" spans="1:9">
      <c r="A305">
        <v>61010908</v>
      </c>
      <c r="B305">
        <v>12</v>
      </c>
      <c r="C305" t="s">
        <v>210</v>
      </c>
      <c r="D305" s="66">
        <v>18687.72</v>
      </c>
      <c r="E305" s="66">
        <v>0</v>
      </c>
      <c r="F305" s="66">
        <v>0</v>
      </c>
      <c r="G305" s="66">
        <v>0</v>
      </c>
      <c r="H305" s="66">
        <v>18687.72</v>
      </c>
      <c r="I305" s="66">
        <v>0</v>
      </c>
    </row>
    <row r="306" spans="1:9">
      <c r="A306">
        <v>61011108</v>
      </c>
      <c r="B306">
        <v>0</v>
      </c>
      <c r="C306" t="s">
        <v>211</v>
      </c>
      <c r="D306" s="66">
        <v>40480.97</v>
      </c>
      <c r="E306" s="66">
        <v>0</v>
      </c>
      <c r="F306" s="66">
        <v>4129.99</v>
      </c>
      <c r="G306" s="66">
        <v>0</v>
      </c>
      <c r="H306" s="66">
        <v>44610.96</v>
      </c>
      <c r="I306" s="66">
        <v>0</v>
      </c>
    </row>
    <row r="307" spans="1:9">
      <c r="A307">
        <v>61011108</v>
      </c>
      <c r="B307">
        <v>5</v>
      </c>
      <c r="C307" t="s">
        <v>211</v>
      </c>
      <c r="D307" s="66">
        <v>94497.22</v>
      </c>
      <c r="E307" s="66">
        <v>0</v>
      </c>
      <c r="F307" s="66">
        <v>8370.06</v>
      </c>
      <c r="G307" s="66">
        <v>0</v>
      </c>
      <c r="H307" s="66">
        <v>102867.28</v>
      </c>
      <c r="I307" s="66">
        <v>0</v>
      </c>
    </row>
    <row r="308" spans="1:9">
      <c r="A308">
        <v>61011108</v>
      </c>
      <c r="B308">
        <v>6</v>
      </c>
      <c r="C308" t="s">
        <v>211</v>
      </c>
      <c r="D308" s="66">
        <v>138793.32</v>
      </c>
      <c r="E308" s="66">
        <v>0</v>
      </c>
      <c r="F308" s="66">
        <v>17760.46</v>
      </c>
      <c r="G308" s="66">
        <v>0</v>
      </c>
      <c r="H308" s="66">
        <v>156553.78</v>
      </c>
      <c r="I308" s="66">
        <v>0</v>
      </c>
    </row>
    <row r="309" spans="1:9">
      <c r="A309">
        <v>61011108</v>
      </c>
      <c r="B309">
        <v>8</v>
      </c>
      <c r="C309" t="s">
        <v>211</v>
      </c>
      <c r="D309" s="66">
        <v>132383.43</v>
      </c>
      <c r="E309" s="66">
        <v>0</v>
      </c>
      <c r="F309" s="66">
        <v>10047.030000000001</v>
      </c>
      <c r="G309" s="66">
        <v>0</v>
      </c>
      <c r="H309" s="66">
        <v>142430.46</v>
      </c>
      <c r="I309" s="66">
        <v>0</v>
      </c>
    </row>
    <row r="310" spans="1:9">
      <c r="A310">
        <v>61011108</v>
      </c>
      <c r="B310">
        <v>9</v>
      </c>
      <c r="C310" t="s">
        <v>211</v>
      </c>
      <c r="D310" s="66">
        <v>104757.68</v>
      </c>
      <c r="E310" s="66">
        <v>0</v>
      </c>
      <c r="F310" s="66">
        <v>8158.97</v>
      </c>
      <c r="G310" s="66">
        <v>0</v>
      </c>
      <c r="H310" s="66">
        <v>112916.65</v>
      </c>
      <c r="I310" s="66">
        <v>0</v>
      </c>
    </row>
    <row r="311" spans="1:9">
      <c r="A311">
        <v>61011108</v>
      </c>
      <c r="B311">
        <v>12</v>
      </c>
      <c r="C311" t="s">
        <v>211</v>
      </c>
      <c r="D311" s="66">
        <v>159664.24</v>
      </c>
      <c r="E311" s="66">
        <v>0</v>
      </c>
      <c r="F311" s="66">
        <v>10707.03</v>
      </c>
      <c r="G311" s="66">
        <v>0</v>
      </c>
      <c r="H311" s="66">
        <v>170371.27</v>
      </c>
      <c r="I311" s="66">
        <v>0</v>
      </c>
    </row>
    <row r="312" spans="1:9">
      <c r="A312">
        <v>61011117</v>
      </c>
      <c r="B312">
        <v>5</v>
      </c>
      <c r="C312" t="s">
        <v>212</v>
      </c>
      <c r="D312" s="66">
        <v>1021693.34</v>
      </c>
      <c r="E312" s="66">
        <v>0</v>
      </c>
      <c r="F312" s="66">
        <v>94661.3</v>
      </c>
      <c r="G312" s="66">
        <v>0</v>
      </c>
      <c r="H312" s="66">
        <v>1116354.6399999999</v>
      </c>
      <c r="I312" s="66">
        <v>0</v>
      </c>
    </row>
    <row r="313" spans="1:9">
      <c r="A313">
        <v>61011117</v>
      </c>
      <c r="B313">
        <v>6</v>
      </c>
      <c r="C313" t="s">
        <v>212</v>
      </c>
      <c r="D313" s="66">
        <v>1533699.2</v>
      </c>
      <c r="E313" s="66">
        <v>0</v>
      </c>
      <c r="F313" s="66">
        <v>139427.20000000001</v>
      </c>
      <c r="G313" s="66">
        <v>0</v>
      </c>
      <c r="H313" s="66">
        <v>1673126.4</v>
      </c>
      <c r="I313" s="66">
        <v>0</v>
      </c>
    </row>
    <row r="314" spans="1:9">
      <c r="A314">
        <v>61011117</v>
      </c>
      <c r="B314">
        <v>9</v>
      </c>
      <c r="C314" t="s">
        <v>212</v>
      </c>
      <c r="D314" s="66">
        <v>1048623.3799999999</v>
      </c>
      <c r="E314" s="66">
        <v>0</v>
      </c>
      <c r="F314" s="66">
        <v>99453.38</v>
      </c>
      <c r="G314" s="66">
        <v>0</v>
      </c>
      <c r="H314" s="66">
        <v>1148076.76</v>
      </c>
      <c r="I314" s="66">
        <v>0</v>
      </c>
    </row>
    <row r="315" spans="1:9">
      <c r="A315">
        <v>61011117</v>
      </c>
      <c r="B315">
        <v>12</v>
      </c>
      <c r="C315" t="s">
        <v>212</v>
      </c>
      <c r="D315" s="66">
        <v>136577.04</v>
      </c>
      <c r="E315" s="66">
        <v>0</v>
      </c>
      <c r="F315" s="66">
        <v>19103.16</v>
      </c>
      <c r="G315" s="66">
        <v>0</v>
      </c>
      <c r="H315" s="66">
        <v>155680.20000000001</v>
      </c>
      <c r="I315" s="66">
        <v>0</v>
      </c>
    </row>
    <row r="316" spans="1:9">
      <c r="A316">
        <v>61011118</v>
      </c>
      <c r="B316">
        <v>5</v>
      </c>
      <c r="C316" t="s">
        <v>213</v>
      </c>
      <c r="D316" s="66">
        <v>16095</v>
      </c>
      <c r="E316" s="66">
        <v>0</v>
      </c>
      <c r="F316" s="66">
        <v>4000</v>
      </c>
      <c r="G316" s="66">
        <v>0</v>
      </c>
      <c r="H316" s="66">
        <v>20095</v>
      </c>
      <c r="I316" s="66">
        <v>0</v>
      </c>
    </row>
    <row r="317" spans="1:9">
      <c r="A317">
        <v>61011118</v>
      </c>
      <c r="B317">
        <v>6</v>
      </c>
      <c r="C317" t="s">
        <v>213</v>
      </c>
      <c r="D317" s="66">
        <v>17000</v>
      </c>
      <c r="E317" s="66">
        <v>0</v>
      </c>
      <c r="F317" s="66">
        <v>0</v>
      </c>
      <c r="G317" s="66">
        <v>0</v>
      </c>
      <c r="H317" s="66">
        <v>17000</v>
      </c>
      <c r="I317" s="66">
        <v>0</v>
      </c>
    </row>
    <row r="318" spans="1:9">
      <c r="A318">
        <v>61011118</v>
      </c>
      <c r="B318">
        <v>8</v>
      </c>
      <c r="C318" t="s">
        <v>213</v>
      </c>
      <c r="D318" s="66">
        <v>28000</v>
      </c>
      <c r="E318" s="66">
        <v>0</v>
      </c>
      <c r="F318" s="66">
        <v>0</v>
      </c>
      <c r="G318" s="66">
        <v>0</v>
      </c>
      <c r="H318" s="66">
        <v>28000</v>
      </c>
      <c r="I318" s="66">
        <v>0</v>
      </c>
    </row>
    <row r="319" spans="1:9">
      <c r="A319">
        <v>61011118</v>
      </c>
      <c r="B319">
        <v>9</v>
      </c>
      <c r="C319" t="s">
        <v>213</v>
      </c>
      <c r="D319" s="66">
        <v>12000</v>
      </c>
      <c r="E319" s="66">
        <v>0</v>
      </c>
      <c r="F319" s="66">
        <v>0</v>
      </c>
      <c r="G319" s="66">
        <v>0</v>
      </c>
      <c r="H319" s="66">
        <v>12000</v>
      </c>
      <c r="I319" s="66">
        <v>0</v>
      </c>
    </row>
    <row r="320" spans="1:9">
      <c r="A320">
        <v>61011118</v>
      </c>
      <c r="B320">
        <v>12</v>
      </c>
      <c r="C320" t="s">
        <v>213</v>
      </c>
      <c r="D320" s="66">
        <v>4000</v>
      </c>
      <c r="E320" s="66">
        <v>0</v>
      </c>
      <c r="F320" s="66">
        <v>0</v>
      </c>
      <c r="G320" s="66">
        <v>0</v>
      </c>
      <c r="H320" s="66">
        <v>4000</v>
      </c>
      <c r="I320" s="66">
        <v>0</v>
      </c>
    </row>
    <row r="321" spans="1:9">
      <c r="A321">
        <v>61011309</v>
      </c>
      <c r="B321">
        <v>6</v>
      </c>
      <c r="C321" t="s">
        <v>214</v>
      </c>
      <c r="D321" s="66">
        <v>19.489999999999998</v>
      </c>
      <c r="E321" s="66">
        <v>0</v>
      </c>
      <c r="F321" s="66">
        <v>0</v>
      </c>
      <c r="G321" s="66">
        <v>0</v>
      </c>
      <c r="H321" s="66">
        <v>19.489999999999998</v>
      </c>
      <c r="I321" s="66">
        <v>0</v>
      </c>
    </row>
    <row r="322" spans="1:9">
      <c r="A322">
        <v>61011309</v>
      </c>
      <c r="B322">
        <v>8</v>
      </c>
      <c r="C322" t="s">
        <v>214</v>
      </c>
      <c r="D322" s="66">
        <v>35</v>
      </c>
      <c r="E322" s="66">
        <v>0</v>
      </c>
      <c r="F322" s="66">
        <v>0</v>
      </c>
      <c r="G322" s="66">
        <v>0</v>
      </c>
      <c r="H322" s="66">
        <v>35</v>
      </c>
      <c r="I322" s="66">
        <v>0</v>
      </c>
    </row>
    <row r="323" spans="1:9">
      <c r="A323">
        <v>61011309</v>
      </c>
      <c r="B323">
        <v>9</v>
      </c>
      <c r="C323" t="s">
        <v>214</v>
      </c>
      <c r="D323" s="66">
        <v>0.01</v>
      </c>
      <c r="E323" s="66">
        <v>0</v>
      </c>
      <c r="F323" s="66">
        <v>0</v>
      </c>
      <c r="G323" s="66">
        <v>0</v>
      </c>
      <c r="H323" s="66">
        <v>0.01</v>
      </c>
      <c r="I323" s="66">
        <v>0</v>
      </c>
    </row>
    <row r="324" spans="1:9">
      <c r="A324">
        <v>61011310</v>
      </c>
      <c r="B324">
        <v>0</v>
      </c>
      <c r="C324" t="s">
        <v>215</v>
      </c>
      <c r="D324" s="66">
        <v>0</v>
      </c>
      <c r="E324" s="66">
        <v>0.17</v>
      </c>
      <c r="F324" s="66">
        <v>0.08</v>
      </c>
      <c r="G324" s="66">
        <v>0.01</v>
      </c>
      <c r="H324" s="66">
        <v>0</v>
      </c>
      <c r="I324" s="66">
        <v>0.1</v>
      </c>
    </row>
    <row r="325" spans="1:9">
      <c r="A325">
        <v>61011310</v>
      </c>
      <c r="B325">
        <v>5</v>
      </c>
      <c r="C325" t="s">
        <v>215</v>
      </c>
      <c r="D325" s="66">
        <v>0</v>
      </c>
      <c r="E325" s="66">
        <v>405.64</v>
      </c>
      <c r="F325" s="66">
        <v>9.2899999999999991</v>
      </c>
      <c r="G325" s="66">
        <v>74.92</v>
      </c>
      <c r="H325" s="66">
        <v>0</v>
      </c>
      <c r="I325" s="66">
        <v>471.27</v>
      </c>
    </row>
    <row r="326" spans="1:9">
      <c r="A326">
        <v>61011310</v>
      </c>
      <c r="B326">
        <v>6</v>
      </c>
      <c r="C326" t="s">
        <v>215</v>
      </c>
      <c r="D326" s="66">
        <v>147.86000000000001</v>
      </c>
      <c r="E326" s="66">
        <v>0</v>
      </c>
      <c r="F326" s="66">
        <v>21.31</v>
      </c>
      <c r="G326" s="66">
        <v>22.38</v>
      </c>
      <c r="H326" s="66">
        <v>146.79</v>
      </c>
      <c r="I326" s="66">
        <v>0</v>
      </c>
    </row>
    <row r="327" spans="1:9">
      <c r="A327">
        <v>61011310</v>
      </c>
      <c r="B327">
        <v>8</v>
      </c>
      <c r="C327" t="s">
        <v>215</v>
      </c>
      <c r="D327" s="66">
        <v>0</v>
      </c>
      <c r="E327" s="66">
        <v>402.08</v>
      </c>
      <c r="F327" s="66">
        <v>3.49</v>
      </c>
      <c r="G327" s="66">
        <v>93.46</v>
      </c>
      <c r="H327" s="66">
        <v>0</v>
      </c>
      <c r="I327" s="66">
        <v>492.05</v>
      </c>
    </row>
    <row r="328" spans="1:9">
      <c r="A328">
        <v>61011310</v>
      </c>
      <c r="B328">
        <v>9</v>
      </c>
      <c r="C328" t="s">
        <v>215</v>
      </c>
      <c r="D328" s="66">
        <v>0</v>
      </c>
      <c r="E328" s="66">
        <v>487.37</v>
      </c>
      <c r="F328" s="66">
        <v>8.1199999999999992</v>
      </c>
      <c r="G328" s="66">
        <v>51.13</v>
      </c>
      <c r="H328" s="66">
        <v>0</v>
      </c>
      <c r="I328" s="66">
        <v>530.38</v>
      </c>
    </row>
    <row r="329" spans="1:9">
      <c r="A329">
        <v>61011310</v>
      </c>
      <c r="B329">
        <v>12</v>
      </c>
      <c r="C329" t="s">
        <v>215</v>
      </c>
      <c r="D329" s="66">
        <v>0</v>
      </c>
      <c r="E329" s="66">
        <v>331.76</v>
      </c>
      <c r="F329" s="66">
        <v>15.64</v>
      </c>
      <c r="G329" s="66">
        <v>49.23</v>
      </c>
      <c r="H329" s="66">
        <v>0</v>
      </c>
      <c r="I329" s="66">
        <v>365.35</v>
      </c>
    </row>
    <row r="330" spans="1:9">
      <c r="A330">
        <v>62010101</v>
      </c>
      <c r="B330">
        <v>0</v>
      </c>
      <c r="C330" t="s">
        <v>216</v>
      </c>
      <c r="D330" s="66">
        <v>1150000</v>
      </c>
      <c r="E330" s="66">
        <v>0</v>
      </c>
      <c r="F330" s="66">
        <v>100000</v>
      </c>
      <c r="G330" s="66">
        <v>0</v>
      </c>
      <c r="H330" s="66">
        <v>1250000</v>
      </c>
      <c r="I330" s="66">
        <v>0</v>
      </c>
    </row>
    <row r="331" spans="1:9">
      <c r="A331">
        <v>62010103</v>
      </c>
      <c r="B331">
        <v>0</v>
      </c>
      <c r="C331" t="s">
        <v>269</v>
      </c>
      <c r="D331" s="66">
        <v>0</v>
      </c>
      <c r="E331" s="66">
        <v>0</v>
      </c>
      <c r="F331" s="66">
        <v>60000</v>
      </c>
      <c r="G331" s="66">
        <v>0</v>
      </c>
      <c r="H331" s="66">
        <v>60000</v>
      </c>
      <c r="I331" s="66">
        <v>0</v>
      </c>
    </row>
    <row r="332" spans="1:9">
      <c r="A332">
        <v>62010202</v>
      </c>
      <c r="B332">
        <v>0</v>
      </c>
      <c r="C332" t="s">
        <v>217</v>
      </c>
      <c r="D332" s="66">
        <v>93142.2</v>
      </c>
      <c r="E332" s="66">
        <v>0</v>
      </c>
      <c r="F332" s="66">
        <v>116194</v>
      </c>
      <c r="G332" s="66">
        <v>0</v>
      </c>
      <c r="H332" s="66">
        <v>209336.2</v>
      </c>
      <c r="I332" s="66">
        <v>0</v>
      </c>
    </row>
    <row r="333" spans="1:9">
      <c r="A333">
        <v>62010202</v>
      </c>
      <c r="B333">
        <v>5</v>
      </c>
      <c r="C333" t="s">
        <v>217</v>
      </c>
      <c r="D333" s="66">
        <v>1846.85</v>
      </c>
      <c r="E333" s="66">
        <v>0</v>
      </c>
      <c r="F333" s="66">
        <v>0</v>
      </c>
      <c r="G333" s="66">
        <v>0</v>
      </c>
      <c r="H333" s="66">
        <v>1846.85</v>
      </c>
      <c r="I333" s="66">
        <v>0</v>
      </c>
    </row>
    <row r="334" spans="1:9">
      <c r="A334">
        <v>62010202</v>
      </c>
      <c r="B334">
        <v>6</v>
      </c>
      <c r="C334" t="s">
        <v>217</v>
      </c>
      <c r="D334" s="66">
        <v>11272.4</v>
      </c>
      <c r="E334" s="66">
        <v>0</v>
      </c>
      <c r="F334" s="66">
        <v>462</v>
      </c>
      <c r="G334" s="66">
        <v>0</v>
      </c>
      <c r="H334" s="66">
        <v>11734.4</v>
      </c>
      <c r="I334" s="66">
        <v>0</v>
      </c>
    </row>
    <row r="335" spans="1:9">
      <c r="A335">
        <v>62010202</v>
      </c>
      <c r="B335">
        <v>8</v>
      </c>
      <c r="C335" t="s">
        <v>217</v>
      </c>
      <c r="D335" s="66">
        <v>872</v>
      </c>
      <c r="E335" s="66">
        <v>0</v>
      </c>
      <c r="F335" s="66">
        <v>0</v>
      </c>
      <c r="G335" s="66">
        <v>0</v>
      </c>
      <c r="H335" s="66">
        <v>872</v>
      </c>
      <c r="I335" s="66">
        <v>0</v>
      </c>
    </row>
    <row r="336" spans="1:9">
      <c r="A336">
        <v>62010202</v>
      </c>
      <c r="B336">
        <v>9</v>
      </c>
      <c r="C336" t="s">
        <v>217</v>
      </c>
      <c r="D336" s="66">
        <v>2330.39</v>
      </c>
      <c r="E336" s="66">
        <v>0</v>
      </c>
      <c r="F336" s="66">
        <v>0</v>
      </c>
      <c r="G336" s="66">
        <v>0</v>
      </c>
      <c r="H336" s="66">
        <v>2330.39</v>
      </c>
      <c r="I336" s="66">
        <v>0</v>
      </c>
    </row>
    <row r="337" spans="1:9">
      <c r="A337">
        <v>62010202</v>
      </c>
      <c r="B337">
        <v>12</v>
      </c>
      <c r="C337" t="s">
        <v>217</v>
      </c>
      <c r="D337" s="66">
        <v>1047.75</v>
      </c>
      <c r="E337" s="66">
        <v>0</v>
      </c>
      <c r="F337" s="66">
        <v>0</v>
      </c>
      <c r="G337" s="66">
        <v>0</v>
      </c>
      <c r="H337" s="66">
        <v>1047.75</v>
      </c>
      <c r="I337" s="66">
        <v>0</v>
      </c>
    </row>
    <row r="338" spans="1:9">
      <c r="A338">
        <v>62010204</v>
      </c>
      <c r="B338">
        <v>0</v>
      </c>
      <c r="C338" t="s">
        <v>218</v>
      </c>
      <c r="D338" s="66">
        <v>11110</v>
      </c>
      <c r="E338" s="66">
        <v>0</v>
      </c>
      <c r="F338" s="66">
        <v>0</v>
      </c>
      <c r="G338" s="66">
        <v>0</v>
      </c>
      <c r="H338" s="66">
        <v>11110</v>
      </c>
      <c r="I338" s="66">
        <v>0</v>
      </c>
    </row>
    <row r="339" spans="1:9">
      <c r="A339">
        <v>62010205</v>
      </c>
      <c r="B339">
        <v>0</v>
      </c>
      <c r="C339" t="s">
        <v>219</v>
      </c>
      <c r="D339" s="66">
        <v>11850</v>
      </c>
      <c r="E339" s="66">
        <v>0</v>
      </c>
      <c r="F339" s="66">
        <v>900</v>
      </c>
      <c r="G339" s="66">
        <v>0</v>
      </c>
      <c r="H339" s="66">
        <v>12750</v>
      </c>
      <c r="I339" s="66">
        <v>0</v>
      </c>
    </row>
    <row r="340" spans="1:9">
      <c r="A340">
        <v>62010208</v>
      </c>
      <c r="B340">
        <v>5</v>
      </c>
      <c r="C340" t="s">
        <v>220</v>
      </c>
      <c r="D340" s="66">
        <v>2490</v>
      </c>
      <c r="E340" s="66">
        <v>0</v>
      </c>
      <c r="F340" s="66">
        <v>500</v>
      </c>
      <c r="G340" s="66">
        <v>0</v>
      </c>
      <c r="H340" s="66">
        <v>2990</v>
      </c>
      <c r="I340" s="66">
        <v>0</v>
      </c>
    </row>
    <row r="341" spans="1:9">
      <c r="A341">
        <v>62010208</v>
      </c>
      <c r="B341">
        <v>6</v>
      </c>
      <c r="C341" t="s">
        <v>220</v>
      </c>
      <c r="D341" s="66">
        <v>2488</v>
      </c>
      <c r="E341" s="66">
        <v>0</v>
      </c>
      <c r="F341" s="66">
        <v>200</v>
      </c>
      <c r="G341" s="66">
        <v>0</v>
      </c>
      <c r="H341" s="66">
        <v>2688</v>
      </c>
      <c r="I341" s="66">
        <v>0</v>
      </c>
    </row>
    <row r="342" spans="1:9">
      <c r="A342">
        <v>62010208</v>
      </c>
      <c r="B342">
        <v>8</v>
      </c>
      <c r="C342" t="s">
        <v>220</v>
      </c>
      <c r="D342" s="66">
        <v>3484</v>
      </c>
      <c r="E342" s="66">
        <v>0</v>
      </c>
      <c r="F342" s="66">
        <v>0</v>
      </c>
      <c r="G342" s="66">
        <v>0</v>
      </c>
      <c r="H342" s="66">
        <v>3484</v>
      </c>
      <c r="I342" s="66">
        <v>0</v>
      </c>
    </row>
    <row r="343" spans="1:9">
      <c r="A343">
        <v>62010208</v>
      </c>
      <c r="B343">
        <v>9</v>
      </c>
      <c r="C343" t="s">
        <v>220</v>
      </c>
      <c r="D343" s="66">
        <v>2982</v>
      </c>
      <c r="E343" s="66">
        <v>0</v>
      </c>
      <c r="F343" s="66">
        <v>500</v>
      </c>
      <c r="G343" s="66">
        <v>0</v>
      </c>
      <c r="H343" s="66">
        <v>3482</v>
      </c>
      <c r="I343" s="66">
        <v>0</v>
      </c>
    </row>
    <row r="344" spans="1:9">
      <c r="A344">
        <v>62010208</v>
      </c>
      <c r="B344">
        <v>12</v>
      </c>
      <c r="C344" t="s">
        <v>220</v>
      </c>
      <c r="D344" s="66">
        <v>1000</v>
      </c>
      <c r="E344" s="66">
        <v>0</v>
      </c>
      <c r="F344" s="66">
        <v>493</v>
      </c>
      <c r="G344" s="66">
        <v>0</v>
      </c>
      <c r="H344" s="66">
        <v>1493</v>
      </c>
      <c r="I344" s="66">
        <v>0</v>
      </c>
    </row>
    <row r="345" spans="1:9">
      <c r="A345">
        <v>62010302</v>
      </c>
      <c r="B345">
        <v>0</v>
      </c>
      <c r="C345" t="s">
        <v>221</v>
      </c>
      <c r="D345" s="66">
        <v>29294.29</v>
      </c>
      <c r="E345" s="66">
        <v>0</v>
      </c>
      <c r="F345" s="66">
        <v>0</v>
      </c>
      <c r="G345" s="66">
        <v>476</v>
      </c>
      <c r="H345" s="66">
        <v>28818.29</v>
      </c>
      <c r="I345" s="66">
        <v>0</v>
      </c>
    </row>
    <row r="346" spans="1:9">
      <c r="A346">
        <v>62010302</v>
      </c>
      <c r="B346">
        <v>8</v>
      </c>
      <c r="C346" t="s">
        <v>221</v>
      </c>
      <c r="D346" s="66">
        <v>0</v>
      </c>
      <c r="E346" s="66">
        <v>0</v>
      </c>
      <c r="F346" s="66">
        <v>180</v>
      </c>
      <c r="G346" s="66">
        <v>0</v>
      </c>
      <c r="H346" s="66">
        <v>180</v>
      </c>
      <c r="I346" s="66">
        <v>0</v>
      </c>
    </row>
    <row r="347" spans="1:9">
      <c r="A347">
        <v>62010303</v>
      </c>
      <c r="B347">
        <v>0</v>
      </c>
      <c r="C347" t="s">
        <v>222</v>
      </c>
      <c r="D347" s="66">
        <v>5305.26</v>
      </c>
      <c r="E347" s="66">
        <v>0</v>
      </c>
      <c r="F347" s="66">
        <v>0</v>
      </c>
      <c r="G347" s="66">
        <v>0</v>
      </c>
      <c r="H347" s="66">
        <v>5305.26</v>
      </c>
      <c r="I347" s="66">
        <v>0</v>
      </c>
    </row>
    <row r="348" spans="1:9">
      <c r="A348">
        <v>62010303</v>
      </c>
      <c r="B348">
        <v>5</v>
      </c>
      <c r="C348" t="s">
        <v>222</v>
      </c>
      <c r="D348" s="66">
        <v>663.2</v>
      </c>
      <c r="E348" s="66">
        <v>0</v>
      </c>
      <c r="F348" s="66">
        <v>0</v>
      </c>
      <c r="G348" s="66">
        <v>0</v>
      </c>
      <c r="H348" s="66">
        <v>663.2</v>
      </c>
      <c r="I348" s="66">
        <v>0</v>
      </c>
    </row>
    <row r="349" spans="1:9">
      <c r="A349">
        <v>62010303</v>
      </c>
      <c r="B349">
        <v>6</v>
      </c>
      <c r="C349" t="s">
        <v>222</v>
      </c>
      <c r="D349" s="66">
        <v>1507</v>
      </c>
      <c r="E349" s="66">
        <v>0</v>
      </c>
      <c r="F349" s="66">
        <v>0</v>
      </c>
      <c r="G349" s="66">
        <v>0</v>
      </c>
      <c r="H349" s="66">
        <v>1507</v>
      </c>
      <c r="I349" s="66">
        <v>0</v>
      </c>
    </row>
    <row r="350" spans="1:9">
      <c r="A350">
        <v>62010303</v>
      </c>
      <c r="B350">
        <v>8</v>
      </c>
      <c r="C350" t="s">
        <v>222</v>
      </c>
      <c r="D350" s="66">
        <v>3878</v>
      </c>
      <c r="E350" s="66">
        <v>0</v>
      </c>
      <c r="F350" s="66">
        <v>0</v>
      </c>
      <c r="G350" s="66">
        <v>0</v>
      </c>
      <c r="H350" s="66">
        <v>3878</v>
      </c>
      <c r="I350" s="66">
        <v>0</v>
      </c>
    </row>
    <row r="351" spans="1:9">
      <c r="A351">
        <v>62010303</v>
      </c>
      <c r="B351">
        <v>9</v>
      </c>
      <c r="C351" t="s">
        <v>222</v>
      </c>
      <c r="D351" s="66">
        <v>2429</v>
      </c>
      <c r="E351" s="66">
        <v>0</v>
      </c>
      <c r="F351" s="66">
        <v>0</v>
      </c>
      <c r="G351" s="66">
        <v>0</v>
      </c>
      <c r="H351" s="66">
        <v>2429</v>
      </c>
      <c r="I351" s="66">
        <v>0</v>
      </c>
    </row>
    <row r="352" spans="1:9">
      <c r="A352">
        <v>62010303</v>
      </c>
      <c r="B352">
        <v>12</v>
      </c>
      <c r="C352" t="s">
        <v>222</v>
      </c>
      <c r="D352" s="66">
        <v>203</v>
      </c>
      <c r="E352" s="66">
        <v>0</v>
      </c>
      <c r="F352" s="66">
        <v>0</v>
      </c>
      <c r="G352" s="66">
        <v>0</v>
      </c>
      <c r="H352" s="66">
        <v>203</v>
      </c>
      <c r="I352" s="66">
        <v>0</v>
      </c>
    </row>
    <row r="353" spans="1:9">
      <c r="A353">
        <v>62010401</v>
      </c>
      <c r="B353">
        <v>0</v>
      </c>
      <c r="C353" t="s">
        <v>223</v>
      </c>
      <c r="D353" s="66">
        <v>156000</v>
      </c>
      <c r="E353" s="66">
        <v>0</v>
      </c>
      <c r="F353" s="66">
        <v>12000</v>
      </c>
      <c r="G353" s="66">
        <v>0</v>
      </c>
      <c r="H353" s="66">
        <v>168000</v>
      </c>
      <c r="I353" s="66">
        <v>0</v>
      </c>
    </row>
    <row r="354" spans="1:9">
      <c r="A354">
        <v>62010603</v>
      </c>
      <c r="B354">
        <v>0</v>
      </c>
      <c r="C354" t="s">
        <v>224</v>
      </c>
      <c r="D354" s="66">
        <v>22530</v>
      </c>
      <c r="E354" s="66">
        <v>0</v>
      </c>
      <c r="F354" s="66">
        <v>2340</v>
      </c>
      <c r="G354" s="66">
        <v>0</v>
      </c>
      <c r="H354" s="66">
        <v>24870</v>
      </c>
      <c r="I354" s="66">
        <v>0</v>
      </c>
    </row>
    <row r="355" spans="1:9">
      <c r="A355">
        <v>62010603</v>
      </c>
      <c r="B355">
        <v>5</v>
      </c>
      <c r="C355" t="s">
        <v>224</v>
      </c>
      <c r="D355" s="66">
        <v>7867.05</v>
      </c>
      <c r="E355" s="66">
        <v>0</v>
      </c>
      <c r="F355" s="66">
        <v>423</v>
      </c>
      <c r="G355" s="66">
        <v>0</v>
      </c>
      <c r="H355" s="66">
        <v>8290.0499999999993</v>
      </c>
      <c r="I355" s="66">
        <v>0</v>
      </c>
    </row>
    <row r="356" spans="1:9">
      <c r="A356">
        <v>62010603</v>
      </c>
      <c r="B356">
        <v>6</v>
      </c>
      <c r="C356" t="s">
        <v>224</v>
      </c>
      <c r="D356" s="66">
        <v>7761</v>
      </c>
      <c r="E356" s="66">
        <v>0</v>
      </c>
      <c r="F356" s="66">
        <v>130</v>
      </c>
      <c r="G356" s="66">
        <v>0</v>
      </c>
      <c r="H356" s="66">
        <v>7891</v>
      </c>
      <c r="I356" s="66">
        <v>0</v>
      </c>
    </row>
    <row r="357" spans="1:9">
      <c r="A357">
        <v>62010603</v>
      </c>
      <c r="B357">
        <v>8</v>
      </c>
      <c r="C357" t="s">
        <v>224</v>
      </c>
      <c r="D357" s="66">
        <v>7476.04</v>
      </c>
      <c r="E357" s="66">
        <v>0</v>
      </c>
      <c r="F357" s="66">
        <v>0</v>
      </c>
      <c r="G357" s="66">
        <v>0</v>
      </c>
      <c r="H357" s="66">
        <v>7476.04</v>
      </c>
      <c r="I357" s="66">
        <v>0</v>
      </c>
    </row>
    <row r="358" spans="1:9">
      <c r="A358">
        <v>62010603</v>
      </c>
      <c r="B358">
        <v>9</v>
      </c>
      <c r="C358" t="s">
        <v>224</v>
      </c>
      <c r="D358" s="66">
        <v>6999</v>
      </c>
      <c r="E358" s="66">
        <v>0</v>
      </c>
      <c r="F358" s="66">
        <v>719</v>
      </c>
      <c r="G358" s="66">
        <v>0</v>
      </c>
      <c r="H358" s="66">
        <v>7718</v>
      </c>
      <c r="I358" s="66">
        <v>0</v>
      </c>
    </row>
    <row r="359" spans="1:9">
      <c r="A359">
        <v>62010603</v>
      </c>
      <c r="B359">
        <v>12</v>
      </c>
      <c r="C359" t="s">
        <v>224</v>
      </c>
      <c r="D359" s="66">
        <v>10578</v>
      </c>
      <c r="E359" s="66">
        <v>0</v>
      </c>
      <c r="F359" s="66">
        <v>416</v>
      </c>
      <c r="G359" s="66">
        <v>0</v>
      </c>
      <c r="H359" s="66">
        <v>10994</v>
      </c>
      <c r="I359" s="66">
        <v>0</v>
      </c>
    </row>
    <row r="360" spans="1:9">
      <c r="A360">
        <v>62010707</v>
      </c>
      <c r="B360">
        <v>0</v>
      </c>
      <c r="C360" t="s">
        <v>225</v>
      </c>
      <c r="D360" s="66">
        <v>349</v>
      </c>
      <c r="E360" s="66">
        <v>0</v>
      </c>
      <c r="F360" s="66">
        <v>141</v>
      </c>
      <c r="G360" s="66">
        <v>0</v>
      </c>
      <c r="H360" s="66">
        <v>490</v>
      </c>
      <c r="I360" s="66">
        <v>0</v>
      </c>
    </row>
    <row r="361" spans="1:9">
      <c r="A361">
        <v>62010707</v>
      </c>
      <c r="B361">
        <v>5</v>
      </c>
      <c r="C361" t="s">
        <v>225</v>
      </c>
      <c r="D361" s="66">
        <v>327</v>
      </c>
      <c r="E361" s="66">
        <v>0</v>
      </c>
      <c r="F361" s="66">
        <v>32</v>
      </c>
      <c r="G361" s="66">
        <v>0</v>
      </c>
      <c r="H361" s="66">
        <v>359</v>
      </c>
      <c r="I361" s="66">
        <v>0</v>
      </c>
    </row>
    <row r="362" spans="1:9">
      <c r="A362">
        <v>62010707</v>
      </c>
      <c r="B362">
        <v>6</v>
      </c>
      <c r="C362" t="s">
        <v>225</v>
      </c>
      <c r="D362" s="66">
        <v>844</v>
      </c>
      <c r="E362" s="66">
        <v>0</v>
      </c>
      <c r="F362" s="66">
        <v>126</v>
      </c>
      <c r="G362" s="66">
        <v>0</v>
      </c>
      <c r="H362" s="66">
        <v>970</v>
      </c>
      <c r="I362" s="66">
        <v>0</v>
      </c>
    </row>
    <row r="363" spans="1:9">
      <c r="A363">
        <v>62010707</v>
      </c>
      <c r="B363">
        <v>8</v>
      </c>
      <c r="C363" t="s">
        <v>225</v>
      </c>
      <c r="D363" s="66">
        <v>460</v>
      </c>
      <c r="E363" s="66">
        <v>0</v>
      </c>
      <c r="F363" s="66">
        <v>84</v>
      </c>
      <c r="G363" s="66">
        <v>0</v>
      </c>
      <c r="H363" s="66">
        <v>544</v>
      </c>
      <c r="I363" s="66">
        <v>0</v>
      </c>
    </row>
    <row r="364" spans="1:9">
      <c r="A364">
        <v>62010707</v>
      </c>
      <c r="B364">
        <v>9</v>
      </c>
      <c r="C364" t="s">
        <v>225</v>
      </c>
      <c r="D364" s="66">
        <v>105</v>
      </c>
      <c r="E364" s="66">
        <v>0</v>
      </c>
      <c r="F364" s="66">
        <v>0</v>
      </c>
      <c r="G364" s="66">
        <v>0</v>
      </c>
      <c r="H364" s="66">
        <v>105</v>
      </c>
      <c r="I364" s="66">
        <v>0</v>
      </c>
    </row>
    <row r="365" spans="1:9">
      <c r="A365">
        <v>62010707</v>
      </c>
      <c r="B365">
        <v>12</v>
      </c>
      <c r="C365" t="s">
        <v>225</v>
      </c>
      <c r="D365" s="66">
        <v>140</v>
      </c>
      <c r="E365" s="66">
        <v>0</v>
      </c>
      <c r="F365" s="66">
        <v>0</v>
      </c>
      <c r="G365" s="66">
        <v>0</v>
      </c>
      <c r="H365" s="66">
        <v>140</v>
      </c>
      <c r="I365" s="66">
        <v>0</v>
      </c>
    </row>
    <row r="366" spans="1:9">
      <c r="A366">
        <v>62010802</v>
      </c>
      <c r="B366">
        <v>0</v>
      </c>
      <c r="C366" t="s">
        <v>226</v>
      </c>
      <c r="D366" s="66">
        <v>3029.27</v>
      </c>
      <c r="E366" s="66">
        <v>0</v>
      </c>
      <c r="F366" s="66">
        <v>647.61</v>
      </c>
      <c r="G366" s="66">
        <v>0</v>
      </c>
      <c r="H366" s="66">
        <v>3676.88</v>
      </c>
      <c r="I366" s="66">
        <v>0</v>
      </c>
    </row>
    <row r="367" spans="1:9">
      <c r="A367">
        <v>62010803</v>
      </c>
      <c r="B367">
        <v>0</v>
      </c>
      <c r="C367" t="s">
        <v>227</v>
      </c>
      <c r="D367" s="66">
        <v>391.5</v>
      </c>
      <c r="E367" s="66">
        <v>0</v>
      </c>
      <c r="F367" s="66">
        <v>36.340000000000003</v>
      </c>
      <c r="G367" s="66">
        <v>0</v>
      </c>
      <c r="H367" s="66">
        <v>427.84</v>
      </c>
      <c r="I367" s="66">
        <v>0</v>
      </c>
    </row>
    <row r="368" spans="1:9">
      <c r="A368">
        <v>62010810</v>
      </c>
      <c r="B368">
        <v>0</v>
      </c>
      <c r="C368" t="s">
        <v>228</v>
      </c>
      <c r="D368" s="66">
        <v>48701.84</v>
      </c>
      <c r="E368" s="66">
        <v>0</v>
      </c>
      <c r="F368" s="66">
        <v>4520.0600000000004</v>
      </c>
      <c r="G368" s="66">
        <v>0</v>
      </c>
      <c r="H368" s="66">
        <v>53221.9</v>
      </c>
      <c r="I368" s="66">
        <v>0</v>
      </c>
    </row>
    <row r="369" spans="1:9">
      <c r="A369">
        <v>62010901</v>
      </c>
      <c r="B369">
        <v>0</v>
      </c>
      <c r="C369" t="s">
        <v>229</v>
      </c>
      <c r="D369" s="66">
        <v>118.01</v>
      </c>
      <c r="E369" s="66">
        <v>0</v>
      </c>
      <c r="F369" s="66">
        <v>0</v>
      </c>
      <c r="G369" s="66">
        <v>0</v>
      </c>
      <c r="H369" s="66">
        <v>118.01</v>
      </c>
      <c r="I369" s="66">
        <v>0</v>
      </c>
    </row>
    <row r="370" spans="1:9">
      <c r="A370">
        <v>62011001</v>
      </c>
      <c r="B370">
        <v>0</v>
      </c>
      <c r="C370" t="s">
        <v>230</v>
      </c>
      <c r="D370" s="66">
        <v>20050</v>
      </c>
      <c r="E370" s="66">
        <v>0</v>
      </c>
      <c r="F370" s="66">
        <v>0</v>
      </c>
      <c r="G370" s="66">
        <v>0</v>
      </c>
      <c r="H370" s="66">
        <v>20050</v>
      </c>
      <c r="I370" s="66">
        <v>0</v>
      </c>
    </row>
    <row r="371" spans="1:9">
      <c r="A371">
        <v>62011001</v>
      </c>
      <c r="B371">
        <v>5</v>
      </c>
      <c r="C371" t="s">
        <v>230</v>
      </c>
      <c r="D371" s="66">
        <v>7612.68</v>
      </c>
      <c r="E371" s="66">
        <v>0</v>
      </c>
      <c r="F371" s="66">
        <v>169.88</v>
      </c>
      <c r="G371" s="66">
        <v>0</v>
      </c>
      <c r="H371" s="66">
        <v>7782.56</v>
      </c>
      <c r="I371" s="66">
        <v>0</v>
      </c>
    </row>
    <row r="372" spans="1:9">
      <c r="A372">
        <v>62011001</v>
      </c>
      <c r="B372">
        <v>6</v>
      </c>
      <c r="C372" t="s">
        <v>230</v>
      </c>
      <c r="D372" s="66">
        <v>1776.68</v>
      </c>
      <c r="E372" s="66">
        <v>0</v>
      </c>
      <c r="F372" s="66">
        <v>169.88</v>
      </c>
      <c r="G372" s="66">
        <v>0</v>
      </c>
      <c r="H372" s="66">
        <v>1946.56</v>
      </c>
      <c r="I372" s="66">
        <v>0</v>
      </c>
    </row>
    <row r="373" spans="1:9">
      <c r="A373">
        <v>62011001</v>
      </c>
      <c r="B373">
        <v>8</v>
      </c>
      <c r="C373" t="s">
        <v>230</v>
      </c>
      <c r="D373" s="66">
        <v>2036.68</v>
      </c>
      <c r="E373" s="66">
        <v>0</v>
      </c>
      <c r="F373" s="66">
        <v>169.88</v>
      </c>
      <c r="G373" s="66">
        <v>0</v>
      </c>
      <c r="H373" s="66">
        <v>2206.56</v>
      </c>
      <c r="I373" s="66">
        <v>0</v>
      </c>
    </row>
    <row r="374" spans="1:9">
      <c r="A374">
        <v>62011001</v>
      </c>
      <c r="B374">
        <v>9</v>
      </c>
      <c r="C374" t="s">
        <v>230</v>
      </c>
      <c r="D374" s="66">
        <v>3781.68</v>
      </c>
      <c r="E374" s="66">
        <v>0</v>
      </c>
      <c r="F374" s="66">
        <v>0</v>
      </c>
      <c r="G374" s="66">
        <v>0</v>
      </c>
      <c r="H374" s="66">
        <v>3781.68</v>
      </c>
      <c r="I374" s="66">
        <v>0</v>
      </c>
    </row>
    <row r="375" spans="1:9">
      <c r="A375">
        <v>62011002</v>
      </c>
      <c r="B375">
        <v>0</v>
      </c>
      <c r="C375" t="s">
        <v>231</v>
      </c>
      <c r="D375" s="66">
        <v>21903</v>
      </c>
      <c r="E375" s="66">
        <v>0</v>
      </c>
      <c r="F375" s="66">
        <v>992</v>
      </c>
      <c r="G375" s="66">
        <v>0</v>
      </c>
      <c r="H375" s="66">
        <v>22895</v>
      </c>
      <c r="I375" s="66">
        <v>0</v>
      </c>
    </row>
    <row r="376" spans="1:9">
      <c r="A376">
        <v>62011002</v>
      </c>
      <c r="B376">
        <v>5</v>
      </c>
      <c r="C376" t="s">
        <v>231</v>
      </c>
      <c r="D376" s="66">
        <v>510</v>
      </c>
      <c r="E376" s="66">
        <v>0</v>
      </c>
      <c r="F376" s="66">
        <v>46</v>
      </c>
      <c r="G376" s="66">
        <v>0</v>
      </c>
      <c r="H376" s="66">
        <v>556</v>
      </c>
      <c r="I376" s="66">
        <v>0</v>
      </c>
    </row>
    <row r="377" spans="1:9">
      <c r="A377">
        <v>62011002</v>
      </c>
      <c r="B377">
        <v>6</v>
      </c>
      <c r="C377" t="s">
        <v>231</v>
      </c>
      <c r="D377" s="66">
        <v>534</v>
      </c>
      <c r="E377" s="66">
        <v>0</v>
      </c>
      <c r="F377" s="66">
        <v>48</v>
      </c>
      <c r="G377" s="66">
        <v>0</v>
      </c>
      <c r="H377" s="66">
        <v>582</v>
      </c>
      <c r="I377" s="66">
        <v>0</v>
      </c>
    </row>
    <row r="378" spans="1:9">
      <c r="A378">
        <v>62011002</v>
      </c>
      <c r="B378">
        <v>8</v>
      </c>
      <c r="C378" t="s">
        <v>231</v>
      </c>
      <c r="D378" s="66">
        <v>486</v>
      </c>
      <c r="E378" s="66">
        <v>0</v>
      </c>
      <c r="F378" s="66">
        <v>54</v>
      </c>
      <c r="G378" s="66">
        <v>0</v>
      </c>
      <c r="H378" s="66">
        <v>540</v>
      </c>
      <c r="I378" s="66">
        <v>0</v>
      </c>
    </row>
    <row r="379" spans="1:9">
      <c r="A379">
        <v>62011002</v>
      </c>
      <c r="B379">
        <v>9</v>
      </c>
      <c r="C379" t="s">
        <v>231</v>
      </c>
      <c r="D379" s="66">
        <v>492</v>
      </c>
      <c r="E379" s="66">
        <v>0</v>
      </c>
      <c r="F379" s="66">
        <v>42</v>
      </c>
      <c r="G379" s="66">
        <v>0</v>
      </c>
      <c r="H379" s="66">
        <v>534</v>
      </c>
      <c r="I379" s="66">
        <v>0</v>
      </c>
    </row>
    <row r="380" spans="1:9">
      <c r="A380">
        <v>62011002</v>
      </c>
      <c r="B380">
        <v>12</v>
      </c>
      <c r="C380" t="s">
        <v>231</v>
      </c>
      <c r="D380" s="66">
        <v>438</v>
      </c>
      <c r="E380" s="66">
        <v>0</v>
      </c>
      <c r="F380" s="66">
        <v>62</v>
      </c>
      <c r="G380" s="66">
        <v>0</v>
      </c>
      <c r="H380" s="66">
        <v>500</v>
      </c>
      <c r="I380" s="66">
        <v>0</v>
      </c>
    </row>
    <row r="381" spans="1:9">
      <c r="A381">
        <v>62011107</v>
      </c>
      <c r="B381">
        <v>0</v>
      </c>
      <c r="C381" t="s">
        <v>232</v>
      </c>
      <c r="D381" s="66">
        <v>110000</v>
      </c>
      <c r="E381" s="66">
        <v>0</v>
      </c>
      <c r="F381" s="66">
        <v>10000</v>
      </c>
      <c r="G381" s="66">
        <v>0</v>
      </c>
      <c r="H381" s="66">
        <v>120000</v>
      </c>
      <c r="I381" s="66">
        <v>0</v>
      </c>
    </row>
    <row r="382" spans="1:9">
      <c r="A382">
        <v>62011108</v>
      </c>
      <c r="B382">
        <v>0</v>
      </c>
      <c r="C382" t="s">
        <v>233</v>
      </c>
      <c r="D382" s="66">
        <v>251400</v>
      </c>
      <c r="E382" s="66">
        <v>0</v>
      </c>
      <c r="F382" s="66">
        <v>21200</v>
      </c>
      <c r="G382" s="66">
        <v>0</v>
      </c>
      <c r="H382" s="66">
        <v>272600</v>
      </c>
      <c r="I382" s="66">
        <v>0</v>
      </c>
    </row>
    <row r="383" spans="1:9">
      <c r="A383">
        <v>62011108</v>
      </c>
      <c r="B383">
        <v>5</v>
      </c>
      <c r="C383" t="s">
        <v>233</v>
      </c>
      <c r="D383" s="66">
        <v>100</v>
      </c>
      <c r="E383" s="66">
        <v>0</v>
      </c>
      <c r="F383" s="66">
        <v>0</v>
      </c>
      <c r="G383" s="66">
        <v>0</v>
      </c>
      <c r="H383" s="66">
        <v>100</v>
      </c>
      <c r="I383" s="66">
        <v>0</v>
      </c>
    </row>
    <row r="384" spans="1:9">
      <c r="A384">
        <v>62011108</v>
      </c>
      <c r="B384">
        <v>8</v>
      </c>
      <c r="C384" t="s">
        <v>233</v>
      </c>
      <c r="D384" s="66">
        <v>0</v>
      </c>
      <c r="E384" s="66">
        <v>0</v>
      </c>
      <c r="F384" s="66">
        <v>2000</v>
      </c>
      <c r="G384" s="66">
        <v>0</v>
      </c>
      <c r="H384" s="66">
        <v>2000</v>
      </c>
      <c r="I384" s="66">
        <v>0</v>
      </c>
    </row>
    <row r="385" spans="1:9">
      <c r="A385">
        <v>62011108</v>
      </c>
      <c r="B385">
        <v>9</v>
      </c>
      <c r="C385" t="s">
        <v>233</v>
      </c>
      <c r="D385" s="66">
        <v>0</v>
      </c>
      <c r="E385" s="66">
        <v>0</v>
      </c>
      <c r="F385" s="66">
        <v>1800</v>
      </c>
      <c r="G385" s="66">
        <v>0</v>
      </c>
      <c r="H385" s="66">
        <v>1800</v>
      </c>
      <c r="I385" s="66">
        <v>0</v>
      </c>
    </row>
    <row r="386" spans="1:9">
      <c r="A386">
        <v>62011309</v>
      </c>
      <c r="B386">
        <v>0</v>
      </c>
      <c r="C386" t="s">
        <v>234</v>
      </c>
      <c r="D386" s="66">
        <v>566.59</v>
      </c>
      <c r="E386" s="66">
        <v>0</v>
      </c>
      <c r="F386" s="66">
        <v>60</v>
      </c>
      <c r="G386" s="66">
        <v>0</v>
      </c>
      <c r="H386" s="66">
        <v>626.59</v>
      </c>
      <c r="I386" s="66">
        <v>0</v>
      </c>
    </row>
    <row r="387" spans="1:9">
      <c r="A387">
        <v>62011309</v>
      </c>
      <c r="B387">
        <v>5</v>
      </c>
      <c r="C387" t="s">
        <v>234</v>
      </c>
      <c r="D387" s="66">
        <v>243.09</v>
      </c>
      <c r="E387" s="66">
        <v>0</v>
      </c>
      <c r="F387" s="66">
        <v>19</v>
      </c>
      <c r="G387" s="66">
        <v>0</v>
      </c>
      <c r="H387" s="66">
        <v>262.08999999999997</v>
      </c>
      <c r="I387" s="66">
        <v>0</v>
      </c>
    </row>
    <row r="388" spans="1:9">
      <c r="A388">
        <v>62011309</v>
      </c>
      <c r="B388">
        <v>6</v>
      </c>
      <c r="C388" t="s">
        <v>234</v>
      </c>
      <c r="D388" s="66">
        <v>2012.43</v>
      </c>
      <c r="E388" s="66">
        <v>0</v>
      </c>
      <c r="F388" s="66">
        <v>46.01</v>
      </c>
      <c r="G388" s="66">
        <v>0</v>
      </c>
      <c r="H388" s="66">
        <v>2058.44</v>
      </c>
      <c r="I388" s="66">
        <v>0</v>
      </c>
    </row>
    <row r="389" spans="1:9">
      <c r="A389">
        <v>62011309</v>
      </c>
      <c r="B389">
        <v>8</v>
      </c>
      <c r="C389" t="s">
        <v>234</v>
      </c>
      <c r="D389" s="66">
        <v>2650.42</v>
      </c>
      <c r="E389" s="66">
        <v>0</v>
      </c>
      <c r="F389" s="66">
        <v>225</v>
      </c>
      <c r="G389" s="66">
        <v>0</v>
      </c>
      <c r="H389" s="66">
        <v>2875.42</v>
      </c>
      <c r="I389" s="66">
        <v>0</v>
      </c>
    </row>
    <row r="390" spans="1:9">
      <c r="A390">
        <v>62011309</v>
      </c>
      <c r="B390">
        <v>9</v>
      </c>
      <c r="C390" t="s">
        <v>234</v>
      </c>
      <c r="D390" s="66">
        <v>286.64</v>
      </c>
      <c r="E390" s="66">
        <v>0</v>
      </c>
      <c r="F390" s="66">
        <v>0</v>
      </c>
      <c r="G390" s="66">
        <v>0</v>
      </c>
      <c r="H390" s="66">
        <v>286.64</v>
      </c>
      <c r="I390" s="66">
        <v>0</v>
      </c>
    </row>
    <row r="391" spans="1:9">
      <c r="A391">
        <v>62011309</v>
      </c>
      <c r="B391">
        <v>12</v>
      </c>
      <c r="C391" t="s">
        <v>234</v>
      </c>
      <c r="D391" s="66">
        <v>1385.02</v>
      </c>
      <c r="E391" s="66">
        <v>0</v>
      </c>
      <c r="F391" s="66">
        <v>0</v>
      </c>
      <c r="G391" s="66">
        <v>0</v>
      </c>
      <c r="H391" s="66">
        <v>1385.02</v>
      </c>
      <c r="I391" s="66">
        <v>0</v>
      </c>
    </row>
    <row r="392" spans="1:9">
      <c r="A392">
        <v>63010110</v>
      </c>
      <c r="B392">
        <v>5</v>
      </c>
      <c r="C392" t="s">
        <v>235</v>
      </c>
      <c r="D392" s="66">
        <v>235865.59</v>
      </c>
      <c r="E392" s="66">
        <v>0</v>
      </c>
      <c r="F392" s="66">
        <v>18365.150000000001</v>
      </c>
      <c r="G392" s="66">
        <v>0</v>
      </c>
      <c r="H392" s="66">
        <v>254230.74</v>
      </c>
      <c r="I392" s="66">
        <v>0</v>
      </c>
    </row>
    <row r="393" spans="1:9">
      <c r="A393">
        <v>63010110</v>
      </c>
      <c r="B393">
        <v>6</v>
      </c>
      <c r="C393" t="s">
        <v>235</v>
      </c>
      <c r="D393" s="66">
        <v>259926.03</v>
      </c>
      <c r="E393" s="66">
        <v>0</v>
      </c>
      <c r="F393" s="66">
        <v>21610.3</v>
      </c>
      <c r="G393" s="66">
        <v>0</v>
      </c>
      <c r="H393" s="66">
        <v>281536.33</v>
      </c>
      <c r="I393" s="66">
        <v>0</v>
      </c>
    </row>
    <row r="394" spans="1:9">
      <c r="A394">
        <v>63010110</v>
      </c>
      <c r="B394">
        <v>8</v>
      </c>
      <c r="C394" t="s">
        <v>235</v>
      </c>
      <c r="D394" s="66">
        <v>397853.79</v>
      </c>
      <c r="E394" s="66">
        <v>0</v>
      </c>
      <c r="F394" s="66">
        <v>38207.93</v>
      </c>
      <c r="G394" s="66">
        <v>0</v>
      </c>
      <c r="H394" s="66">
        <v>436061.72</v>
      </c>
      <c r="I394" s="66">
        <v>0</v>
      </c>
    </row>
    <row r="395" spans="1:9">
      <c r="A395">
        <v>63010110</v>
      </c>
      <c r="B395">
        <v>9</v>
      </c>
      <c r="C395" t="s">
        <v>235</v>
      </c>
      <c r="D395" s="66">
        <v>69829.86</v>
      </c>
      <c r="E395" s="66">
        <v>0</v>
      </c>
      <c r="F395" s="66">
        <v>8014.39</v>
      </c>
      <c r="G395" s="66">
        <v>0</v>
      </c>
      <c r="H395" s="66">
        <v>77844.25</v>
      </c>
      <c r="I395" s="66">
        <v>0</v>
      </c>
    </row>
    <row r="396" spans="1:9">
      <c r="A396">
        <v>63010110</v>
      </c>
      <c r="B396">
        <v>12</v>
      </c>
      <c r="C396" t="s">
        <v>235</v>
      </c>
      <c r="D396" s="66">
        <v>52872.35</v>
      </c>
      <c r="E396" s="66">
        <v>0</v>
      </c>
      <c r="F396" s="66">
        <v>3943.3</v>
      </c>
      <c r="G396" s="66">
        <v>0</v>
      </c>
      <c r="H396" s="66">
        <v>56815.65</v>
      </c>
      <c r="I396" s="66">
        <v>0</v>
      </c>
    </row>
    <row r="397" spans="1:9">
      <c r="A397">
        <v>63011002</v>
      </c>
      <c r="B397">
        <v>5</v>
      </c>
      <c r="C397" t="s">
        <v>236</v>
      </c>
      <c r="D397" s="66">
        <v>41755.050000000003</v>
      </c>
      <c r="E397" s="66">
        <v>0</v>
      </c>
      <c r="F397" s="66">
        <v>4888.66</v>
      </c>
      <c r="G397" s="66">
        <v>0</v>
      </c>
      <c r="H397" s="66">
        <v>46643.71</v>
      </c>
      <c r="I397" s="66">
        <v>0</v>
      </c>
    </row>
    <row r="398" spans="1:9">
      <c r="A398">
        <v>63011002</v>
      </c>
      <c r="B398">
        <v>6</v>
      </c>
      <c r="C398" t="s">
        <v>236</v>
      </c>
      <c r="D398" s="66">
        <v>107845.13</v>
      </c>
      <c r="E398" s="66">
        <v>0</v>
      </c>
      <c r="F398" s="66">
        <v>10026.51</v>
      </c>
      <c r="G398" s="66">
        <v>0</v>
      </c>
      <c r="H398" s="66">
        <v>117871.64</v>
      </c>
      <c r="I398" s="66">
        <v>0</v>
      </c>
    </row>
    <row r="399" spans="1:9">
      <c r="A399">
        <v>63011002</v>
      </c>
      <c r="B399">
        <v>8</v>
      </c>
      <c r="C399" t="s">
        <v>236</v>
      </c>
      <c r="D399" s="66">
        <v>20526.43</v>
      </c>
      <c r="E399" s="66">
        <v>0</v>
      </c>
      <c r="F399" s="66">
        <v>3900.88</v>
      </c>
      <c r="G399" s="66">
        <v>0</v>
      </c>
      <c r="H399" s="66">
        <v>24427.31</v>
      </c>
      <c r="I399" s="66">
        <v>0</v>
      </c>
    </row>
    <row r="400" spans="1:9">
      <c r="A400">
        <v>63011002</v>
      </c>
      <c r="B400">
        <v>9</v>
      </c>
      <c r="C400" t="s">
        <v>236</v>
      </c>
      <c r="D400" s="66">
        <v>32627.26</v>
      </c>
      <c r="E400" s="66">
        <v>0</v>
      </c>
      <c r="F400" s="66">
        <v>4026.49</v>
      </c>
      <c r="G400" s="66">
        <v>0</v>
      </c>
      <c r="H400" s="66">
        <v>36653.75</v>
      </c>
      <c r="I400" s="66">
        <v>0</v>
      </c>
    </row>
    <row r="401" spans="1:9">
      <c r="A401">
        <v>63011002</v>
      </c>
      <c r="B401">
        <v>12</v>
      </c>
      <c r="C401" t="s">
        <v>236</v>
      </c>
      <c r="D401" s="66">
        <v>46149.2</v>
      </c>
      <c r="E401" s="66">
        <v>0</v>
      </c>
      <c r="F401" s="66">
        <v>5597.4</v>
      </c>
      <c r="G401" s="66">
        <v>0</v>
      </c>
      <c r="H401" s="66">
        <v>51746.6</v>
      </c>
      <c r="I401" s="66">
        <v>0</v>
      </c>
    </row>
    <row r="402" spans="1:9">
      <c r="A402">
        <v>63011101</v>
      </c>
      <c r="B402">
        <v>5</v>
      </c>
      <c r="C402" t="s">
        <v>237</v>
      </c>
      <c r="D402" s="66">
        <v>264934.83</v>
      </c>
      <c r="E402" s="66">
        <v>0</v>
      </c>
      <c r="F402" s="66">
        <v>27816.85</v>
      </c>
      <c r="G402" s="66">
        <v>0</v>
      </c>
      <c r="H402" s="66">
        <v>292751.68</v>
      </c>
      <c r="I402" s="66">
        <v>0</v>
      </c>
    </row>
    <row r="403" spans="1:9">
      <c r="A403">
        <v>63011101</v>
      </c>
      <c r="B403">
        <v>6</v>
      </c>
      <c r="C403" t="s">
        <v>237</v>
      </c>
      <c r="D403" s="66">
        <v>317956.56</v>
      </c>
      <c r="E403" s="66">
        <v>0</v>
      </c>
      <c r="F403" s="66">
        <v>28713.86</v>
      </c>
      <c r="G403" s="66">
        <v>0</v>
      </c>
      <c r="H403" s="66">
        <v>346670.42</v>
      </c>
      <c r="I403" s="66">
        <v>0</v>
      </c>
    </row>
    <row r="404" spans="1:9">
      <c r="A404">
        <v>63011101</v>
      </c>
      <c r="B404">
        <v>8</v>
      </c>
      <c r="C404" t="s">
        <v>237</v>
      </c>
      <c r="D404" s="66">
        <v>205514.96</v>
      </c>
      <c r="E404" s="66">
        <v>0</v>
      </c>
      <c r="F404" s="66">
        <v>31760.57</v>
      </c>
      <c r="G404" s="66">
        <v>0</v>
      </c>
      <c r="H404" s="66">
        <v>237275.53</v>
      </c>
      <c r="I404" s="66">
        <v>0</v>
      </c>
    </row>
    <row r="405" spans="1:9">
      <c r="A405">
        <v>63011101</v>
      </c>
      <c r="B405">
        <v>9</v>
      </c>
      <c r="C405" t="s">
        <v>237</v>
      </c>
      <c r="D405" s="66">
        <v>197856.06</v>
      </c>
      <c r="E405" s="66">
        <v>0</v>
      </c>
      <c r="F405" s="66">
        <v>24379.62</v>
      </c>
      <c r="G405" s="66">
        <v>0</v>
      </c>
      <c r="H405" s="66">
        <v>222235.68</v>
      </c>
      <c r="I405" s="66">
        <v>0</v>
      </c>
    </row>
    <row r="406" spans="1:9">
      <c r="A406">
        <v>63011101</v>
      </c>
      <c r="B406">
        <v>12</v>
      </c>
      <c r="C406" t="s">
        <v>237</v>
      </c>
      <c r="D406" s="66">
        <v>227363.4</v>
      </c>
      <c r="E406" s="66">
        <v>0</v>
      </c>
      <c r="F406" s="66">
        <v>25981.52</v>
      </c>
      <c r="G406" s="66">
        <v>0</v>
      </c>
      <c r="H406" s="66">
        <v>253344.92</v>
      </c>
      <c r="I406" s="66">
        <v>0</v>
      </c>
    </row>
    <row r="407" spans="1:9">
      <c r="A407">
        <v>63011111</v>
      </c>
      <c r="B407">
        <v>0</v>
      </c>
      <c r="C407" t="s">
        <v>238</v>
      </c>
      <c r="D407" s="66">
        <v>511077.28</v>
      </c>
      <c r="E407" s="66">
        <v>0</v>
      </c>
      <c r="F407" s="66">
        <v>81606.84</v>
      </c>
      <c r="G407" s="66">
        <v>0</v>
      </c>
      <c r="H407" s="66">
        <v>592684.12</v>
      </c>
      <c r="I407" s="66">
        <v>0</v>
      </c>
    </row>
    <row r="408" spans="1:9">
      <c r="A408">
        <v>63011111</v>
      </c>
      <c r="B408">
        <v>6</v>
      </c>
      <c r="C408" t="s">
        <v>238</v>
      </c>
      <c r="D408" s="66">
        <v>4400</v>
      </c>
      <c r="E408" s="66">
        <v>0</v>
      </c>
      <c r="F408" s="66">
        <v>0</v>
      </c>
      <c r="G408" s="66">
        <v>0</v>
      </c>
      <c r="H408" s="66">
        <v>4400</v>
      </c>
      <c r="I408" s="66">
        <v>0</v>
      </c>
    </row>
    <row r="409" spans="1:9">
      <c r="A409">
        <v>63011111</v>
      </c>
      <c r="B409">
        <v>9</v>
      </c>
      <c r="C409" t="s">
        <v>238</v>
      </c>
      <c r="D409" s="66">
        <v>9900</v>
      </c>
      <c r="E409" s="66">
        <v>0</v>
      </c>
      <c r="F409" s="66">
        <v>2300</v>
      </c>
      <c r="G409" s="66">
        <v>0</v>
      </c>
      <c r="H409" s="66">
        <v>12200</v>
      </c>
      <c r="I409" s="66">
        <v>0</v>
      </c>
    </row>
    <row r="410" spans="1:9">
      <c r="A410">
        <v>63011203</v>
      </c>
      <c r="B410">
        <v>0</v>
      </c>
      <c r="C410" t="s">
        <v>239</v>
      </c>
      <c r="D410" s="66">
        <v>3625.18</v>
      </c>
      <c r="E410" s="66">
        <v>0</v>
      </c>
      <c r="F410" s="66">
        <v>0</v>
      </c>
      <c r="G410" s="66">
        <v>0</v>
      </c>
      <c r="H410" s="66">
        <v>3625.18</v>
      </c>
      <c r="I410" s="66">
        <v>0</v>
      </c>
    </row>
    <row r="411" spans="1:9">
      <c r="A411">
        <v>63011203</v>
      </c>
      <c r="B411">
        <v>5</v>
      </c>
      <c r="C411" t="s">
        <v>239</v>
      </c>
      <c r="D411" s="66">
        <v>300.89999999999998</v>
      </c>
      <c r="E411" s="66">
        <v>0</v>
      </c>
      <c r="F411" s="66">
        <v>0</v>
      </c>
      <c r="G411" s="66">
        <v>0</v>
      </c>
      <c r="H411" s="66">
        <v>300.89999999999998</v>
      </c>
      <c r="I411" s="66">
        <v>0</v>
      </c>
    </row>
    <row r="412" spans="1:9">
      <c r="A412">
        <v>63011203</v>
      </c>
      <c r="B412">
        <v>6</v>
      </c>
      <c r="C412" t="s">
        <v>239</v>
      </c>
      <c r="D412" s="66">
        <v>4155.8900000000003</v>
      </c>
      <c r="E412" s="66">
        <v>0</v>
      </c>
      <c r="F412" s="66">
        <v>0</v>
      </c>
      <c r="G412" s="66">
        <v>0</v>
      </c>
      <c r="H412" s="66">
        <v>4155.8900000000003</v>
      </c>
      <c r="I412" s="66">
        <v>0</v>
      </c>
    </row>
    <row r="413" spans="1:9">
      <c r="A413">
        <v>63011203</v>
      </c>
      <c r="B413">
        <v>8</v>
      </c>
      <c r="C413" t="s">
        <v>239</v>
      </c>
      <c r="D413" s="66">
        <v>11332.52</v>
      </c>
      <c r="E413" s="66">
        <v>0</v>
      </c>
      <c r="F413" s="66">
        <v>0</v>
      </c>
      <c r="G413" s="66">
        <v>0</v>
      </c>
      <c r="H413" s="66">
        <v>11332.52</v>
      </c>
      <c r="I413" s="66">
        <v>0</v>
      </c>
    </row>
    <row r="414" spans="1:9">
      <c r="A414">
        <v>63011203</v>
      </c>
      <c r="B414">
        <v>9</v>
      </c>
      <c r="C414" t="s">
        <v>239</v>
      </c>
      <c r="D414" s="66">
        <v>3966.05</v>
      </c>
      <c r="E414" s="66">
        <v>0</v>
      </c>
      <c r="F414" s="66">
        <v>0</v>
      </c>
      <c r="G414" s="66">
        <v>0</v>
      </c>
      <c r="H414" s="66">
        <v>3966.05</v>
      </c>
      <c r="I414" s="66">
        <v>0</v>
      </c>
    </row>
    <row r="415" spans="1:9">
      <c r="A415">
        <v>63011203</v>
      </c>
      <c r="B415">
        <v>12</v>
      </c>
      <c r="C415" t="s">
        <v>239</v>
      </c>
      <c r="D415" s="66">
        <v>2900.18</v>
      </c>
      <c r="E415" s="66">
        <v>0</v>
      </c>
      <c r="F415" s="66">
        <v>0</v>
      </c>
      <c r="G415" s="66">
        <v>0</v>
      </c>
      <c r="H415" s="66">
        <v>2900.18</v>
      </c>
      <c r="I415" s="66">
        <v>0</v>
      </c>
    </row>
    <row r="416" spans="1:9">
      <c r="A416">
        <v>72010500</v>
      </c>
      <c r="B416">
        <v>0</v>
      </c>
      <c r="C416" t="s">
        <v>240</v>
      </c>
      <c r="D416" s="66">
        <v>1485123.54</v>
      </c>
      <c r="E416" s="66">
        <v>0</v>
      </c>
      <c r="F416" s="66">
        <v>117459.42</v>
      </c>
      <c r="G416" s="66">
        <v>0</v>
      </c>
      <c r="H416" s="66">
        <v>1602582.96</v>
      </c>
      <c r="I416" s="66">
        <v>0</v>
      </c>
    </row>
    <row r="417" spans="1:9">
      <c r="A417" t="s">
        <v>276</v>
      </c>
      <c r="D417" s="66">
        <v>333533279.56</v>
      </c>
      <c r="E417" s="66">
        <v>333533279.56</v>
      </c>
      <c r="F417" s="66">
        <v>31375059.98</v>
      </c>
      <c r="G417" s="66">
        <v>31375059.98</v>
      </c>
      <c r="H417" s="66">
        <v>336165064.29000002</v>
      </c>
      <c r="I417" s="66">
        <v>336165064.29000002</v>
      </c>
    </row>
    <row r="418" spans="1:9">
      <c r="A418" t="s">
        <v>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42679-5E41-4E51-824A-689FACFB76A6}">
  <dimension ref="B1:Q229"/>
  <sheetViews>
    <sheetView tabSelected="1" view="pageBreakPreview" zoomScale="70" zoomScaleNormal="90" zoomScaleSheetLayoutView="70" workbookViewId="0"/>
  </sheetViews>
  <sheetFormatPr defaultColWidth="8.6640625" defaultRowHeight="14.4"/>
  <cols>
    <col min="1" max="1" width="2.88671875" style="24" customWidth="1"/>
    <col min="2" max="2" width="48.44140625" style="24" customWidth="1"/>
    <col min="3" max="3" width="21.77734375" style="24" customWidth="1"/>
    <col min="4" max="4" width="21.77734375" style="24" hidden="1" customWidth="1"/>
    <col min="5" max="5" width="21.77734375" style="24" customWidth="1"/>
    <col min="6" max="6" width="21.77734375" style="24" hidden="1" customWidth="1"/>
    <col min="7" max="7" width="21.77734375" style="24" customWidth="1"/>
    <col min="8" max="8" width="21.77734375" style="24" hidden="1" customWidth="1"/>
    <col min="9" max="9" width="21.77734375" style="24" customWidth="1"/>
    <col min="10" max="10" width="21.77734375" style="24" hidden="1" customWidth="1"/>
    <col min="11" max="11" width="21.77734375" style="28" customWidth="1"/>
    <col min="12" max="12" width="21.77734375" style="28" hidden="1" customWidth="1"/>
    <col min="13" max="13" width="21.77734375" style="24" customWidth="1"/>
    <col min="14" max="14" width="21.77734375" style="24" hidden="1" customWidth="1"/>
    <col min="15" max="15" width="21.77734375" style="24" customWidth="1"/>
    <col min="16" max="16384" width="8.6640625" style="24"/>
  </cols>
  <sheetData>
    <row r="1" spans="2:14" ht="10.5" customHeight="1"/>
    <row r="2" spans="2:14" ht="18">
      <c r="B2" s="43" t="s">
        <v>46</v>
      </c>
      <c r="C2" s="23"/>
      <c r="D2" s="23"/>
    </row>
    <row r="3" spans="2:14" ht="18">
      <c r="B3" s="41" t="s">
        <v>45</v>
      </c>
      <c r="C3" s="23"/>
      <c r="D3" s="23"/>
    </row>
    <row r="4" spans="2:14" ht="7.95" customHeight="1">
      <c r="B4" s="41"/>
      <c r="C4" s="23"/>
      <c r="D4" s="23"/>
    </row>
    <row r="5" spans="2:14" ht="18">
      <c r="B5" s="23" t="s">
        <v>44</v>
      </c>
      <c r="C5" s="143" t="s">
        <v>70</v>
      </c>
      <c r="D5" s="143"/>
      <c r="E5" s="143"/>
      <c r="F5" s="143"/>
      <c r="G5" s="143"/>
      <c r="H5" s="143"/>
      <c r="I5" s="143"/>
      <c r="J5" s="143"/>
      <c r="K5" s="143"/>
      <c r="L5" s="43"/>
    </row>
    <row r="6" spans="2:14" ht="15.45" customHeight="1">
      <c r="B6" s="23"/>
      <c r="C6" s="23"/>
      <c r="D6" s="23"/>
    </row>
    <row r="7" spans="2:14" ht="22.5" customHeight="1">
      <c r="B7" s="31" t="s">
        <v>49</v>
      </c>
      <c r="C7" s="46"/>
      <c r="D7" s="46"/>
      <c r="E7" s="46"/>
      <c r="F7" s="46"/>
      <c r="G7" s="46"/>
      <c r="H7" s="46"/>
      <c r="I7" s="46"/>
      <c r="J7" s="46"/>
      <c r="K7" s="47"/>
      <c r="L7" s="139"/>
    </row>
    <row r="8" spans="2:14" ht="22.95" customHeight="1">
      <c r="B8" s="31" t="s">
        <v>23</v>
      </c>
      <c r="C8" s="34" t="s">
        <v>259</v>
      </c>
      <c r="D8" s="34"/>
      <c r="E8" s="34" t="s">
        <v>258</v>
      </c>
      <c r="F8" s="34"/>
      <c r="G8" s="34" t="s">
        <v>257</v>
      </c>
      <c r="H8" s="34"/>
      <c r="I8" s="34" t="s">
        <v>256</v>
      </c>
      <c r="J8" s="34"/>
      <c r="K8" s="32" t="s">
        <v>256</v>
      </c>
      <c r="L8" s="140"/>
      <c r="M8" s="27" t="s">
        <v>21</v>
      </c>
      <c r="N8" s="27"/>
    </row>
    <row r="9" spans="2:14" ht="16.8">
      <c r="B9" s="33" t="s">
        <v>17</v>
      </c>
      <c r="C9" s="25" t="s">
        <v>16</v>
      </c>
      <c r="D9" s="25"/>
      <c r="E9" s="25" t="s">
        <v>19</v>
      </c>
      <c r="F9" s="25"/>
      <c r="G9" s="25" t="s">
        <v>255</v>
      </c>
      <c r="H9" s="25"/>
      <c r="I9" s="25" t="s">
        <v>18</v>
      </c>
      <c r="J9" s="25"/>
      <c r="K9" s="29" t="s">
        <v>22</v>
      </c>
      <c r="L9" s="141"/>
      <c r="M9" s="27"/>
      <c r="N9" s="27"/>
    </row>
    <row r="10" spans="2:14">
      <c r="B10" s="83">
        <v>44835</v>
      </c>
      <c r="C10" s="26" t="s">
        <v>20</v>
      </c>
      <c r="D10" s="26"/>
      <c r="E10" s="26" t="s">
        <v>20</v>
      </c>
      <c r="F10" s="26"/>
      <c r="G10" s="26" t="s">
        <v>20</v>
      </c>
      <c r="H10" s="26"/>
      <c r="I10" s="26" t="s">
        <v>20</v>
      </c>
      <c r="J10" s="26"/>
      <c r="K10" s="30">
        <v>44854</v>
      </c>
    </row>
    <row r="11" spans="2:14">
      <c r="B11" s="83">
        <v>44866</v>
      </c>
      <c r="C11" s="26" t="s">
        <v>20</v>
      </c>
      <c r="D11" s="26"/>
      <c r="E11" s="26" t="s">
        <v>20</v>
      </c>
      <c r="F11" s="26"/>
      <c r="G11" s="26" t="s">
        <v>20</v>
      </c>
      <c r="H11" s="26"/>
      <c r="I11" s="26" t="s">
        <v>20</v>
      </c>
      <c r="J11" s="26"/>
      <c r="K11" s="30">
        <v>44886</v>
      </c>
    </row>
    <row r="12" spans="2:14">
      <c r="B12" s="83">
        <v>44896</v>
      </c>
      <c r="C12" s="26" t="s">
        <v>20</v>
      </c>
      <c r="D12" s="26"/>
      <c r="E12" s="26" t="s">
        <v>20</v>
      </c>
      <c r="F12" s="26"/>
      <c r="G12" s="26" t="s">
        <v>20</v>
      </c>
      <c r="H12" s="26"/>
      <c r="I12" s="26" t="s">
        <v>20</v>
      </c>
      <c r="J12" s="26"/>
      <c r="K12" s="30">
        <v>44916</v>
      </c>
    </row>
    <row r="14" spans="2:14" ht="18">
      <c r="B14" s="38" t="s">
        <v>71</v>
      </c>
      <c r="C14" s="1"/>
      <c r="D14" s="1"/>
      <c r="E14" s="1"/>
      <c r="F14" s="1"/>
      <c r="G14" s="1"/>
      <c r="H14" s="1"/>
    </row>
    <row r="15" spans="2:14">
      <c r="B15" s="44" t="s">
        <v>48</v>
      </c>
      <c r="C15" s="1"/>
      <c r="D15" s="1"/>
      <c r="E15" s="1"/>
      <c r="F15" s="1"/>
      <c r="G15" s="1"/>
      <c r="H15" s="1"/>
    </row>
    <row r="16" spans="2:14">
      <c r="B16" s="1"/>
      <c r="C16" s="1"/>
      <c r="D16" s="1"/>
      <c r="E16" s="1"/>
      <c r="F16" s="1"/>
      <c r="G16" s="1"/>
      <c r="H16" s="1"/>
    </row>
    <row r="17" spans="2:17">
      <c r="B17" s="155">
        <v>44866</v>
      </c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7"/>
    </row>
    <row r="18" spans="2:17">
      <c r="B18" s="50" t="s">
        <v>63</v>
      </c>
      <c r="C18" s="51" t="s">
        <v>50</v>
      </c>
      <c r="D18" s="51"/>
      <c r="E18" s="51" t="s">
        <v>51</v>
      </c>
      <c r="F18" s="51"/>
      <c r="G18" s="51" t="s">
        <v>52</v>
      </c>
      <c r="H18" s="51"/>
      <c r="I18" s="51" t="s">
        <v>53</v>
      </c>
      <c r="J18" s="51"/>
      <c r="K18" s="51" t="s">
        <v>54</v>
      </c>
      <c r="L18" s="51"/>
      <c r="M18" s="51" t="s">
        <v>55</v>
      </c>
      <c r="N18" s="51"/>
      <c r="O18" s="50" t="s">
        <v>4</v>
      </c>
      <c r="Q18" s="28"/>
    </row>
    <row r="19" spans="2:17" s="48" customFormat="1" ht="63" customHeight="1">
      <c r="B19" s="52"/>
      <c r="C19" s="53" t="s">
        <v>56</v>
      </c>
      <c r="D19" s="53"/>
      <c r="E19" s="53" t="s">
        <v>57</v>
      </c>
      <c r="F19" s="53"/>
      <c r="G19" s="53" t="s">
        <v>58</v>
      </c>
      <c r="H19" s="53"/>
      <c r="I19" s="53" t="s">
        <v>59</v>
      </c>
      <c r="J19" s="53"/>
      <c r="K19" s="54" t="s">
        <v>60</v>
      </c>
      <c r="L19" s="54"/>
      <c r="M19" s="54" t="s">
        <v>61</v>
      </c>
      <c r="N19" s="54"/>
      <c r="O19" s="55" t="s">
        <v>62</v>
      </c>
      <c r="Q19" s="49"/>
    </row>
    <row r="20" spans="2:17">
      <c r="B20" s="56" t="s">
        <v>0</v>
      </c>
      <c r="C20" s="10">
        <v>79540</v>
      </c>
      <c r="D20" s="10"/>
      <c r="E20" s="10">
        <v>845810.37000000011</v>
      </c>
      <c r="F20" s="10"/>
      <c r="G20" s="10">
        <v>937464.67</v>
      </c>
      <c r="H20" s="10"/>
      <c r="I20" s="10">
        <v>995983.37</v>
      </c>
      <c r="J20" s="10"/>
      <c r="K20" s="10">
        <v>696563.36999999988</v>
      </c>
      <c r="L20" s="10"/>
      <c r="M20" s="10">
        <v>831673.24000000011</v>
      </c>
      <c r="N20" s="10"/>
      <c r="O20" s="10">
        <v>4387035.0200000005</v>
      </c>
      <c r="Q20" s="28"/>
    </row>
    <row r="21" spans="2:17">
      <c r="B21" s="56" t="s">
        <v>1</v>
      </c>
      <c r="C21" s="10">
        <v>0</v>
      </c>
      <c r="D21" s="10"/>
      <c r="E21" s="10">
        <v>258831.5499999999</v>
      </c>
      <c r="F21" s="10"/>
      <c r="G21" s="10">
        <v>278727.27999999997</v>
      </c>
      <c r="H21" s="10"/>
      <c r="I21" s="10">
        <v>272291.66999999993</v>
      </c>
      <c r="J21" s="10"/>
      <c r="K21" s="10">
        <v>216356.07000000004</v>
      </c>
      <c r="L21" s="10"/>
      <c r="M21" s="10">
        <v>257445.57999999993</v>
      </c>
      <c r="N21" s="10"/>
      <c r="O21" s="10">
        <v>1283652.1499999997</v>
      </c>
      <c r="Q21" s="28"/>
    </row>
    <row r="22" spans="2:17">
      <c r="B22" s="56" t="s">
        <v>2</v>
      </c>
      <c r="C22" s="10">
        <v>79540</v>
      </c>
      <c r="D22" s="10"/>
      <c r="E22" s="10">
        <v>586978.82000000018</v>
      </c>
      <c r="F22" s="10"/>
      <c r="G22" s="10">
        <v>658737.39000000013</v>
      </c>
      <c r="H22" s="10"/>
      <c r="I22" s="10">
        <v>723691.70000000007</v>
      </c>
      <c r="J22" s="10"/>
      <c r="K22" s="10">
        <v>480207.29999999981</v>
      </c>
      <c r="L22" s="10"/>
      <c r="M22" s="10">
        <v>574227.66000000015</v>
      </c>
      <c r="N22" s="10"/>
      <c r="O22" s="10">
        <v>3103382.8700000006</v>
      </c>
      <c r="Q22" s="28"/>
    </row>
    <row r="23" spans="2:17">
      <c r="B23" s="44" t="s">
        <v>3</v>
      </c>
      <c r="C23" s="45">
        <v>1</v>
      </c>
      <c r="D23" s="45"/>
      <c r="E23" s="45">
        <v>0.69398394819869624</v>
      </c>
      <c r="F23" s="45"/>
      <c r="G23" s="45">
        <v>0.70267969671859754</v>
      </c>
      <c r="H23" s="45"/>
      <c r="I23" s="45">
        <v>0.7266102244257352</v>
      </c>
      <c r="J23" s="45"/>
      <c r="K23" s="45">
        <v>0.68939499359548562</v>
      </c>
      <c r="L23" s="45"/>
      <c r="M23" s="45">
        <v>0.69044864302715825</v>
      </c>
      <c r="N23" s="45"/>
      <c r="O23" s="45">
        <v>0.70739869999943616</v>
      </c>
      <c r="Q23" s="28"/>
    </row>
    <row r="24" spans="2:17">
      <c r="B24" s="1"/>
      <c r="C24" s="1"/>
      <c r="D24" s="1"/>
      <c r="E24" s="1"/>
      <c r="F24" s="1"/>
      <c r="G24" s="1"/>
      <c r="H24" s="1"/>
    </row>
    <row r="25" spans="2:17">
      <c r="B25" s="155">
        <v>44896</v>
      </c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7"/>
    </row>
    <row r="26" spans="2:17">
      <c r="B26" s="50" t="s">
        <v>63</v>
      </c>
      <c r="C26" s="51" t="s">
        <v>50</v>
      </c>
      <c r="D26" s="51"/>
      <c r="E26" s="51" t="s">
        <v>51</v>
      </c>
      <c r="F26" s="51"/>
      <c r="G26" s="51" t="s">
        <v>52</v>
      </c>
      <c r="H26" s="51"/>
      <c r="I26" s="51" t="s">
        <v>53</v>
      </c>
      <c r="J26" s="51"/>
      <c r="K26" s="51" t="s">
        <v>54</v>
      </c>
      <c r="L26" s="51"/>
      <c r="M26" s="51" t="s">
        <v>55</v>
      </c>
      <c r="N26" s="51"/>
      <c r="O26" s="50" t="s">
        <v>4</v>
      </c>
      <c r="Q26" s="28"/>
    </row>
    <row r="27" spans="2:17" s="48" customFormat="1" ht="63" customHeight="1">
      <c r="B27" s="52"/>
      <c r="C27" s="53" t="s">
        <v>56</v>
      </c>
      <c r="D27" s="53"/>
      <c r="E27" s="53" t="s">
        <v>57</v>
      </c>
      <c r="F27" s="53"/>
      <c r="G27" s="53" t="s">
        <v>58</v>
      </c>
      <c r="H27" s="53"/>
      <c r="I27" s="53" t="s">
        <v>59</v>
      </c>
      <c r="J27" s="53"/>
      <c r="K27" s="54" t="s">
        <v>60</v>
      </c>
      <c r="L27" s="54"/>
      <c r="M27" s="54" t="s">
        <v>61</v>
      </c>
      <c r="N27" s="54"/>
      <c r="O27" s="55" t="s">
        <v>62</v>
      </c>
      <c r="Q27" s="49"/>
    </row>
    <row r="28" spans="2:17">
      <c r="B28" s="56" t="s">
        <v>0</v>
      </c>
      <c r="C28" s="10">
        <v>70000</v>
      </c>
      <c r="D28" s="10">
        <v>1</v>
      </c>
      <c r="E28" s="10">
        <v>934463.35</v>
      </c>
      <c r="F28" s="10">
        <v>1</v>
      </c>
      <c r="G28" s="10">
        <v>958281.77</v>
      </c>
      <c r="H28" s="10">
        <v>1</v>
      </c>
      <c r="I28" s="10">
        <v>1060975.28</v>
      </c>
      <c r="J28" s="10">
        <v>1</v>
      </c>
      <c r="K28" s="10">
        <v>813850.57000000007</v>
      </c>
      <c r="L28" s="10">
        <v>1</v>
      </c>
      <c r="M28" s="10">
        <v>866050.59000000008</v>
      </c>
      <c r="N28" s="10">
        <v>1</v>
      </c>
      <c r="O28" s="10">
        <v>4703621.5600000005</v>
      </c>
      <c r="Q28" s="28"/>
    </row>
    <row r="29" spans="2:17">
      <c r="B29" s="56" t="s">
        <v>1</v>
      </c>
      <c r="C29" s="10">
        <v>0</v>
      </c>
      <c r="D29" s="10">
        <v>0</v>
      </c>
      <c r="E29" s="10">
        <v>294261.42</v>
      </c>
      <c r="F29" s="10">
        <v>0.31489883471620367</v>
      </c>
      <c r="G29" s="10">
        <v>312522.64</v>
      </c>
      <c r="H29" s="10">
        <v>0.3261281282644039</v>
      </c>
      <c r="I29" s="10">
        <v>307965.75999999995</v>
      </c>
      <c r="J29" s="10">
        <v>0.29026666860701972</v>
      </c>
      <c r="K29" s="10">
        <v>249197.27</v>
      </c>
      <c r="L29" s="10">
        <v>0.30619536212894705</v>
      </c>
      <c r="M29" s="10">
        <v>295521.08</v>
      </c>
      <c r="N29" s="10">
        <v>0.34122842639019502</v>
      </c>
      <c r="O29" s="10">
        <v>1459468.1700000002</v>
      </c>
      <c r="Q29" s="28"/>
    </row>
    <row r="30" spans="2:17">
      <c r="B30" s="56" t="s">
        <v>2</v>
      </c>
      <c r="C30" s="10">
        <v>70000</v>
      </c>
      <c r="D30" s="10">
        <v>1</v>
      </c>
      <c r="E30" s="10">
        <v>640201.92999999993</v>
      </c>
      <c r="F30" s="10">
        <v>0.68510116528379628</v>
      </c>
      <c r="G30" s="10">
        <v>645759.13</v>
      </c>
      <c r="H30" s="10">
        <v>0.67387187173559604</v>
      </c>
      <c r="I30" s="10">
        <v>753009.52</v>
      </c>
      <c r="J30" s="10">
        <v>0.70973333139298023</v>
      </c>
      <c r="K30" s="10">
        <v>564653.30000000005</v>
      </c>
      <c r="L30" s="10">
        <v>0.69380463787105295</v>
      </c>
      <c r="M30" s="10">
        <v>570529.51</v>
      </c>
      <c r="N30" s="10">
        <v>0.65877157360980487</v>
      </c>
      <c r="O30" s="10">
        <v>3244153.3899999997</v>
      </c>
      <c r="Q30" s="28"/>
    </row>
    <row r="31" spans="2:17">
      <c r="B31" s="44" t="s">
        <v>3</v>
      </c>
      <c r="C31" s="45">
        <f>IFERROR(C30/C28,0)</f>
        <v>1</v>
      </c>
      <c r="D31" s="45"/>
      <c r="E31" s="45">
        <f>IFERROR(E30/E28,0)</f>
        <v>0.68510116528379628</v>
      </c>
      <c r="F31" s="45"/>
      <c r="G31" s="45">
        <f t="shared" ref="G31" si="0">IFERROR(G30/G28,0)</f>
        <v>0.67387187173559604</v>
      </c>
      <c r="H31" s="45"/>
      <c r="I31" s="45">
        <f t="shared" ref="I31" si="1">IFERROR(I30/I28,0)</f>
        <v>0.70973333139298023</v>
      </c>
      <c r="J31" s="45"/>
      <c r="K31" s="45">
        <f t="shared" ref="K31" si="2">IFERROR(K30/K28,0)</f>
        <v>0.69380463787105295</v>
      </c>
      <c r="L31" s="45"/>
      <c r="M31" s="45">
        <f>IFERROR(M30/M28,0)</f>
        <v>0.65877157360980487</v>
      </c>
      <c r="N31" s="45"/>
      <c r="O31" s="45">
        <f>IFERROR(O30/O28,0)</f>
        <v>0.68971394671470965</v>
      </c>
      <c r="Q31" s="28"/>
    </row>
    <row r="32" spans="2:17">
      <c r="B32" s="44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Q32" s="28"/>
    </row>
    <row r="33" spans="2:16">
      <c r="B33" s="82" t="s">
        <v>80</v>
      </c>
      <c r="C33" s="58">
        <v>70000</v>
      </c>
      <c r="D33" s="58">
        <v>1</v>
      </c>
      <c r="E33" s="58">
        <v>7235</v>
      </c>
      <c r="F33" s="58">
        <v>7.7424117275439429E-3</v>
      </c>
      <c r="G33" s="58">
        <v>1153.02</v>
      </c>
      <c r="H33" s="58">
        <v>1.2032160436486234E-3</v>
      </c>
      <c r="I33" s="58">
        <v>2289.7199999999998</v>
      </c>
      <c r="J33" s="58">
        <v>2.1581275673076944E-3</v>
      </c>
      <c r="K33" s="58">
        <v>1196.51</v>
      </c>
      <c r="L33" s="58">
        <v>1.470183893832009E-3</v>
      </c>
      <c r="M33" s="58">
        <v>0</v>
      </c>
      <c r="N33" s="58">
        <v>0</v>
      </c>
      <c r="O33" s="59">
        <v>81874.25</v>
      </c>
      <c r="P33" s="60">
        <v>1.7406640597165728E-2</v>
      </c>
    </row>
    <row r="34" spans="2:16">
      <c r="B34" s="82" t="s">
        <v>81</v>
      </c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61"/>
      <c r="P34"/>
    </row>
    <row r="35" spans="2:16">
      <c r="B35" s="82" t="s">
        <v>82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61"/>
      <c r="P35"/>
    </row>
    <row r="36" spans="2:16">
      <c r="B36" s="82" t="s">
        <v>83</v>
      </c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61"/>
      <c r="P36"/>
    </row>
    <row r="37" spans="2:16">
      <c r="B37" s="82" t="s">
        <v>84</v>
      </c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3"/>
      <c r="P37"/>
    </row>
    <row r="38" spans="2:16" ht="15" thickBot="1">
      <c r="B38" s="58"/>
      <c r="C38" s="64">
        <f>SUM(C33:C37)</f>
        <v>70000</v>
      </c>
      <c r="D38" s="64"/>
      <c r="E38" s="64">
        <f t="shared" ref="E38:O38" si="3">SUM(E33:E37)</f>
        <v>7235</v>
      </c>
      <c r="F38" s="64"/>
      <c r="G38" s="64">
        <f t="shared" si="3"/>
        <v>1153.02</v>
      </c>
      <c r="H38" s="64"/>
      <c r="I38" s="64">
        <f t="shared" si="3"/>
        <v>2289.7199999999998</v>
      </c>
      <c r="J38" s="64"/>
      <c r="K38" s="64">
        <f t="shared" si="3"/>
        <v>1196.51</v>
      </c>
      <c r="L38" s="64"/>
      <c r="M38" s="64">
        <f t="shared" si="3"/>
        <v>0</v>
      </c>
      <c r="N38" s="64"/>
      <c r="O38" s="64">
        <f t="shared" si="3"/>
        <v>81874.25</v>
      </c>
      <c r="P38"/>
    </row>
    <row r="39" spans="2:16" ht="15" thickTop="1">
      <c r="B39" s="58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2:16" ht="15.6">
      <c r="B40" s="65" t="s">
        <v>73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2:16">
      <c r="B41" t="s">
        <v>74</v>
      </c>
      <c r="C41" s="66">
        <v>0</v>
      </c>
      <c r="D41" s="66"/>
      <c r="E41" s="66">
        <v>927228.35</v>
      </c>
      <c r="F41" s="66"/>
      <c r="G41" s="66">
        <v>957128.75</v>
      </c>
      <c r="H41" s="66"/>
      <c r="I41" s="66">
        <v>1058685.56</v>
      </c>
      <c r="J41" s="66"/>
      <c r="K41" s="66">
        <v>812654.06</v>
      </c>
      <c r="L41" s="66"/>
      <c r="M41" s="66">
        <v>866050.59</v>
      </c>
      <c r="N41" s="66"/>
      <c r="O41" s="66">
        <v>4621747.3100000005</v>
      </c>
      <c r="P41" s="66"/>
    </row>
    <row r="42" spans="2:16" ht="15" thickBot="1">
      <c r="B42" s="67" t="s">
        <v>75</v>
      </c>
      <c r="C42" s="68">
        <f>+C28-C41</f>
        <v>70000</v>
      </c>
      <c r="D42" s="68"/>
      <c r="E42" s="68">
        <f t="shared" ref="E42:O42" si="4">+E28-E41</f>
        <v>7235</v>
      </c>
      <c r="F42" s="68"/>
      <c r="G42" s="68">
        <f t="shared" si="4"/>
        <v>1153.0200000000186</v>
      </c>
      <c r="H42" s="68"/>
      <c r="I42" s="68">
        <f t="shared" si="4"/>
        <v>2289.7199999999721</v>
      </c>
      <c r="J42" s="68"/>
      <c r="K42" s="68">
        <f t="shared" si="4"/>
        <v>1196.5100000000093</v>
      </c>
      <c r="L42" s="68"/>
      <c r="M42" s="68">
        <f t="shared" si="4"/>
        <v>0</v>
      </c>
      <c r="N42" s="68"/>
      <c r="O42" s="68">
        <f t="shared" si="4"/>
        <v>81874.25</v>
      </c>
      <c r="P42" s="69"/>
    </row>
    <row r="43" spans="2:16" ht="15" thickTop="1">
      <c r="B43" s="58"/>
      <c r="C43" s="61">
        <f>+C38-C42</f>
        <v>0</v>
      </c>
      <c r="D43" s="61"/>
      <c r="E43" s="61">
        <f t="shared" ref="E43:O43" si="5">+E38-E42</f>
        <v>0</v>
      </c>
      <c r="F43" s="61"/>
      <c r="G43" s="61">
        <f t="shared" si="5"/>
        <v>-1.8644641386345029E-11</v>
      </c>
      <c r="H43" s="61"/>
      <c r="I43" s="61">
        <f t="shared" si="5"/>
        <v>2.7739588404074311E-11</v>
      </c>
      <c r="J43" s="61"/>
      <c r="K43" s="61">
        <f t="shared" si="5"/>
        <v>-9.3223206931725144E-12</v>
      </c>
      <c r="L43" s="61"/>
      <c r="M43" s="61">
        <f t="shared" si="5"/>
        <v>0</v>
      </c>
      <c r="N43" s="61"/>
      <c r="O43" s="61">
        <f t="shared" si="5"/>
        <v>0</v>
      </c>
      <c r="P43"/>
    </row>
    <row r="44" spans="2:16" ht="14.4" customHeight="1">
      <c r="B44" s="58"/>
      <c r="C44"/>
      <c r="D44"/>
      <c r="E44"/>
      <c r="F44"/>
      <c r="G44"/>
      <c r="H44"/>
      <c r="I44"/>
      <c r="J44"/>
      <c r="K44"/>
      <c r="L44"/>
      <c r="O44"/>
      <c r="P44"/>
    </row>
    <row r="45" spans="2:16">
      <c r="B45" s="58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2:16">
      <c r="B46" s="58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2:16">
      <c r="B47" s="58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2:16" ht="15" thickBot="1">
      <c r="B48" s="5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2:16" ht="16.2" thickBot="1">
      <c r="B49" s="65" t="s">
        <v>76</v>
      </c>
      <c r="C49" s="71" t="s">
        <v>50</v>
      </c>
      <c r="D49" s="71"/>
      <c r="E49" s="72" t="s">
        <v>51</v>
      </c>
      <c r="F49" s="73"/>
      <c r="G49" s="73" t="s">
        <v>52</v>
      </c>
      <c r="H49" s="73"/>
      <c r="I49" s="74" t="s">
        <v>53</v>
      </c>
      <c r="J49" s="74"/>
      <c r="K49" s="74" t="s">
        <v>54</v>
      </c>
      <c r="L49" s="74"/>
      <c r="M49" s="74" t="s">
        <v>55</v>
      </c>
      <c r="N49" s="74"/>
      <c r="O49" s="74" t="s">
        <v>62</v>
      </c>
      <c r="P49"/>
    </row>
    <row r="50" spans="2:16">
      <c r="B50" s="69" t="s">
        <v>77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2:16">
      <c r="B51" s="57" t="s">
        <v>85</v>
      </c>
      <c r="C51" s="66">
        <v>0</v>
      </c>
      <c r="D51" s="66">
        <v>0</v>
      </c>
      <c r="E51" s="66">
        <v>257415.54</v>
      </c>
      <c r="F51" s="66">
        <v>0.27546884530035343</v>
      </c>
      <c r="G51" s="66">
        <v>299959.12</v>
      </c>
      <c r="H51" s="66">
        <v>0.31301766285296234</v>
      </c>
      <c r="I51" s="66">
        <v>257380.04</v>
      </c>
      <c r="J51" s="66">
        <v>0.2425881590756761</v>
      </c>
      <c r="K51" s="66">
        <v>203524.81</v>
      </c>
      <c r="L51" s="66"/>
      <c r="M51" s="66">
        <v>225710.12</v>
      </c>
      <c r="N51" s="66">
        <v>0.26062001759042736</v>
      </c>
      <c r="O51" s="66">
        <v>1243989.6299999999</v>
      </c>
      <c r="P51" s="66">
        <v>0.26447485498812107</v>
      </c>
    </row>
    <row r="52" spans="2:16">
      <c r="B52" s="57" t="s">
        <v>86</v>
      </c>
      <c r="C52" s="66">
        <v>0</v>
      </c>
      <c r="D52" s="66">
        <v>0</v>
      </c>
      <c r="E52" s="66">
        <v>40313.040000000001</v>
      </c>
      <c r="F52" s="66">
        <v>4.3140311495362557E-2</v>
      </c>
      <c r="G52" s="66">
        <v>22203.71</v>
      </c>
      <c r="H52" s="66">
        <v>2.3170335380584356E-2</v>
      </c>
      <c r="I52" s="66">
        <v>42384.95</v>
      </c>
      <c r="J52" s="66">
        <v>3.9949045749680424E-2</v>
      </c>
      <c r="K52" s="66">
        <v>36843.360000000001</v>
      </c>
      <c r="L52" s="66"/>
      <c r="M52" s="66">
        <v>50347.03</v>
      </c>
      <c r="N52" s="66">
        <v>5.8134051961098478E-2</v>
      </c>
      <c r="O52" s="66">
        <v>192092.09</v>
      </c>
      <c r="P52" s="66">
        <v>4.083918902693353E-2</v>
      </c>
    </row>
    <row r="53" spans="2:16">
      <c r="B53" s="57" t="s">
        <v>87</v>
      </c>
      <c r="C53" s="66">
        <v>0</v>
      </c>
      <c r="D53" s="66">
        <v>0</v>
      </c>
      <c r="E53" s="66">
        <v>35586.78</v>
      </c>
      <c r="F53" s="66">
        <v>3.8082585047342951E-2</v>
      </c>
      <c r="G53" s="66">
        <v>45247.27</v>
      </c>
      <c r="H53" s="66">
        <v>4.7217083134118265E-2</v>
      </c>
      <c r="I53" s="66">
        <v>33153.089999999997</v>
      </c>
      <c r="J53" s="66">
        <v>3.1247749711944273E-2</v>
      </c>
      <c r="K53" s="66">
        <v>28481.08</v>
      </c>
      <c r="L53" s="66"/>
      <c r="M53" s="66">
        <v>39935.33</v>
      </c>
      <c r="N53" s="66">
        <v>4.6112005997247803E-2</v>
      </c>
      <c r="O53" s="66">
        <v>182403.55</v>
      </c>
      <c r="P53" s="66">
        <v>3.8779384708832736E-2</v>
      </c>
    </row>
    <row r="54" spans="2:16">
      <c r="B54" s="75"/>
      <c r="C54" s="76">
        <v>0</v>
      </c>
      <c r="D54" s="76"/>
      <c r="E54" s="76">
        <f>SUM(E51:E53)</f>
        <v>333315.36</v>
      </c>
      <c r="F54" s="76"/>
      <c r="G54" s="76">
        <f t="shared" ref="G54:O54" si="6">SUM(G51:G53)</f>
        <v>367410.10000000003</v>
      </c>
      <c r="H54" s="76"/>
      <c r="I54" s="76">
        <f t="shared" si="6"/>
        <v>332918.07999999996</v>
      </c>
      <c r="J54" s="76"/>
      <c r="K54" s="76">
        <f t="shared" si="6"/>
        <v>268849.25</v>
      </c>
      <c r="L54" s="76"/>
      <c r="M54" s="76">
        <f t="shared" si="6"/>
        <v>315992.48000000004</v>
      </c>
      <c r="N54" s="76"/>
      <c r="O54" s="76">
        <f t="shared" si="6"/>
        <v>1618485.27</v>
      </c>
      <c r="P54"/>
    </row>
    <row r="55" spans="2:16">
      <c r="B55" s="7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2:16">
      <c r="B56" s="69" t="s">
        <v>74</v>
      </c>
      <c r="C56" s="77">
        <v>0</v>
      </c>
      <c r="D56" s="77"/>
      <c r="E56" s="78">
        <v>311714.84999999998</v>
      </c>
      <c r="F56" s="78"/>
      <c r="G56" s="78">
        <v>379584.95</v>
      </c>
      <c r="H56" s="78"/>
      <c r="I56" s="78">
        <v>310263.59999999998</v>
      </c>
      <c r="J56" s="78"/>
      <c r="K56" s="78">
        <v>255758.34</v>
      </c>
      <c r="L56" s="78"/>
      <c r="M56" s="78">
        <v>304708.61</v>
      </c>
      <c r="N56" s="78"/>
      <c r="O56" s="78">
        <v>1330288.26</v>
      </c>
      <c r="P56" s="66"/>
    </row>
    <row r="57" spans="2:16" ht="15" thickBot="1">
      <c r="B57" s="67" t="s">
        <v>75</v>
      </c>
      <c r="C57" s="79">
        <f>+C54-C56</f>
        <v>0</v>
      </c>
      <c r="D57" s="79"/>
      <c r="E57" s="79">
        <f>+E54-E56</f>
        <v>21600.510000000009</v>
      </c>
      <c r="F57" s="79"/>
      <c r="G57" s="79">
        <f t="shared" ref="G57:M57" si="7">+G54-G56</f>
        <v>-12174.849999999977</v>
      </c>
      <c r="H57" s="79"/>
      <c r="I57" s="79">
        <f t="shared" si="7"/>
        <v>22654.479999999981</v>
      </c>
      <c r="J57" s="79"/>
      <c r="K57" s="79">
        <f t="shared" si="7"/>
        <v>13090.910000000003</v>
      </c>
      <c r="L57" s="79"/>
      <c r="M57" s="79">
        <f t="shared" si="7"/>
        <v>11283.870000000054</v>
      </c>
      <c r="N57" s="79"/>
      <c r="O57" s="79">
        <f>SUM(C57:M57)</f>
        <v>56454.920000000071</v>
      </c>
      <c r="P57"/>
    </row>
    <row r="58" spans="2:16" ht="15" thickTop="1">
      <c r="B58" s="1"/>
      <c r="C58" s="1"/>
      <c r="D58" s="1"/>
      <c r="E58" s="1"/>
      <c r="F58" s="1"/>
      <c r="G58" s="1"/>
      <c r="H58" s="1"/>
      <c r="I58" s="1"/>
      <c r="J58" s="1"/>
    </row>
    <row r="59" spans="2:16">
      <c r="B59" s="44" t="s">
        <v>47</v>
      </c>
      <c r="C59" s="1"/>
      <c r="D59" s="1"/>
      <c r="E59" s="1"/>
      <c r="F59" s="1"/>
      <c r="G59" s="1"/>
      <c r="H59" s="1"/>
      <c r="I59" s="1"/>
      <c r="J59" s="1"/>
    </row>
    <row r="60" spans="2:16" ht="21">
      <c r="B60" s="39" t="s">
        <v>15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2:16">
      <c r="B61" s="44" t="s">
        <v>88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2:16">
      <c r="B62" s="44" t="s">
        <v>89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6">
      <c r="B63" s="2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</row>
    <row r="64" spans="2:16">
      <c r="B64" s="55" t="s">
        <v>56</v>
      </c>
      <c r="C64" s="148" t="s">
        <v>50</v>
      </c>
      <c r="D64" s="149"/>
      <c r="E64" s="150"/>
      <c r="F64" s="150"/>
      <c r="G64" s="151"/>
      <c r="H64" s="135"/>
      <c r="I64"/>
      <c r="J64"/>
      <c r="K64" s="86"/>
      <c r="L64" s="86"/>
      <c r="M64" s="86"/>
      <c r="N64" s="86"/>
      <c r="O64" s="86"/>
    </row>
    <row r="65" spans="2:12">
      <c r="B65" s="50" t="s">
        <v>14</v>
      </c>
      <c r="C65" s="124">
        <v>44835</v>
      </c>
      <c r="D65" s="124"/>
      <c r="E65" s="124">
        <v>44866</v>
      </c>
      <c r="F65" s="124"/>
      <c r="G65" s="124">
        <v>44896</v>
      </c>
      <c r="H65" s="136"/>
      <c r="I65" s="126"/>
      <c r="K65" s="24"/>
      <c r="L65" s="24"/>
    </row>
    <row r="66" spans="2:12">
      <c r="B66" s="123" t="s">
        <v>193</v>
      </c>
      <c r="C66" s="87">
        <v>70000</v>
      </c>
      <c r="D66" s="87"/>
      <c r="E66" s="87">
        <v>70000</v>
      </c>
      <c r="F66" s="87"/>
      <c r="G66" s="87">
        <f>SUMIFS('TB DEC'!F11:$F$414,'TB DEC'!$A$11:$A$414,'Check lsit'!I66,'TB DEC'!B11:B414,'Check lsit'!$C$64)</f>
        <v>70000</v>
      </c>
      <c r="H66" s="137"/>
      <c r="I66" s="125">
        <v>61010402</v>
      </c>
      <c r="J66" s="125"/>
      <c r="K66" s="24"/>
      <c r="L66" s="24"/>
    </row>
    <row r="67" spans="2:12">
      <c r="B67" s="123" t="s">
        <v>202</v>
      </c>
      <c r="C67" s="87">
        <v>62130.25</v>
      </c>
      <c r="D67" s="87"/>
      <c r="E67" s="87">
        <v>64201.33</v>
      </c>
      <c r="F67" s="87"/>
      <c r="G67" s="87">
        <f>SUMIFS('TB DEC'!F11:$F$414,'TB DEC'!$A$11:$A$414,'Check lsit'!I67,'TB DEC'!B11:B414,'Check lsit'!$C$64)</f>
        <v>64240.42</v>
      </c>
      <c r="H67" s="137"/>
      <c r="I67" s="125">
        <v>61010803</v>
      </c>
      <c r="J67" s="125"/>
      <c r="K67" s="24"/>
      <c r="L67" s="24"/>
    </row>
    <row r="68" spans="2:12">
      <c r="B68" s="123" t="s">
        <v>206</v>
      </c>
      <c r="C68" s="87">
        <v>110.36</v>
      </c>
      <c r="D68" s="87"/>
      <c r="E68" s="87">
        <v>114.03</v>
      </c>
      <c r="F68" s="87"/>
      <c r="G68" s="87">
        <f>SUMIFS('TB DEC'!F11:$F$414,'TB DEC'!$A$11:$A$414,'Check lsit'!I68,'TB DEC'!B11:B414,'Check lsit'!$C$64)</f>
        <v>114.02</v>
      </c>
      <c r="H68" s="137"/>
      <c r="I68" s="125">
        <v>61010812</v>
      </c>
      <c r="J68" s="125"/>
      <c r="K68" s="24"/>
      <c r="L68" s="24"/>
    </row>
    <row r="69" spans="2:12">
      <c r="B69" s="123" t="s">
        <v>211</v>
      </c>
      <c r="C69" s="87">
        <v>3165.87</v>
      </c>
      <c r="D69" s="87"/>
      <c r="E69" s="87">
        <v>4029.99</v>
      </c>
      <c r="F69" s="87"/>
      <c r="G69" s="87">
        <f>SUMIFS('TB DEC'!F11:$F$414,'TB DEC'!$A$11:$A$414,'Check lsit'!I69,'TB DEC'!B11:B414,'Check lsit'!$C$64)</f>
        <v>4129.99</v>
      </c>
      <c r="H69" s="137"/>
      <c r="I69" s="125">
        <v>61011108</v>
      </c>
      <c r="J69" s="125"/>
      <c r="K69" s="24"/>
      <c r="L69" s="24"/>
    </row>
    <row r="70" spans="2:12">
      <c r="B70" s="123" t="s">
        <v>219</v>
      </c>
      <c r="C70" s="87">
        <v>1500</v>
      </c>
      <c r="D70" s="87"/>
      <c r="E70" s="87">
        <v>900</v>
      </c>
      <c r="F70" s="89"/>
      <c r="G70" s="89">
        <f>SUMIFS('TB DEC'!F11:$F$414,'TB DEC'!$A$11:$A$414,'Check lsit'!I70,'TB DEC'!B11:B414,'Check lsit'!$C$64)</f>
        <v>900</v>
      </c>
      <c r="H70" s="137"/>
      <c r="I70" s="125">
        <v>62010205</v>
      </c>
      <c r="J70" s="125"/>
      <c r="K70" s="24"/>
      <c r="L70" s="24"/>
    </row>
    <row r="71" spans="2:12">
      <c r="B71" s="123" t="s">
        <v>223</v>
      </c>
      <c r="C71" s="87">
        <v>12000</v>
      </c>
      <c r="D71" s="87"/>
      <c r="E71" s="87">
        <v>12000</v>
      </c>
      <c r="F71" s="87"/>
      <c r="G71" s="87">
        <f>SUMIFS('TB DEC'!F11:$F$414,'TB DEC'!$A$11:$A$414,'Check lsit'!I71,'TB DEC'!B11:B414,'Check lsit'!$C$64)</f>
        <v>12000</v>
      </c>
      <c r="H71" s="137"/>
      <c r="I71" s="125">
        <v>62010401</v>
      </c>
      <c r="J71" s="125"/>
      <c r="K71" s="24"/>
      <c r="L71" s="24"/>
    </row>
    <row r="72" spans="2:12">
      <c r="B72" s="123" t="s">
        <v>226</v>
      </c>
      <c r="C72" s="87">
        <v>626.72</v>
      </c>
      <c r="D72" s="87"/>
      <c r="E72" s="87">
        <v>647.61</v>
      </c>
      <c r="F72" s="89"/>
      <c r="G72" s="89">
        <f>SUMIFS('TB DEC'!F11:$F$414,'TB DEC'!$A$11:$A$414,'Check lsit'!I72,'TB DEC'!B11:B414,'Check lsit'!$C$64)</f>
        <v>647.61</v>
      </c>
      <c r="H72" s="137"/>
      <c r="I72" s="125">
        <v>62010802</v>
      </c>
      <c r="J72" s="125"/>
      <c r="K72" s="24"/>
      <c r="L72" s="24"/>
    </row>
    <row r="73" spans="2:12">
      <c r="B73" s="123" t="s">
        <v>227</v>
      </c>
      <c r="C73" s="87">
        <v>35.159999999999997</v>
      </c>
      <c r="D73" s="87"/>
      <c r="E73" s="87">
        <v>36.340000000000003</v>
      </c>
      <c r="F73" s="89"/>
      <c r="G73" s="89">
        <f>SUMIFS('TB DEC'!F11:$F$414,'TB DEC'!$A$11:$A$414,'Check lsit'!I73,'TB DEC'!B11:B414,'Check lsit'!$C$64)</f>
        <v>36.340000000000003</v>
      </c>
      <c r="H73" s="137"/>
      <c r="I73" s="125">
        <v>62010803</v>
      </c>
      <c r="J73" s="125"/>
      <c r="K73" s="24"/>
      <c r="L73" s="24"/>
    </row>
    <row r="74" spans="2:12">
      <c r="B74" s="123" t="s">
        <v>228</v>
      </c>
      <c r="C74" s="87">
        <v>4374.43</v>
      </c>
      <c r="D74" s="87"/>
      <c r="E74" s="87">
        <v>4520.22</v>
      </c>
      <c r="F74" s="89"/>
      <c r="G74" s="89">
        <f>SUMIFS('TB DEC'!F11:$F$414,'TB DEC'!$A$11:$A$414,'Check lsit'!I74,'TB DEC'!B11:B414,'Check lsit'!$C$64)</f>
        <v>4520.0600000000004</v>
      </c>
      <c r="H74" s="137"/>
      <c r="I74" s="125">
        <v>62010810</v>
      </c>
      <c r="J74" s="125"/>
      <c r="K74" s="24"/>
      <c r="L74" s="24"/>
    </row>
    <row r="75" spans="2:12">
      <c r="B75" s="123" t="s">
        <v>230</v>
      </c>
      <c r="C75" s="87">
        <v>4065</v>
      </c>
      <c r="D75" s="87"/>
      <c r="E75" s="87">
        <v>0</v>
      </c>
      <c r="F75" s="89"/>
      <c r="G75" s="89">
        <f>SUMIFS('TB DEC'!F11:$F$414,'TB DEC'!$A$11:$A$414,'Check lsit'!I75,'TB DEC'!B11:B414,'Check lsit'!$C$64)</f>
        <v>0</v>
      </c>
      <c r="H75" s="137"/>
      <c r="I75" s="125">
        <v>62011001</v>
      </c>
      <c r="J75" s="125"/>
      <c r="K75" s="24"/>
      <c r="L75" s="24"/>
    </row>
    <row r="76" spans="2:12">
      <c r="B76" s="123" t="s">
        <v>232</v>
      </c>
      <c r="C76" s="87">
        <v>10000</v>
      </c>
      <c r="D76" s="87"/>
      <c r="E76" s="87">
        <v>10000</v>
      </c>
      <c r="F76" s="89"/>
      <c r="G76" s="89">
        <f>SUMIFS('TB DEC'!F11:$F$414,'TB DEC'!$A$11:$A$414,'Check lsit'!I76,'TB DEC'!B11:B414,'Check lsit'!$C$64)</f>
        <v>10000</v>
      </c>
      <c r="H76" s="137"/>
      <c r="I76" s="125">
        <v>62011107</v>
      </c>
      <c r="J76" s="125"/>
      <c r="K76" s="24"/>
      <c r="L76" s="24"/>
    </row>
    <row r="77" spans="2:12">
      <c r="B77" s="123" t="s">
        <v>233</v>
      </c>
      <c r="C77" s="87">
        <v>22760</v>
      </c>
      <c r="D77" s="87"/>
      <c r="E77" s="87">
        <v>22240</v>
      </c>
      <c r="F77" s="89"/>
      <c r="G77" s="89">
        <f>SUMIFS('TB DEC'!F11:$F$414,'TB DEC'!$A$11:$A$414,'Check lsit'!I77,'TB DEC'!B11:B414,'Check lsit'!$C$64)</f>
        <v>21200</v>
      </c>
      <c r="H77" s="137"/>
      <c r="I77" s="125">
        <v>62011108</v>
      </c>
      <c r="J77" s="125"/>
      <c r="K77" s="24"/>
      <c r="L77" s="24"/>
    </row>
    <row r="78" spans="2:12">
      <c r="B78" s="123" t="s">
        <v>238</v>
      </c>
      <c r="C78" s="87">
        <v>51364.68</v>
      </c>
      <c r="D78" s="87"/>
      <c r="E78" s="87">
        <v>69876.84</v>
      </c>
      <c r="F78" s="89"/>
      <c r="G78" s="89">
        <f>SUMIFS('TB DEC'!F11:$F$414,'TB DEC'!$A$11:$A$414,'Check lsit'!I78,'TB DEC'!B11:B414,'Check lsit'!$C$64)</f>
        <v>81606.84</v>
      </c>
      <c r="H78" s="137"/>
      <c r="I78" s="125">
        <v>63011111</v>
      </c>
      <c r="J78" s="125"/>
      <c r="K78" s="24"/>
      <c r="L78" s="24"/>
    </row>
    <row r="79" spans="2:12">
      <c r="B79" s="6"/>
      <c r="C79" s="89"/>
      <c r="D79" s="89"/>
      <c r="E79" s="89"/>
      <c r="F79" s="89"/>
      <c r="G79" s="89"/>
      <c r="H79" s="137"/>
      <c r="I79" s="125"/>
      <c r="J79" s="125"/>
      <c r="K79" s="24"/>
      <c r="L79" s="24"/>
    </row>
    <row r="80" spans="2:12">
      <c r="B80" s="144" t="s">
        <v>90</v>
      </c>
      <c r="C80" s="147"/>
      <c r="D80" s="134"/>
      <c r="E80" s="147"/>
      <c r="F80" s="134"/>
      <c r="G80" s="147"/>
      <c r="H80" s="81"/>
      <c r="K80" s="24"/>
      <c r="L80" s="24"/>
    </row>
    <row r="81" spans="2:15">
      <c r="B81" s="145"/>
      <c r="C81" s="145"/>
      <c r="D81" s="130"/>
      <c r="E81" s="145"/>
      <c r="F81" s="130"/>
      <c r="G81" s="145"/>
      <c r="H81" s="81"/>
      <c r="I81" s="126"/>
      <c r="J81" s="126"/>
      <c r="K81" s="24"/>
      <c r="L81" s="24"/>
    </row>
    <row r="82" spans="2:15">
      <c r="B82" s="145"/>
      <c r="C82" s="145"/>
      <c r="D82" s="130"/>
      <c r="E82" s="145"/>
      <c r="F82" s="130"/>
      <c r="G82" s="145"/>
      <c r="H82" s="81"/>
      <c r="I82" s="126"/>
      <c r="J82" s="126"/>
      <c r="K82" s="24"/>
      <c r="L82" s="24"/>
    </row>
    <row r="83" spans="2:15">
      <c r="B83" s="145"/>
      <c r="C83" s="145"/>
      <c r="D83" s="130"/>
      <c r="E83" s="145"/>
      <c r="F83" s="130"/>
      <c r="G83" s="145"/>
      <c r="H83" s="81"/>
      <c r="I83" s="126"/>
      <c r="J83" s="126"/>
      <c r="K83" s="24"/>
      <c r="L83" s="24"/>
    </row>
    <row r="84" spans="2:15">
      <c r="B84" s="146"/>
      <c r="C84" s="146"/>
      <c r="D84" s="131"/>
      <c r="E84" s="146"/>
      <c r="F84" s="131"/>
      <c r="G84" s="146"/>
      <c r="H84" s="81"/>
      <c r="I84" s="126"/>
      <c r="J84" s="126"/>
      <c r="K84" s="86"/>
      <c r="L84" s="86"/>
      <c r="M84" s="86"/>
      <c r="N84" s="86"/>
      <c r="O84" s="86"/>
    </row>
    <row r="85" spans="2:15">
      <c r="B85" s="2"/>
      <c r="C85" s="86"/>
      <c r="D85" s="86"/>
      <c r="E85" s="86"/>
      <c r="F85" s="86"/>
      <c r="G85" s="86"/>
      <c r="H85" s="86"/>
      <c r="I85" s="127"/>
      <c r="J85" s="127"/>
      <c r="K85" s="86"/>
      <c r="L85" s="86"/>
      <c r="M85" s="86"/>
      <c r="N85" s="86"/>
      <c r="O85" s="86"/>
    </row>
    <row r="86" spans="2:15">
      <c r="B86" s="50" t="s">
        <v>251</v>
      </c>
      <c r="C86" s="148" t="s">
        <v>51</v>
      </c>
      <c r="D86" s="149"/>
      <c r="E86" s="150"/>
      <c r="F86" s="150"/>
      <c r="G86" s="151"/>
      <c r="H86" s="135"/>
      <c r="I86" s="125"/>
      <c r="J86" s="125"/>
      <c r="K86" s="24"/>
      <c r="L86" s="24"/>
    </row>
    <row r="87" spans="2:15">
      <c r="B87" s="50" t="s">
        <v>14</v>
      </c>
      <c r="C87" s="124">
        <v>44835</v>
      </c>
      <c r="D87" s="124"/>
      <c r="E87" s="124">
        <v>44866</v>
      </c>
      <c r="F87" s="124"/>
      <c r="G87" s="124">
        <v>44896</v>
      </c>
      <c r="H87" s="136"/>
      <c r="I87" s="125"/>
      <c r="J87" s="125"/>
      <c r="K87" s="24"/>
      <c r="L87" s="24"/>
    </row>
    <row r="88" spans="2:15">
      <c r="B88" s="123" t="s">
        <v>193</v>
      </c>
      <c r="C88" s="87">
        <v>62027.53</v>
      </c>
      <c r="D88" s="87"/>
      <c r="E88" s="87">
        <v>62027.53</v>
      </c>
      <c r="F88" s="87"/>
      <c r="G88" s="87">
        <f>SUMIFS('TB DEC'!F11:$F$414,'TB DEC'!$A$11:$A$414,'Check lsit'!I88,'TB DEC'!B11:B414,'Check lsit'!$C$86)</f>
        <v>62027.53</v>
      </c>
      <c r="H88" s="137"/>
      <c r="I88" s="125">
        <v>61010402</v>
      </c>
      <c r="J88" s="125"/>
      <c r="K88" s="122"/>
      <c r="L88" s="122"/>
    </row>
    <row r="89" spans="2:15">
      <c r="B89" s="123" t="s">
        <v>195</v>
      </c>
      <c r="C89" s="87">
        <v>5640</v>
      </c>
      <c r="D89" s="87"/>
      <c r="E89" s="87">
        <v>5160</v>
      </c>
      <c r="F89" s="87"/>
      <c r="G89" s="87">
        <f>SUMIFS('TB DEC'!F11:$F$414,'TB DEC'!$A$11:$A$414,'Check lsit'!I89,'TB DEC'!B11:B414,'Check lsit'!$C$86)</f>
        <v>10080</v>
      </c>
      <c r="H89" s="137"/>
      <c r="I89" s="128">
        <v>61010701</v>
      </c>
      <c r="J89" s="128"/>
      <c r="K89" s="122"/>
      <c r="L89" s="122"/>
    </row>
    <row r="90" spans="2:15">
      <c r="B90" s="123" t="s">
        <v>196</v>
      </c>
      <c r="C90" s="87">
        <v>1100</v>
      </c>
      <c r="D90" s="87"/>
      <c r="E90" s="87">
        <v>1019</v>
      </c>
      <c r="F90" s="87"/>
      <c r="G90" s="87">
        <f>SUMIFS('TB DEC'!F11:$F$414,'TB DEC'!$A$11:$A$414,'Check lsit'!I90,'TB DEC'!B11:B414,'Check lsit'!$C$86)</f>
        <v>1019</v>
      </c>
      <c r="H90" s="137"/>
      <c r="I90" s="128">
        <v>61010703</v>
      </c>
      <c r="J90" s="128"/>
      <c r="K90" s="122"/>
      <c r="L90" s="122"/>
    </row>
    <row r="91" spans="2:15">
      <c r="B91" s="123" t="s">
        <v>197</v>
      </c>
      <c r="C91" s="87">
        <v>2313</v>
      </c>
      <c r="D91" s="87"/>
      <c r="E91" s="87">
        <v>1974</v>
      </c>
      <c r="F91" s="87"/>
      <c r="G91" s="87">
        <f>SUMIFS('TB DEC'!F11:$F$414,'TB DEC'!$A$11:$A$414,'Check lsit'!I91,'TB DEC'!B11:B414,'Check lsit'!$C$86)</f>
        <v>4662</v>
      </c>
      <c r="H91" s="137"/>
      <c r="I91" s="128">
        <v>61010704</v>
      </c>
      <c r="J91" s="128"/>
      <c r="K91" s="122"/>
      <c r="L91" s="122"/>
    </row>
    <row r="92" spans="2:15">
      <c r="B92" s="123" t="s">
        <v>198</v>
      </c>
      <c r="C92" s="87">
        <v>1019.31</v>
      </c>
      <c r="D92" s="87"/>
      <c r="E92" s="87">
        <v>1053.28</v>
      </c>
      <c r="F92" s="87"/>
      <c r="G92" s="87">
        <f>SUMIFS('TB DEC'!F11:$F$414,'TB DEC'!$A$11:$A$414,'Check lsit'!I92,'TB DEC'!B11:B414,'Check lsit'!$C$86)</f>
        <v>1019.31</v>
      </c>
      <c r="H92" s="137"/>
      <c r="I92" s="128">
        <v>61010706</v>
      </c>
      <c r="J92" s="128"/>
      <c r="K92" s="122"/>
      <c r="L92" s="122"/>
    </row>
    <row r="93" spans="2:15">
      <c r="B93" s="123" t="s">
        <v>199</v>
      </c>
      <c r="C93" s="87">
        <v>30464</v>
      </c>
      <c r="D93" s="87"/>
      <c r="E93" s="87">
        <v>30316</v>
      </c>
      <c r="F93" s="87"/>
      <c r="G93" s="87">
        <f>SUMIFS('TB DEC'!F11:$F$414,'TB DEC'!$A$11:$A$414,'Check lsit'!I93,'TB DEC'!B11:B414,'Check lsit'!$C$86)</f>
        <v>63734</v>
      </c>
      <c r="H93" s="137"/>
      <c r="I93" s="128">
        <v>61010708</v>
      </c>
      <c r="J93" s="128"/>
      <c r="K93" s="122"/>
      <c r="L93" s="122"/>
    </row>
    <row r="94" spans="2:15">
      <c r="B94" s="123" t="s">
        <v>202</v>
      </c>
      <c r="C94" s="87">
        <v>17935.14</v>
      </c>
      <c r="D94" s="87"/>
      <c r="E94" s="87">
        <v>18686.39</v>
      </c>
      <c r="F94" s="87"/>
      <c r="G94" s="87">
        <f>SUMIFS('TB DEC'!F11:$F$414,'TB DEC'!$A$11:$A$414,'Check lsit'!I94,'TB DEC'!B11:B414,'Check lsit'!$C$86)</f>
        <v>18698.63</v>
      </c>
      <c r="H94" s="137"/>
      <c r="I94" s="128">
        <v>61010803</v>
      </c>
      <c r="J94" s="128"/>
      <c r="K94" s="122"/>
      <c r="L94" s="122"/>
    </row>
    <row r="95" spans="2:15">
      <c r="B95" s="123" t="s">
        <v>204</v>
      </c>
      <c r="C95" s="87">
        <v>34614.92</v>
      </c>
      <c r="D95" s="87"/>
      <c r="E95" s="87">
        <v>35768.75</v>
      </c>
      <c r="F95" s="87"/>
      <c r="G95" s="87">
        <f>SUMIFS('TB DEC'!F11:$F$414,'TB DEC'!$A$11:$A$414,'Check lsit'!I95,'TB DEC'!B11:B414,'Check lsit'!$C$86)</f>
        <v>35768.76</v>
      </c>
      <c r="H95" s="137"/>
      <c r="I95" s="128">
        <v>61010806</v>
      </c>
      <c r="J95" s="128"/>
      <c r="K95" s="122"/>
      <c r="L95" s="122"/>
    </row>
    <row r="96" spans="2:15">
      <c r="B96" s="123" t="s">
        <v>205</v>
      </c>
      <c r="C96" s="87">
        <v>1418.46</v>
      </c>
      <c r="D96" s="87"/>
      <c r="E96" s="87">
        <v>1465.77</v>
      </c>
      <c r="F96" s="87"/>
      <c r="G96" s="87">
        <f>SUMIFS('TB DEC'!F11:$F$414,'TB DEC'!$A$11:$A$414,'Check lsit'!I96,'TB DEC'!B11:B414,'Check lsit'!$C$86)</f>
        <v>1465.52</v>
      </c>
      <c r="H96" s="137"/>
      <c r="I96" s="128">
        <v>61010810</v>
      </c>
      <c r="J96" s="128"/>
      <c r="K96" s="122"/>
      <c r="L96" s="122"/>
    </row>
    <row r="97" spans="2:12">
      <c r="B97" s="123" t="s">
        <v>208</v>
      </c>
      <c r="C97" s="87">
        <v>170.96</v>
      </c>
      <c r="D97" s="87"/>
      <c r="E97" s="87">
        <v>176.66</v>
      </c>
      <c r="F97" s="87"/>
      <c r="G97" s="87">
        <f>SUMIFS('TB DEC'!F11:$F$414,'TB DEC'!$A$11:$A$414,'Check lsit'!I97,'TB DEC'!B11:B414,'Check lsit'!$C$86)</f>
        <v>176.65</v>
      </c>
      <c r="H97" s="137"/>
      <c r="I97" s="128">
        <v>61010906</v>
      </c>
      <c r="J97" s="128"/>
      <c r="K97" s="122"/>
      <c r="L97" s="122"/>
    </row>
    <row r="98" spans="2:12">
      <c r="B98" s="123" t="s">
        <v>211</v>
      </c>
      <c r="C98" s="87">
        <v>7649.09</v>
      </c>
      <c r="D98" s="87"/>
      <c r="E98" s="87">
        <v>7904.06</v>
      </c>
      <c r="F98" s="89"/>
      <c r="G98" s="89">
        <f>SUMIFS('TB DEC'!F11:$F$414,'TB DEC'!$A$11:$A$414,'Check lsit'!I98,'TB DEC'!B11:B414,'Check lsit'!$C$86)</f>
        <v>8370.06</v>
      </c>
      <c r="H98" s="137"/>
      <c r="I98" s="125">
        <v>61011108</v>
      </c>
      <c r="J98" s="125"/>
      <c r="K98" s="24"/>
      <c r="L98" s="24"/>
    </row>
    <row r="99" spans="2:12">
      <c r="B99" s="123" t="s">
        <v>212</v>
      </c>
      <c r="C99" s="87">
        <v>94661.3</v>
      </c>
      <c r="D99" s="87"/>
      <c r="E99" s="87">
        <v>94661.3</v>
      </c>
      <c r="F99" s="89"/>
      <c r="G99" s="89">
        <f>SUMIFS('TB DEC'!F11:$F$414,'TB DEC'!$A$11:$A$414,'Check lsit'!I99,'TB DEC'!B11:B414,'Check lsit'!$C$86)</f>
        <v>94661.3</v>
      </c>
      <c r="H99" s="137"/>
      <c r="I99" s="125">
        <v>61011117</v>
      </c>
      <c r="J99" s="125"/>
      <c r="K99" s="24"/>
      <c r="L99" s="24"/>
    </row>
    <row r="100" spans="2:12">
      <c r="B100" s="123" t="s">
        <v>236</v>
      </c>
      <c r="C100" s="87">
        <v>4750.21</v>
      </c>
      <c r="D100" s="87"/>
      <c r="E100" s="87">
        <v>4930.47</v>
      </c>
      <c r="F100" s="89"/>
      <c r="G100" s="89">
        <f>SUMIFS('TB DEC'!F11:$F$414,'TB DEC'!$A$11:$A$414,'Check lsit'!I100,'TB DEC'!B11:B414,'Check lsit'!$C$86)</f>
        <v>4888.66</v>
      </c>
      <c r="H100" s="137"/>
      <c r="I100" s="125">
        <v>63011002</v>
      </c>
      <c r="J100" s="125"/>
      <c r="K100" s="24"/>
      <c r="L100" s="24"/>
    </row>
    <row r="101" spans="2:12">
      <c r="B101" s="123" t="s">
        <v>237</v>
      </c>
      <c r="C101" s="87">
        <v>26955.67</v>
      </c>
      <c r="D101" s="87"/>
      <c r="E101" s="87">
        <v>28969.17</v>
      </c>
      <c r="F101" s="89"/>
      <c r="G101" s="89">
        <f>SUMIFS('TB DEC'!F11:$F$414,'TB DEC'!$A$11:$A$414,'Check lsit'!I101,'TB DEC'!B11:B414,'Check lsit'!$C$86)</f>
        <v>27816.85</v>
      </c>
      <c r="H101" s="137"/>
      <c r="I101" s="125">
        <v>63011101</v>
      </c>
      <c r="J101" s="125"/>
      <c r="K101" s="24"/>
      <c r="L101" s="24"/>
    </row>
    <row r="102" spans="2:12">
      <c r="B102" s="6"/>
      <c r="C102" s="87"/>
      <c r="D102" s="87"/>
      <c r="E102" s="87"/>
      <c r="F102" s="89"/>
      <c r="G102" s="89"/>
      <c r="H102" s="137"/>
      <c r="I102" s="125"/>
      <c r="J102" s="125"/>
      <c r="K102" s="24"/>
      <c r="L102" s="24"/>
    </row>
    <row r="103" spans="2:12">
      <c r="B103" s="144" t="s">
        <v>90</v>
      </c>
      <c r="C103" s="147"/>
      <c r="D103" s="134"/>
      <c r="E103" s="147"/>
      <c r="F103" s="134"/>
      <c r="G103" s="147"/>
      <c r="H103" s="81"/>
      <c r="I103" s="126"/>
      <c r="J103" s="126"/>
      <c r="K103" s="24"/>
      <c r="L103" s="24"/>
    </row>
    <row r="104" spans="2:12">
      <c r="B104" s="145"/>
      <c r="C104" s="145"/>
      <c r="D104" s="130"/>
      <c r="E104" s="145"/>
      <c r="F104" s="130"/>
      <c r="G104" s="145"/>
      <c r="H104" s="81"/>
      <c r="I104" s="126"/>
      <c r="J104" s="126"/>
      <c r="K104" s="24"/>
      <c r="L104" s="24"/>
    </row>
    <row r="105" spans="2:12">
      <c r="B105" s="145"/>
      <c r="C105" s="145"/>
      <c r="D105" s="130"/>
      <c r="E105" s="145"/>
      <c r="F105" s="130"/>
      <c r="G105" s="145"/>
      <c r="H105" s="81"/>
      <c r="I105" s="126"/>
      <c r="J105" s="126"/>
      <c r="K105" s="24"/>
      <c r="L105" s="24"/>
    </row>
    <row r="106" spans="2:12">
      <c r="B106" s="145"/>
      <c r="C106" s="145"/>
      <c r="D106" s="130"/>
      <c r="E106" s="145"/>
      <c r="F106" s="130"/>
      <c r="G106" s="145"/>
      <c r="H106" s="81"/>
      <c r="I106" s="126"/>
      <c r="J106" s="126"/>
      <c r="K106" s="24"/>
      <c r="L106" s="24"/>
    </row>
    <row r="107" spans="2:12">
      <c r="B107" s="146"/>
      <c r="C107" s="146"/>
      <c r="D107" s="131"/>
      <c r="E107" s="146"/>
      <c r="F107" s="131"/>
      <c r="G107" s="146"/>
      <c r="H107" s="81"/>
      <c r="I107" s="126"/>
      <c r="J107" s="126"/>
      <c r="K107" s="24"/>
      <c r="L107" s="24"/>
    </row>
    <row r="108" spans="2:12">
      <c r="B108" s="81"/>
      <c r="C108" s="81"/>
      <c r="D108" s="81"/>
      <c r="E108" s="81"/>
      <c r="F108" s="81"/>
      <c r="G108" s="81"/>
      <c r="H108" s="81"/>
      <c r="I108" s="126"/>
      <c r="J108" s="126"/>
      <c r="K108" s="24"/>
      <c r="L108" s="24"/>
    </row>
    <row r="109" spans="2:12">
      <c r="B109" s="50" t="s">
        <v>252</v>
      </c>
      <c r="C109" s="148" t="s">
        <v>52</v>
      </c>
      <c r="D109" s="149"/>
      <c r="E109" s="150"/>
      <c r="F109" s="150"/>
      <c r="G109" s="151"/>
      <c r="H109" s="135"/>
      <c r="I109" s="125"/>
      <c r="J109" s="125"/>
      <c r="K109" s="24"/>
      <c r="L109" s="24"/>
    </row>
    <row r="110" spans="2:12">
      <c r="B110" s="50" t="s">
        <v>14</v>
      </c>
      <c r="C110" s="124">
        <v>44835</v>
      </c>
      <c r="D110" s="124"/>
      <c r="E110" s="124">
        <v>44866</v>
      </c>
      <c r="F110" s="124"/>
      <c r="G110" s="124">
        <v>44896</v>
      </c>
      <c r="H110" s="136"/>
      <c r="I110" s="125"/>
      <c r="J110" s="125"/>
      <c r="K110" s="24"/>
      <c r="L110" s="24"/>
    </row>
    <row r="111" spans="2:12">
      <c r="B111" s="123" t="s">
        <v>193</v>
      </c>
      <c r="C111" s="87">
        <v>209140.8</v>
      </c>
      <c r="D111" s="87"/>
      <c r="E111" s="87">
        <v>209140.8</v>
      </c>
      <c r="F111" s="87"/>
      <c r="G111" s="87">
        <f>SUMIFS('TB DEC'!F11:$F$414,'TB DEC'!$A$11:$A$414,'Check lsit'!I111,'TB DEC'!B11:B414,'Check lsit'!$C$109)</f>
        <v>209140.8</v>
      </c>
      <c r="H111" s="137"/>
      <c r="I111" s="125">
        <v>61010402</v>
      </c>
      <c r="J111" s="125"/>
      <c r="K111" s="24"/>
      <c r="L111" s="24"/>
    </row>
    <row r="112" spans="2:12">
      <c r="B112" s="123" t="s">
        <v>195</v>
      </c>
      <c r="C112" s="87">
        <v>9269.7000000000007</v>
      </c>
      <c r="D112" s="87"/>
      <c r="E112" s="87">
        <v>9367.0499999999993</v>
      </c>
      <c r="F112" s="87"/>
      <c r="G112" s="87">
        <f>SUMIFS('TB DEC'!F11:$F$414,'TB DEC'!$A$11:$A$414,'Check lsit'!I112,'TB DEC'!B11:B414,'Check lsit'!$C$109)</f>
        <v>9749.41</v>
      </c>
      <c r="H112" s="137"/>
      <c r="I112" s="125">
        <v>61010701</v>
      </c>
      <c r="J112" s="125"/>
      <c r="K112" s="24"/>
      <c r="L112" s="24"/>
    </row>
    <row r="113" spans="2:12">
      <c r="B113" s="123" t="s">
        <v>196</v>
      </c>
      <c r="C113" s="87">
        <v>3543.66</v>
      </c>
      <c r="D113" s="87"/>
      <c r="E113" s="87">
        <v>3517.22</v>
      </c>
      <c r="F113" s="87"/>
      <c r="G113" s="87">
        <f>SUMIFS('TB DEC'!F11:$F$414,'TB DEC'!$A$11:$A$414,'Check lsit'!I113,'TB DEC'!B11:B414,'Check lsit'!$C$109)</f>
        <v>3435</v>
      </c>
      <c r="H113" s="137"/>
      <c r="I113" s="125">
        <v>61010703</v>
      </c>
      <c r="J113" s="125"/>
      <c r="K113" s="24"/>
      <c r="L113" s="24"/>
    </row>
    <row r="114" spans="2:12">
      <c r="B114" s="123" t="s">
        <v>197</v>
      </c>
      <c r="C114" s="87">
        <v>1491</v>
      </c>
      <c r="D114" s="87"/>
      <c r="E114" s="87">
        <v>1281</v>
      </c>
      <c r="F114" s="87"/>
      <c r="G114" s="87">
        <f>SUMIFS('TB DEC'!F11:$F$414,'TB DEC'!$A$11:$A$414,'Check lsit'!I114,'TB DEC'!B11:B414,'Check lsit'!$C$109)</f>
        <v>1176</v>
      </c>
      <c r="H114" s="137"/>
      <c r="I114" s="125">
        <v>61010704</v>
      </c>
      <c r="J114" s="125"/>
      <c r="K114" s="24"/>
      <c r="L114" s="24"/>
    </row>
    <row r="115" spans="2:12">
      <c r="B115" s="123" t="s">
        <v>198</v>
      </c>
      <c r="C115" s="87">
        <v>1019.31</v>
      </c>
      <c r="D115" s="87"/>
      <c r="E115" s="87">
        <v>1053.28</v>
      </c>
      <c r="F115" s="87"/>
      <c r="G115" s="87">
        <f>SUMIFS('TB DEC'!F11:$F$414,'TB DEC'!$A$11:$A$414,'Check lsit'!I115,'TB DEC'!B11:B414,'Check lsit'!$C$109)</f>
        <v>1019.31</v>
      </c>
      <c r="H115" s="137"/>
      <c r="I115" s="125">
        <v>61010706</v>
      </c>
      <c r="J115" s="125"/>
      <c r="K115" s="24"/>
      <c r="L115" s="24"/>
    </row>
    <row r="116" spans="2:12">
      <c r="B116" s="123" t="s">
        <v>199</v>
      </c>
      <c r="C116" s="87">
        <v>70560</v>
      </c>
      <c r="D116" s="87"/>
      <c r="E116" s="87">
        <v>65100</v>
      </c>
      <c r="F116" s="87"/>
      <c r="G116" s="87">
        <f>SUMIFS('TB DEC'!F11:$F$414,'TB DEC'!$A$11:$A$414,'Check lsit'!I116,'TB DEC'!B11:B414,'Check lsit'!$C$109)</f>
        <v>57540</v>
      </c>
      <c r="H116" s="137"/>
      <c r="I116" s="125">
        <v>61010708</v>
      </c>
      <c r="J116" s="125"/>
      <c r="K116" s="24"/>
      <c r="L116" s="24"/>
    </row>
    <row r="117" spans="2:12">
      <c r="B117" s="123" t="s">
        <v>202</v>
      </c>
      <c r="C117" s="87">
        <v>9250.2900000000009</v>
      </c>
      <c r="D117" s="87"/>
      <c r="E117" s="87">
        <v>9541.16</v>
      </c>
      <c r="F117" s="87"/>
      <c r="G117" s="87">
        <f>SUMIFS('TB DEC'!F11:$F$414,'TB DEC'!$A$11:$A$414,'Check lsit'!I117,'TB DEC'!B11:B414,'Check lsit'!$C$109)</f>
        <v>9718.5300000000007</v>
      </c>
      <c r="H117" s="137"/>
      <c r="I117" s="125">
        <v>61010803</v>
      </c>
      <c r="J117" s="125"/>
      <c r="K117" s="24"/>
      <c r="L117" s="24"/>
    </row>
    <row r="118" spans="2:12">
      <c r="B118" s="123" t="s">
        <v>204</v>
      </c>
      <c r="C118" s="87">
        <v>74955.47</v>
      </c>
      <c r="D118" s="87"/>
      <c r="E118" s="87">
        <v>77453.990000000005</v>
      </c>
      <c r="F118" s="87"/>
      <c r="G118" s="87">
        <f>SUMIFS('TB DEC'!F11:$F$414,'TB DEC'!$A$11:$A$414,'Check lsit'!I118,'TB DEC'!B11:B414,'Check lsit'!$C$109)</f>
        <v>77453.899999999994</v>
      </c>
      <c r="H118" s="137"/>
      <c r="I118" s="125">
        <v>61010806</v>
      </c>
      <c r="J118" s="125"/>
      <c r="K118" s="24"/>
      <c r="L118" s="24"/>
    </row>
    <row r="119" spans="2:12">
      <c r="B119" s="123" t="s">
        <v>205</v>
      </c>
      <c r="C119" s="87">
        <v>0</v>
      </c>
      <c r="D119" s="87"/>
      <c r="E119" s="87">
        <v>0</v>
      </c>
      <c r="F119" s="87"/>
      <c r="G119" s="87">
        <f>SUMIFS('TB DEC'!F11:$F$414,'TB DEC'!$A$11:$A$414,'Check lsit'!I119,'TB DEC'!B11:B414,'Check lsit'!$C$109)</f>
        <v>0</v>
      </c>
      <c r="H119" s="137"/>
      <c r="I119" s="125">
        <v>61010810</v>
      </c>
      <c r="J119" s="125"/>
      <c r="K119" s="24"/>
      <c r="L119" s="24"/>
    </row>
    <row r="120" spans="2:12">
      <c r="B120" s="123" t="s">
        <v>208</v>
      </c>
      <c r="C120" s="87">
        <v>499.73</v>
      </c>
      <c r="D120" s="87"/>
      <c r="E120" s="87">
        <v>516.38</v>
      </c>
      <c r="F120" s="87"/>
      <c r="G120" s="87">
        <f>SUMIFS('TB DEC'!F11:$F$414,'TB DEC'!$A$11:$A$414,'Check lsit'!I120,'TB DEC'!B11:B414,'Check lsit'!$C$109)</f>
        <v>516.38</v>
      </c>
      <c r="H120" s="137"/>
      <c r="I120" s="125">
        <v>61010906</v>
      </c>
      <c r="J120" s="125"/>
      <c r="K120" s="24"/>
      <c r="L120" s="24"/>
    </row>
    <row r="121" spans="2:12">
      <c r="B121" s="123" t="s">
        <v>211</v>
      </c>
      <c r="C121" s="87">
        <v>13908.76</v>
      </c>
      <c r="D121" s="87"/>
      <c r="E121" s="87">
        <v>13555.46</v>
      </c>
      <c r="F121" s="87"/>
      <c r="G121" s="87">
        <f>SUMIFS('TB DEC'!F11:$F$414,'TB DEC'!$A$11:$A$414,'Check lsit'!I121,'TB DEC'!B11:B414,'Check lsit'!$C$109)</f>
        <v>17760.46</v>
      </c>
      <c r="H121" s="137"/>
      <c r="I121" s="125">
        <v>61011108</v>
      </c>
      <c r="J121" s="125"/>
      <c r="K121" s="24"/>
      <c r="L121" s="24"/>
    </row>
    <row r="122" spans="2:12">
      <c r="B122" s="123" t="s">
        <v>212</v>
      </c>
      <c r="C122" s="87">
        <v>139427.20000000001</v>
      </c>
      <c r="D122" s="87"/>
      <c r="E122" s="87">
        <v>139427.20000000001</v>
      </c>
      <c r="F122" s="87"/>
      <c r="G122" s="87">
        <f>SUMIFS('TB DEC'!F11:$F$414,'TB DEC'!$A$11:$A$414,'Check lsit'!I122,'TB DEC'!B11:B414,'Check lsit'!$C$109)</f>
        <v>139427.20000000001</v>
      </c>
      <c r="H122" s="137"/>
      <c r="I122" s="125">
        <v>61011117</v>
      </c>
      <c r="J122" s="125"/>
      <c r="K122" s="24"/>
      <c r="L122" s="24"/>
    </row>
    <row r="123" spans="2:12">
      <c r="B123" s="123" t="s">
        <v>236</v>
      </c>
      <c r="C123" s="87">
        <v>9260.7999999999993</v>
      </c>
      <c r="D123" s="87"/>
      <c r="E123" s="87">
        <v>11122.03</v>
      </c>
      <c r="F123" s="87"/>
      <c r="G123" s="87">
        <f>SUMIFS('TB DEC'!F11:$F$414,'TB DEC'!$A$11:$A$414,'Check lsit'!I123,'TB DEC'!B11:B414,'Check lsit'!$C$109)</f>
        <v>10026.51</v>
      </c>
      <c r="H123" s="137"/>
      <c r="I123" s="125">
        <v>63011002</v>
      </c>
      <c r="J123" s="125"/>
      <c r="K123" s="24"/>
      <c r="L123" s="24"/>
    </row>
    <row r="124" spans="2:12">
      <c r="B124" s="123" t="s">
        <v>237</v>
      </c>
      <c r="C124" s="87">
        <v>27789.55</v>
      </c>
      <c r="D124" s="87"/>
      <c r="E124" s="87">
        <v>32667.62</v>
      </c>
      <c r="F124" s="87"/>
      <c r="G124" s="87">
        <f>SUMIFS('TB DEC'!F11:$F$414,'TB DEC'!$A$11:$A$414,'Check lsit'!I124,'TB DEC'!B11:B414,'Check lsit'!$C$109)</f>
        <v>28713.86</v>
      </c>
      <c r="H124" s="137"/>
      <c r="I124" s="125">
        <v>63011101</v>
      </c>
      <c r="J124" s="125"/>
      <c r="K124" s="24"/>
      <c r="L124" s="24"/>
    </row>
    <row r="125" spans="2:12">
      <c r="B125" s="35"/>
      <c r="C125" s="87"/>
      <c r="D125" s="87"/>
      <c r="E125" s="87"/>
      <c r="F125" s="89"/>
      <c r="G125" s="89"/>
      <c r="H125" s="137"/>
      <c r="I125" s="125"/>
      <c r="J125" s="125"/>
      <c r="K125" s="24"/>
      <c r="L125" s="24"/>
    </row>
    <row r="126" spans="2:12">
      <c r="B126" s="144" t="s">
        <v>90</v>
      </c>
      <c r="C126" s="147"/>
      <c r="D126" s="134"/>
      <c r="E126" s="147"/>
      <c r="F126" s="134"/>
      <c r="G126" s="147"/>
      <c r="H126" s="81"/>
      <c r="I126" s="126"/>
      <c r="J126" s="126"/>
      <c r="K126" s="24"/>
      <c r="L126" s="24"/>
    </row>
    <row r="127" spans="2:12">
      <c r="B127" s="145"/>
      <c r="C127" s="145"/>
      <c r="D127" s="130"/>
      <c r="E127" s="145"/>
      <c r="F127" s="130"/>
      <c r="G127" s="145"/>
      <c r="H127" s="81"/>
      <c r="I127" s="126"/>
      <c r="J127" s="126"/>
      <c r="K127" s="24"/>
      <c r="L127" s="24"/>
    </row>
    <row r="128" spans="2:12">
      <c r="B128" s="145"/>
      <c r="C128" s="145"/>
      <c r="D128" s="130"/>
      <c r="E128" s="145"/>
      <c r="F128" s="130"/>
      <c r="G128" s="145"/>
      <c r="H128" s="81"/>
      <c r="I128" s="126"/>
      <c r="J128" s="126"/>
      <c r="K128" s="24"/>
      <c r="L128" s="24"/>
    </row>
    <row r="129" spans="2:12">
      <c r="B129" s="145"/>
      <c r="C129" s="145"/>
      <c r="D129" s="130"/>
      <c r="E129" s="145"/>
      <c r="F129" s="130"/>
      <c r="G129" s="145"/>
      <c r="H129" s="81"/>
      <c r="I129" s="126"/>
      <c r="J129" s="126"/>
      <c r="K129" s="24"/>
      <c r="L129" s="24"/>
    </row>
    <row r="130" spans="2:12">
      <c r="B130" s="146"/>
      <c r="C130" s="146"/>
      <c r="D130" s="131"/>
      <c r="E130" s="146"/>
      <c r="F130" s="131"/>
      <c r="G130" s="146"/>
      <c r="H130" s="81"/>
      <c r="I130" s="126"/>
      <c r="J130" s="126"/>
      <c r="K130" s="24"/>
      <c r="L130" s="24"/>
    </row>
    <row r="131" spans="2:12">
      <c r="B131" s="81"/>
      <c r="C131" s="81"/>
      <c r="D131" s="81"/>
      <c r="E131" s="81"/>
      <c r="F131" s="81"/>
      <c r="G131" s="81"/>
      <c r="H131" s="81"/>
      <c r="I131" s="126"/>
      <c r="J131" s="126"/>
      <c r="K131" s="24"/>
      <c r="L131" s="24"/>
    </row>
    <row r="132" spans="2:12">
      <c r="B132" s="50" t="s">
        <v>253</v>
      </c>
      <c r="C132" s="148" t="s">
        <v>53</v>
      </c>
      <c r="D132" s="149"/>
      <c r="E132" s="150"/>
      <c r="F132" s="150"/>
      <c r="G132" s="151"/>
      <c r="H132" s="135"/>
      <c r="I132" s="125"/>
      <c r="J132" s="125"/>
      <c r="K132" s="24"/>
      <c r="L132" s="24"/>
    </row>
    <row r="133" spans="2:12">
      <c r="B133" s="50" t="s">
        <v>14</v>
      </c>
      <c r="C133" s="124">
        <v>44835</v>
      </c>
      <c r="D133" s="124"/>
      <c r="E133" s="124">
        <v>44866</v>
      </c>
      <c r="F133" s="124"/>
      <c r="G133" s="124">
        <v>44896</v>
      </c>
      <c r="H133" s="136"/>
      <c r="I133" s="125"/>
      <c r="J133" s="125"/>
      <c r="K133" s="24"/>
      <c r="L133" s="24"/>
    </row>
    <row r="134" spans="2:12">
      <c r="B134" s="123" t="s">
        <v>193</v>
      </c>
      <c r="C134" s="87">
        <v>75000</v>
      </c>
      <c r="D134" s="87"/>
      <c r="E134" s="87">
        <v>75000</v>
      </c>
      <c r="F134" s="87"/>
      <c r="G134" s="87">
        <f>SUMIFS('TB DEC'!F11:$F$414,'TB DEC'!$A$11:$A$414,'Check lsit'!I134,'TB DEC'!B11:B414,'Check lsit'!$C$132)</f>
        <v>75000</v>
      </c>
      <c r="H134" s="137"/>
      <c r="I134" s="125">
        <v>61010402</v>
      </c>
      <c r="J134" s="125"/>
      <c r="K134" s="24"/>
      <c r="L134" s="24"/>
    </row>
    <row r="135" spans="2:12">
      <c r="B135" s="123" t="s">
        <v>195</v>
      </c>
      <c r="C135" s="87">
        <v>1889.91</v>
      </c>
      <c r="D135" s="87"/>
      <c r="E135" s="87">
        <v>2459.8200000000002</v>
      </c>
      <c r="F135" s="87"/>
      <c r="G135" s="87">
        <f>SUMIFS('TB DEC'!F11:$F$414,'TB DEC'!$A$11:$A$414,'Check lsit'!I135,'TB DEC'!B11:B414,'Check lsit'!C132)</f>
        <v>2459.8200000000002</v>
      </c>
      <c r="H135" s="137"/>
      <c r="I135" s="125">
        <v>61010701</v>
      </c>
      <c r="J135" s="125"/>
      <c r="K135" s="24"/>
      <c r="L135" s="24"/>
    </row>
    <row r="136" spans="2:12">
      <c r="B136" s="123" t="s">
        <v>196</v>
      </c>
      <c r="C136" s="87">
        <v>1823.44</v>
      </c>
      <c r="D136" s="87"/>
      <c r="E136" s="87">
        <v>1791</v>
      </c>
      <c r="F136" s="87"/>
      <c r="G136" s="87">
        <f>SUMIFS('TB DEC'!F11:$F$414,'TB DEC'!$A$11:$A$414,'Check lsit'!I136,'TB DEC'!B11:B414,'Check lsit'!$C$132)</f>
        <v>1791</v>
      </c>
      <c r="H136" s="137"/>
      <c r="I136" s="125">
        <v>61010703</v>
      </c>
      <c r="J136" s="125"/>
      <c r="K136" s="24"/>
      <c r="L136" s="24"/>
    </row>
    <row r="137" spans="2:12">
      <c r="B137" s="123" t="s">
        <v>197</v>
      </c>
      <c r="C137" s="87">
        <v>1497.12</v>
      </c>
      <c r="D137" s="87"/>
      <c r="E137" s="87">
        <v>1194.22</v>
      </c>
      <c r="F137" s="87"/>
      <c r="G137" s="87">
        <f>SUMIFS('TB DEC'!F11:$F$414,'TB DEC'!$A$11:$A$414,'Check lsit'!I137,'TB DEC'!B11:B414,'Check lsit'!$C$132)</f>
        <v>1745.75</v>
      </c>
      <c r="H137" s="137"/>
      <c r="I137" s="125">
        <v>61010704</v>
      </c>
      <c r="J137" s="125"/>
      <c r="K137" s="24"/>
      <c r="L137" s="24"/>
    </row>
    <row r="138" spans="2:12">
      <c r="B138" s="123" t="s">
        <v>198</v>
      </c>
      <c r="C138" s="87">
        <v>1019.31</v>
      </c>
      <c r="D138" s="87"/>
      <c r="E138" s="87">
        <v>1053.28</v>
      </c>
      <c r="F138" s="87"/>
      <c r="G138" s="87">
        <f>SUMIFS('TB DEC'!F11:$F$414,'TB DEC'!$A$11:$A$414,'Check lsit'!I138,'TB DEC'!B11:B414,'Check lsit'!$C$132)</f>
        <v>1019.31</v>
      </c>
      <c r="H138" s="137"/>
      <c r="I138" s="125">
        <v>61010706</v>
      </c>
      <c r="J138" s="125"/>
      <c r="K138" s="24"/>
      <c r="L138" s="24"/>
    </row>
    <row r="139" spans="2:12">
      <c r="B139" s="123" t="s">
        <v>199</v>
      </c>
      <c r="C139" s="87">
        <v>41216.71</v>
      </c>
      <c r="D139" s="87"/>
      <c r="E139" s="87">
        <v>34756.639999999999</v>
      </c>
      <c r="F139" s="87"/>
      <c r="G139" s="87">
        <f>SUMIFS('TB DEC'!F11:$F$414,'TB DEC'!$A$11:$A$414,'Check lsit'!I139,'TB DEC'!B11:B414,'Check lsit'!$C$132)</f>
        <v>50321.91</v>
      </c>
      <c r="H139" s="137"/>
      <c r="I139" s="125">
        <v>61010708</v>
      </c>
      <c r="J139" s="125"/>
      <c r="K139" s="24"/>
      <c r="L139" s="24"/>
    </row>
    <row r="140" spans="2:12">
      <c r="B140" s="123" t="s">
        <v>202</v>
      </c>
      <c r="C140" s="87">
        <v>12966.36</v>
      </c>
      <c r="D140" s="87"/>
      <c r="E140" s="87">
        <v>13734.39</v>
      </c>
      <c r="F140" s="87"/>
      <c r="G140" s="87">
        <f>SUMIFS('TB DEC'!F11:$F$414,'TB DEC'!$A$11:$A$414,'Check lsit'!I140,'TB DEC'!B11:B414,'Check lsit'!$C$132)</f>
        <v>13750.4</v>
      </c>
      <c r="H140" s="137"/>
      <c r="I140" s="125">
        <v>61010803</v>
      </c>
      <c r="J140" s="125"/>
      <c r="K140" s="24"/>
      <c r="L140" s="24"/>
    </row>
    <row r="141" spans="2:12">
      <c r="B141" s="123" t="s">
        <v>204</v>
      </c>
      <c r="C141" s="87">
        <v>44577.279999999999</v>
      </c>
      <c r="D141" s="87"/>
      <c r="E141" s="87">
        <v>64604.98</v>
      </c>
      <c r="F141" s="87"/>
      <c r="G141" s="87">
        <f>SUMIFS('TB DEC'!F11:$F$414,'TB DEC'!$A$11:$A$414,'Check lsit'!I141,'TB DEC'!B11:B414,'Check lsit'!$C$132)</f>
        <v>54866.81</v>
      </c>
      <c r="H141" s="137"/>
      <c r="I141" s="125">
        <v>61010806</v>
      </c>
      <c r="J141" s="125"/>
      <c r="K141" s="24"/>
      <c r="L141" s="24"/>
    </row>
    <row r="142" spans="2:12">
      <c r="B142" s="123" t="s">
        <v>205</v>
      </c>
      <c r="C142" s="87">
        <v>0</v>
      </c>
      <c r="D142" s="87"/>
      <c r="E142" s="87">
        <v>0</v>
      </c>
      <c r="F142" s="87"/>
      <c r="G142" s="87">
        <f>SUMIFS('TB DEC'!F11:$F$414,'TB DEC'!$A$11:$A$414,'Check lsit'!I142,'TB DEC'!B11:B414,'Check lsit'!$C$132)</f>
        <v>0</v>
      </c>
      <c r="H142" s="137"/>
      <c r="I142" s="125">
        <v>61010810</v>
      </c>
      <c r="J142" s="125"/>
      <c r="K142" s="24"/>
      <c r="L142" s="24"/>
    </row>
    <row r="143" spans="2:12">
      <c r="B143" s="123" t="s">
        <v>208</v>
      </c>
      <c r="C143" s="87">
        <v>2047.89</v>
      </c>
      <c r="D143" s="87"/>
      <c r="E143" s="87">
        <v>2116.15</v>
      </c>
      <c r="F143" s="87"/>
      <c r="G143" s="87">
        <f>SUMIFS('TB DEC'!F11:$F$414,'TB DEC'!$A$11:$A$414,'Check lsit'!I143,'TB DEC'!B11:B414,'Check lsit'!$C$132)</f>
        <v>2116.16</v>
      </c>
      <c r="H143" s="137"/>
      <c r="I143" s="125">
        <v>61010906</v>
      </c>
      <c r="J143" s="125"/>
      <c r="K143" s="24"/>
      <c r="L143" s="24"/>
    </row>
    <row r="144" spans="2:12">
      <c r="B144" s="123" t="s">
        <v>211</v>
      </c>
      <c r="C144" s="87">
        <v>9768.16</v>
      </c>
      <c r="D144" s="87"/>
      <c r="E144" s="87">
        <v>10047.030000000001</v>
      </c>
      <c r="F144" s="87"/>
      <c r="G144" s="87">
        <f>SUMIFS('TB DEC'!F11:$F$414,'TB DEC'!$A$11:$A$414,'Check lsit'!I144,'TB DEC'!B11:B414,'Check lsit'!$C$132)</f>
        <v>10047.030000000001</v>
      </c>
      <c r="H144" s="137"/>
      <c r="I144" s="125">
        <v>61011108</v>
      </c>
      <c r="J144" s="125"/>
      <c r="K144" s="24"/>
      <c r="L144" s="24"/>
    </row>
    <row r="145" spans="2:12">
      <c r="B145" s="123" t="s">
        <v>212</v>
      </c>
      <c r="C145" s="87">
        <v>0</v>
      </c>
      <c r="D145" s="87"/>
      <c r="E145" s="87">
        <v>0</v>
      </c>
      <c r="F145" s="87"/>
      <c r="G145" s="87">
        <f>SUMIFS('TB DEC'!F11:$F$414,'TB DEC'!$A$11:$A$414,'Check lsit'!I145,'TB DEC'!B11:B414,'Check lsit'!$C$132)</f>
        <v>0</v>
      </c>
      <c r="H145" s="137"/>
      <c r="I145" s="125">
        <v>61011117</v>
      </c>
      <c r="J145" s="125"/>
      <c r="K145" s="24"/>
      <c r="L145" s="24"/>
    </row>
    <row r="146" spans="2:12">
      <c r="B146" s="123" t="s">
        <v>236</v>
      </c>
      <c r="C146" s="87">
        <v>2325.89</v>
      </c>
      <c r="D146" s="87"/>
      <c r="E146" s="87">
        <v>3586.67</v>
      </c>
      <c r="F146" s="87"/>
      <c r="G146" s="87">
        <f>SUMIFS('TB DEC'!F11:$F$414,'TB DEC'!$A$11:$A$414,'Check lsit'!I146,'TB DEC'!B11:B414,'Check lsit'!$C$132)</f>
        <v>3900.88</v>
      </c>
      <c r="H146" s="137"/>
      <c r="I146" s="125">
        <v>63011002</v>
      </c>
      <c r="J146" s="125"/>
      <c r="K146" s="24"/>
      <c r="L146" s="24"/>
    </row>
    <row r="147" spans="2:12">
      <c r="B147" s="123" t="s">
        <v>237</v>
      </c>
      <c r="C147" s="87">
        <v>13885.68</v>
      </c>
      <c r="D147" s="87"/>
      <c r="E147" s="87">
        <v>28314</v>
      </c>
      <c r="F147" s="87"/>
      <c r="G147" s="87">
        <f>SUMIFS('TB DEC'!F11:$F$414,'TB DEC'!$A$11:$A$414,'Check lsit'!I147,'TB DEC'!B11:B414,'Check lsit'!$C$132)</f>
        <v>31760.57</v>
      </c>
      <c r="H147" s="137"/>
      <c r="I147" s="125">
        <v>63011101</v>
      </c>
      <c r="J147" s="125"/>
      <c r="K147" s="24"/>
      <c r="L147" s="24"/>
    </row>
    <row r="148" spans="2:12">
      <c r="B148" s="35"/>
      <c r="C148" s="87"/>
      <c r="D148" s="87"/>
      <c r="E148" s="87"/>
      <c r="F148" s="87"/>
      <c r="G148" s="87"/>
      <c r="H148" s="137"/>
      <c r="I148" s="125"/>
      <c r="J148" s="125"/>
      <c r="K148" s="24"/>
      <c r="L148" s="24"/>
    </row>
    <row r="149" spans="2:12">
      <c r="B149" s="144" t="s">
        <v>90</v>
      </c>
      <c r="C149" s="147"/>
      <c r="D149" s="134"/>
      <c r="E149" s="147"/>
      <c r="F149" s="134"/>
      <c r="G149" s="147"/>
      <c r="H149" s="81"/>
      <c r="I149" s="126"/>
      <c r="J149" s="126"/>
      <c r="K149" s="24"/>
      <c r="L149" s="24"/>
    </row>
    <row r="150" spans="2:12">
      <c r="B150" s="145"/>
      <c r="C150" s="145"/>
      <c r="D150" s="130"/>
      <c r="E150" s="145"/>
      <c r="F150" s="130"/>
      <c r="G150" s="145"/>
      <c r="H150" s="81"/>
      <c r="I150" s="126"/>
      <c r="J150" s="126"/>
      <c r="K150" s="24"/>
      <c r="L150" s="24"/>
    </row>
    <row r="151" spans="2:12">
      <c r="B151" s="145"/>
      <c r="C151" s="145"/>
      <c r="D151" s="130"/>
      <c r="E151" s="145"/>
      <c r="F151" s="130"/>
      <c r="G151" s="145"/>
      <c r="H151" s="81"/>
      <c r="I151" s="126"/>
      <c r="J151" s="126"/>
      <c r="K151" s="24"/>
      <c r="L151" s="24"/>
    </row>
    <row r="152" spans="2:12">
      <c r="B152" s="145"/>
      <c r="C152" s="145"/>
      <c r="D152" s="130"/>
      <c r="E152" s="145"/>
      <c r="F152" s="130"/>
      <c r="G152" s="145"/>
      <c r="H152" s="81"/>
      <c r="I152" s="126"/>
      <c r="J152" s="126"/>
      <c r="K152" s="24"/>
      <c r="L152" s="24"/>
    </row>
    <row r="153" spans="2:12">
      <c r="B153" s="146"/>
      <c r="C153" s="146"/>
      <c r="D153" s="131"/>
      <c r="E153" s="146"/>
      <c r="F153" s="131"/>
      <c r="G153" s="146"/>
      <c r="H153" s="81"/>
      <c r="I153" s="126"/>
      <c r="J153" s="126"/>
      <c r="K153" s="24"/>
      <c r="L153" s="24"/>
    </row>
    <row r="154" spans="2:12">
      <c r="B154" s="81"/>
      <c r="C154" s="81"/>
      <c r="D154" s="81"/>
      <c r="E154" s="81"/>
      <c r="F154" s="81"/>
      <c r="G154" s="81"/>
      <c r="H154" s="81"/>
      <c r="I154" s="126"/>
      <c r="J154" s="126"/>
      <c r="K154" s="24"/>
      <c r="L154" s="24"/>
    </row>
    <row r="155" spans="2:12">
      <c r="B155" s="50" t="s">
        <v>254</v>
      </c>
      <c r="C155" s="148" t="s">
        <v>54</v>
      </c>
      <c r="D155" s="149"/>
      <c r="E155" s="150"/>
      <c r="F155" s="150"/>
      <c r="G155" s="151"/>
      <c r="H155" s="135"/>
      <c r="I155" s="125"/>
      <c r="J155" s="125"/>
      <c r="K155" s="24"/>
      <c r="L155" s="24"/>
    </row>
    <row r="156" spans="2:12">
      <c r="B156" s="50" t="s">
        <v>14</v>
      </c>
      <c r="C156" s="124">
        <v>44835</v>
      </c>
      <c r="D156" s="124"/>
      <c r="E156" s="124">
        <v>44866</v>
      </c>
      <c r="F156" s="124"/>
      <c r="G156" s="124">
        <v>44896</v>
      </c>
      <c r="H156" s="136"/>
      <c r="I156" s="125"/>
      <c r="J156" s="125"/>
      <c r="K156" s="24"/>
      <c r="L156" s="24"/>
    </row>
    <row r="157" spans="2:12">
      <c r="B157" s="123" t="s">
        <v>193</v>
      </c>
      <c r="C157" s="87">
        <v>56295.6</v>
      </c>
      <c r="D157" s="87"/>
      <c r="E157" s="87">
        <v>56295.6</v>
      </c>
      <c r="F157" s="87"/>
      <c r="G157" s="87">
        <f>SUMIFS('TB DEC'!F11:$F$414,'TB DEC'!$A$11:$A$414,'Check lsit'!I157,'TB DEC'!B11:B414,'Check lsit'!$C$155)</f>
        <v>59319.85</v>
      </c>
      <c r="H157" s="137"/>
      <c r="I157" s="125">
        <v>61010402</v>
      </c>
      <c r="J157" s="125"/>
      <c r="K157" s="24"/>
      <c r="L157" s="24"/>
    </row>
    <row r="158" spans="2:12">
      <c r="B158" s="123" t="s">
        <v>195</v>
      </c>
      <c r="C158" s="87">
        <v>3300</v>
      </c>
      <c r="D158" s="87"/>
      <c r="E158" s="87">
        <v>3450</v>
      </c>
      <c r="F158" s="87"/>
      <c r="G158" s="87">
        <f>SUMIFS('TB DEC'!F11:$F$414,'TB DEC'!$A$11:$A$414,'Check lsit'!I158,'TB DEC'!B11:B414,'Check lsit'!$C$155)</f>
        <v>4050</v>
      </c>
      <c r="H158" s="137"/>
      <c r="I158" s="125">
        <v>61010701</v>
      </c>
      <c r="J158" s="125"/>
      <c r="K158" s="24"/>
      <c r="L158" s="24"/>
    </row>
    <row r="159" spans="2:12">
      <c r="B159" s="123" t="s">
        <v>196</v>
      </c>
      <c r="C159" s="87">
        <v>1692</v>
      </c>
      <c r="D159" s="87"/>
      <c r="E159" s="87">
        <v>1518</v>
      </c>
      <c r="F159" s="87"/>
      <c r="G159" s="87">
        <f>SUMIFS('TB DEC'!F11:$F$414,'TB DEC'!$A$11:$A$414,'Check lsit'!I159,'TB DEC'!B11:B414,'Check lsit'!$C$155)</f>
        <v>1500</v>
      </c>
      <c r="H159" s="137"/>
      <c r="I159" s="125">
        <v>61010703</v>
      </c>
      <c r="J159" s="125"/>
      <c r="K159" s="24"/>
      <c r="L159" s="24"/>
    </row>
    <row r="160" spans="2:12">
      <c r="B160" s="123" t="s">
        <v>197</v>
      </c>
      <c r="C160" s="87">
        <v>1980</v>
      </c>
      <c r="D160" s="87"/>
      <c r="E160" s="87">
        <v>1900</v>
      </c>
      <c r="F160" s="87"/>
      <c r="G160" s="87">
        <f>SUMIFS('TB DEC'!F11:$F$414,'TB DEC'!$A$11:$A$414,'Check lsit'!I160,'TB DEC'!B11:B414,'Check lsit'!$C$155)</f>
        <v>1880</v>
      </c>
      <c r="H160" s="137"/>
      <c r="I160" s="125">
        <v>61010704</v>
      </c>
      <c r="J160" s="125"/>
      <c r="K160" s="24"/>
      <c r="L160" s="24"/>
    </row>
    <row r="161" spans="2:12">
      <c r="B161" s="123" t="s">
        <v>198</v>
      </c>
      <c r="C161" s="87">
        <v>1019.31</v>
      </c>
      <c r="D161" s="87"/>
      <c r="E161" s="87">
        <v>1053.28</v>
      </c>
      <c r="F161" s="87"/>
      <c r="G161" s="87">
        <f>SUMIFS('TB DEC'!F11:$F$414,'TB DEC'!$A$11:$A$414,'Check lsit'!I161,'TB DEC'!B11:B414,'Check lsit'!$C$155)</f>
        <v>1019.31</v>
      </c>
      <c r="H161" s="137"/>
      <c r="I161" s="125">
        <v>61010706</v>
      </c>
      <c r="J161" s="125"/>
      <c r="K161" s="24"/>
      <c r="L161" s="24"/>
    </row>
    <row r="162" spans="2:12">
      <c r="B162" s="123" t="s">
        <v>199</v>
      </c>
      <c r="C162" s="87">
        <v>29490</v>
      </c>
      <c r="D162" s="87"/>
      <c r="E162" s="87">
        <v>36068.9</v>
      </c>
      <c r="F162" s="87"/>
      <c r="G162" s="87">
        <f>SUMIFS('TB DEC'!F11:$F$414,'TB DEC'!$A$11:$A$414,'Check lsit'!I162,'TB DEC'!B11:B414,'Check lsit'!$C$155)</f>
        <v>36199.800000000003</v>
      </c>
      <c r="H162" s="137"/>
      <c r="I162" s="125">
        <v>61010708</v>
      </c>
      <c r="J162" s="125"/>
      <c r="K162" s="24"/>
      <c r="L162" s="24"/>
    </row>
    <row r="163" spans="2:12">
      <c r="B163" s="123" t="s">
        <v>202</v>
      </c>
      <c r="C163" s="87">
        <v>36383.69</v>
      </c>
      <c r="D163" s="87"/>
      <c r="E163" s="87">
        <v>37659.51</v>
      </c>
      <c r="F163" s="87"/>
      <c r="G163" s="87">
        <f>SUMIFS('TB DEC'!F11:$F$414,'TB DEC'!$A$11:$A$414,'Check lsit'!I163,'TB DEC'!B11:B414,'Check lsit'!$C$155)</f>
        <v>15539.19</v>
      </c>
      <c r="H163" s="137"/>
      <c r="I163" s="125">
        <v>61010803</v>
      </c>
      <c r="J163" s="125"/>
      <c r="K163" s="24"/>
      <c r="L163" s="24"/>
    </row>
    <row r="164" spans="2:12">
      <c r="B164" s="123" t="s">
        <v>204</v>
      </c>
      <c r="C164" s="87">
        <v>30791.94</v>
      </c>
      <c r="D164" s="87"/>
      <c r="E164" s="87">
        <v>31818.34</v>
      </c>
      <c r="F164" s="87"/>
      <c r="G164" s="87">
        <f>SUMIFS('TB DEC'!F11:$F$414,'TB DEC'!$A$11:$A$414,'Check lsit'!I164,'TB DEC'!B11:B414,'Check lsit'!$C$155)</f>
        <v>31818.44</v>
      </c>
      <c r="H164" s="137"/>
      <c r="I164" s="125">
        <v>61010806</v>
      </c>
      <c r="J164" s="125"/>
      <c r="K164" s="24"/>
      <c r="L164" s="24"/>
    </row>
    <row r="165" spans="2:12">
      <c r="B165" s="123" t="s">
        <v>205</v>
      </c>
      <c r="C165" s="87">
        <v>0</v>
      </c>
      <c r="D165" s="87"/>
      <c r="E165" s="87">
        <v>0</v>
      </c>
      <c r="F165" s="87"/>
      <c r="G165" s="87">
        <f>SUMIFS('TB DEC'!F11:$F$414,'TB DEC'!$A$11:$A$414,'Check lsit'!I165,'TB DEC'!B11:B414,'Check lsit'!$C$155)</f>
        <v>0</v>
      </c>
      <c r="H165" s="137"/>
      <c r="I165" s="125">
        <v>61010810</v>
      </c>
      <c r="J165" s="125"/>
      <c r="K165" s="24"/>
      <c r="L165" s="24"/>
    </row>
    <row r="166" spans="2:12">
      <c r="B166" s="123" t="s">
        <v>208</v>
      </c>
      <c r="C166" s="87">
        <v>423.78</v>
      </c>
      <c r="D166" s="87"/>
      <c r="E166" s="87">
        <v>437.91</v>
      </c>
      <c r="F166" s="87"/>
      <c r="G166" s="87">
        <f>SUMIFS('TB DEC'!F11:$F$414,'TB DEC'!$A$11:$A$414,'Check lsit'!I166,'TB DEC'!B11:B414,'Check lsit'!$C$155)</f>
        <v>437.9</v>
      </c>
      <c r="H166" s="137"/>
      <c r="I166" s="125">
        <v>61010906</v>
      </c>
      <c r="J166" s="125"/>
      <c r="K166" s="24"/>
      <c r="L166" s="24"/>
    </row>
    <row r="167" spans="2:12">
      <c r="B167" s="123" t="s">
        <v>211</v>
      </c>
      <c r="C167" s="87">
        <v>15970.77</v>
      </c>
      <c r="D167" s="87"/>
      <c r="E167" s="87">
        <v>8158.97</v>
      </c>
      <c r="F167" s="87"/>
      <c r="G167" s="87">
        <f>SUMIFS('TB DEC'!F11:$F$414,'TB DEC'!$A$11:$A$414,'Check lsit'!I167,'TB DEC'!B11:B414,'Check lsit'!$C$155)</f>
        <v>8158.97</v>
      </c>
      <c r="H167" s="137"/>
      <c r="I167" s="125">
        <v>61011108</v>
      </c>
      <c r="J167" s="125"/>
      <c r="K167" s="24"/>
      <c r="L167" s="24"/>
    </row>
    <row r="168" spans="2:12">
      <c r="B168" s="123" t="s">
        <v>212</v>
      </c>
      <c r="C168" s="87">
        <v>94917</v>
      </c>
      <c r="D168" s="87"/>
      <c r="E168" s="87">
        <v>94917</v>
      </c>
      <c r="F168" s="87"/>
      <c r="G168" s="87">
        <f>SUMIFS('TB DEC'!F11:$F$414,'TB DEC'!$A$11:$A$414,'Check lsit'!I168,'TB DEC'!B11:B414,'Check lsit'!$C$155)</f>
        <v>99453.38</v>
      </c>
      <c r="H168" s="137"/>
      <c r="I168" s="125">
        <v>61011117</v>
      </c>
      <c r="J168" s="125"/>
      <c r="K168" s="24"/>
      <c r="L168" s="24"/>
    </row>
    <row r="169" spans="2:12">
      <c r="B169" s="123" t="s">
        <v>236</v>
      </c>
      <c r="C169" s="87">
        <v>3541.78</v>
      </c>
      <c r="D169" s="87"/>
      <c r="E169" s="87">
        <v>4009.3</v>
      </c>
      <c r="F169" s="87"/>
      <c r="G169" s="87">
        <f>SUMIFS('TB DEC'!F11:$F$414,'TB DEC'!$A$11:$A$414,'Check lsit'!I169,'TB DEC'!B11:B414,'Check lsit'!$C$155)</f>
        <v>4026.49</v>
      </c>
      <c r="H169" s="137"/>
      <c r="I169" s="125">
        <v>63011002</v>
      </c>
      <c r="J169" s="125"/>
      <c r="K169" s="24"/>
      <c r="L169" s="24"/>
    </row>
    <row r="170" spans="2:12">
      <c r="B170" s="123" t="s">
        <v>237</v>
      </c>
      <c r="C170" s="87">
        <v>20608.71</v>
      </c>
      <c r="D170" s="87"/>
      <c r="E170" s="87">
        <v>21964.85</v>
      </c>
      <c r="F170" s="87"/>
      <c r="G170" s="87">
        <f>SUMIFS('TB DEC'!F11:$F$414,'TB DEC'!$A$11:$A$414,'Check lsit'!I170,'TB DEC'!B11:B414,'Check lsit'!$C$155)</f>
        <v>24379.62</v>
      </c>
      <c r="H170" s="137"/>
      <c r="I170" s="125">
        <v>63011101</v>
      </c>
      <c r="J170" s="125"/>
      <c r="K170" s="24"/>
      <c r="L170" s="24"/>
    </row>
    <row r="171" spans="2:12">
      <c r="B171" s="35"/>
      <c r="C171" s="89"/>
      <c r="D171" s="89"/>
      <c r="E171" s="89"/>
      <c r="F171" s="89"/>
      <c r="G171" s="89"/>
      <c r="H171" s="137"/>
      <c r="I171" s="125"/>
      <c r="J171" s="125"/>
      <c r="K171" s="24"/>
      <c r="L171" s="24"/>
    </row>
    <row r="172" spans="2:12">
      <c r="B172" s="144" t="s">
        <v>90</v>
      </c>
      <c r="C172" s="129"/>
      <c r="D172" s="129"/>
      <c r="E172" s="129"/>
      <c r="F172" s="129"/>
      <c r="G172" s="147"/>
      <c r="H172" s="81"/>
      <c r="I172" s="126"/>
      <c r="J172" s="126"/>
      <c r="K172" s="24"/>
      <c r="L172" s="24"/>
    </row>
    <row r="173" spans="2:12">
      <c r="B173" s="145"/>
      <c r="C173" s="130"/>
      <c r="D173" s="130"/>
      <c r="E173" s="130"/>
      <c r="F173" s="130"/>
      <c r="G173" s="145"/>
      <c r="H173" s="81"/>
      <c r="I173" s="126"/>
      <c r="J173" s="126"/>
      <c r="K173" s="24"/>
      <c r="L173" s="24"/>
    </row>
    <row r="174" spans="2:12">
      <c r="B174" s="145"/>
      <c r="C174" s="130"/>
      <c r="D174" s="130"/>
      <c r="E174" s="130"/>
      <c r="F174" s="130"/>
      <c r="G174" s="145"/>
      <c r="H174" s="81"/>
      <c r="I174" s="126"/>
      <c r="J174" s="126"/>
      <c r="K174" s="24"/>
      <c r="L174" s="24"/>
    </row>
    <row r="175" spans="2:12">
      <c r="B175" s="145"/>
      <c r="C175" s="130"/>
      <c r="D175" s="130"/>
      <c r="E175" s="130"/>
      <c r="F175" s="130"/>
      <c r="G175" s="145"/>
      <c r="H175" s="81"/>
      <c r="I175" s="126"/>
      <c r="J175" s="126"/>
      <c r="K175" s="24"/>
      <c r="L175" s="24"/>
    </row>
    <row r="176" spans="2:12">
      <c r="B176" s="146"/>
      <c r="C176" s="131"/>
      <c r="D176" s="131"/>
      <c r="E176" s="131"/>
      <c r="F176" s="131"/>
      <c r="G176" s="146"/>
      <c r="H176" s="81"/>
      <c r="I176" s="126"/>
      <c r="J176" s="126"/>
      <c r="K176" s="24"/>
      <c r="L176" s="24"/>
    </row>
    <row r="177" spans="2:12">
      <c r="B177" s="81"/>
      <c r="C177" s="81"/>
      <c r="D177" s="81"/>
      <c r="E177" s="81"/>
      <c r="F177" s="81"/>
      <c r="G177" s="81"/>
      <c r="H177" s="81"/>
      <c r="I177" s="126"/>
      <c r="J177" s="126"/>
      <c r="K177" s="24"/>
      <c r="L177" s="24"/>
    </row>
    <row r="178" spans="2:12">
      <c r="B178" s="50" t="s">
        <v>95</v>
      </c>
      <c r="C178" s="148" t="s">
        <v>55</v>
      </c>
      <c r="D178" s="149"/>
      <c r="E178" s="150"/>
      <c r="F178" s="150"/>
      <c r="G178" s="151"/>
      <c r="H178" s="135"/>
      <c r="I178" s="125"/>
      <c r="J178" s="125"/>
      <c r="K178" s="24"/>
      <c r="L178" s="24"/>
    </row>
    <row r="179" spans="2:12">
      <c r="B179" s="50" t="s">
        <v>14</v>
      </c>
      <c r="C179" s="124">
        <v>44835</v>
      </c>
      <c r="D179" s="124"/>
      <c r="E179" s="124">
        <v>44866</v>
      </c>
      <c r="F179" s="124"/>
      <c r="G179" s="124">
        <v>44896</v>
      </c>
      <c r="H179" s="136"/>
      <c r="I179" s="125"/>
      <c r="J179" s="125"/>
      <c r="K179" s="24"/>
      <c r="L179" s="24"/>
    </row>
    <row r="180" spans="2:12">
      <c r="B180" s="123" t="s">
        <v>193</v>
      </c>
      <c r="C180" s="87">
        <v>36842.11</v>
      </c>
      <c r="D180" s="87"/>
      <c r="E180" s="87">
        <v>73684.210000000006</v>
      </c>
      <c r="F180" s="87"/>
      <c r="G180" s="87">
        <f>SUMIFS('TB DEC'!F11:$F$414,'TB DEC'!$A$11:$A$414,'Check lsit'!I180,'TB DEC'!B11:B414,'Check lsit'!$C$178)</f>
        <v>73684.210000000006</v>
      </c>
      <c r="H180" s="137"/>
      <c r="I180" s="125">
        <v>61010402</v>
      </c>
      <c r="J180" s="125"/>
      <c r="K180" s="24"/>
      <c r="L180" s="24"/>
    </row>
    <row r="181" spans="2:12">
      <c r="B181" s="123" t="s">
        <v>195</v>
      </c>
      <c r="C181" s="87">
        <v>3689.72</v>
      </c>
      <c r="D181" s="87"/>
      <c r="E181" s="87">
        <v>3689.72</v>
      </c>
      <c r="F181" s="87"/>
      <c r="G181" s="87">
        <f>SUMIFS('TB DEC'!F11:$F$414,'TB DEC'!$A$11:$A$414,'Check lsit'!I181,'TB DEC'!B11:B414,'Check lsit'!$C$178)</f>
        <v>3689.72</v>
      </c>
      <c r="H181" s="137"/>
      <c r="I181" s="125">
        <v>61010701</v>
      </c>
      <c r="J181" s="125"/>
      <c r="K181" s="24"/>
      <c r="L181" s="24"/>
    </row>
    <row r="182" spans="2:12">
      <c r="B182" s="123" t="s">
        <v>196</v>
      </c>
      <c r="C182" s="87">
        <v>2106</v>
      </c>
      <c r="D182" s="87"/>
      <c r="E182" s="87">
        <v>1998</v>
      </c>
      <c r="F182" s="87"/>
      <c r="G182" s="87">
        <f>SUMIFS('TB DEC'!F11:$F$414,'TB DEC'!$A$11:$A$414,'Check lsit'!I182,'TB DEC'!B11:B414,'Check lsit'!$C$178)</f>
        <v>1998</v>
      </c>
      <c r="H182" s="137"/>
      <c r="I182" s="125">
        <v>61010703</v>
      </c>
      <c r="J182" s="125"/>
      <c r="K182" s="24"/>
      <c r="L182" s="24"/>
    </row>
    <row r="183" spans="2:12">
      <c r="B183" s="123" t="s">
        <v>197</v>
      </c>
      <c r="C183" s="87">
        <v>2500.1799999999998</v>
      </c>
      <c r="D183" s="87"/>
      <c r="E183" s="87">
        <v>1911.21</v>
      </c>
      <c r="F183" s="87"/>
      <c r="G183" s="87">
        <f>SUMIFS('TB DEC'!F11:$F$414,'TB DEC'!$A$11:$A$414,'Check lsit'!I183,'TB DEC'!B11:B414,'Check lsit'!$C$178)</f>
        <v>1364.49</v>
      </c>
      <c r="H183" s="137"/>
      <c r="I183" s="125">
        <v>61010704</v>
      </c>
      <c r="J183" s="125"/>
      <c r="K183" s="24"/>
      <c r="L183" s="24"/>
    </row>
    <row r="184" spans="2:12">
      <c r="B184" s="123" t="s">
        <v>198</v>
      </c>
      <c r="C184" s="87">
        <v>1019.31</v>
      </c>
      <c r="D184" s="87"/>
      <c r="E184" s="87">
        <v>1053.28</v>
      </c>
      <c r="F184" s="87"/>
      <c r="G184" s="87">
        <f>SUMIFS('TB DEC'!F11:$F$414,'TB DEC'!$A$11:$A$414,'Check lsit'!I184,'TB DEC'!B11:B414,'Check lsit'!$C$178)</f>
        <v>1019.31</v>
      </c>
      <c r="H184" s="137"/>
      <c r="I184" s="125">
        <v>61010706</v>
      </c>
      <c r="J184" s="125"/>
      <c r="K184" s="24"/>
      <c r="L184" s="24"/>
    </row>
    <row r="185" spans="2:12">
      <c r="B185" s="123" t="s">
        <v>199</v>
      </c>
      <c r="C185" s="87">
        <v>66183.520000000004</v>
      </c>
      <c r="D185" s="87"/>
      <c r="E185" s="87">
        <v>48308.06</v>
      </c>
      <c r="F185" s="87"/>
      <c r="G185" s="87">
        <f>SUMIFS('TB DEC'!F11:$F$414,'TB DEC'!$A$11:$A$414,'Check lsit'!I185,'TB DEC'!B11:B414,'Check lsit'!$C$178)</f>
        <v>47220.800000000003</v>
      </c>
      <c r="H185" s="137"/>
      <c r="I185" s="125">
        <v>61010708</v>
      </c>
      <c r="J185" s="125"/>
      <c r="K185" s="24"/>
      <c r="L185" s="24"/>
    </row>
    <row r="186" spans="2:12">
      <c r="B186" s="123" t="s">
        <v>202</v>
      </c>
      <c r="C186" s="87">
        <v>72387.53</v>
      </c>
      <c r="D186" s="87"/>
      <c r="E186" s="87">
        <v>74807.679999999993</v>
      </c>
      <c r="F186" s="87"/>
      <c r="G186" s="87">
        <f>SUMIFS('TB DEC'!F11:$F$414,'TB DEC'!$A$11:$A$414,'Check lsit'!I186,'TB DEC'!B11:B414,'Check lsit'!$C$178)</f>
        <v>74839.3</v>
      </c>
      <c r="H186" s="137"/>
      <c r="I186" s="125">
        <v>61010803</v>
      </c>
      <c r="J186" s="125"/>
      <c r="K186" s="24"/>
      <c r="L186" s="24"/>
    </row>
    <row r="187" spans="2:12">
      <c r="B187" s="123" t="s">
        <v>204</v>
      </c>
      <c r="C187" s="87">
        <v>22073.57</v>
      </c>
      <c r="D187" s="87"/>
      <c r="E187" s="87">
        <v>22809.360000000001</v>
      </c>
      <c r="F187" s="87"/>
      <c r="G187" s="87">
        <f>SUMIFS('TB DEC'!F11:$F$414,'TB DEC'!$A$11:$A$414,'Check lsit'!I187,'TB DEC'!B11:B414,'Check lsit'!$C$178)</f>
        <v>22809.41</v>
      </c>
      <c r="H187" s="137"/>
      <c r="I187" s="125">
        <v>61010806</v>
      </c>
      <c r="J187" s="125"/>
      <c r="K187" s="24"/>
      <c r="L187" s="24"/>
    </row>
    <row r="188" spans="2:12">
      <c r="B188" s="123" t="s">
        <v>205</v>
      </c>
      <c r="C188" s="87">
        <v>1411.89</v>
      </c>
      <c r="D188" s="87"/>
      <c r="E188" s="87">
        <v>1458.95</v>
      </c>
      <c r="F188" s="87"/>
      <c r="G188" s="87">
        <f>SUMIFS('TB DEC'!F11:$F$414,'TB DEC'!$A$11:$A$414,'Check lsit'!I188,'TB DEC'!B11:B414,'Check lsit'!$C$178)</f>
        <v>1458.95</v>
      </c>
      <c r="H188" s="137"/>
      <c r="I188" s="125">
        <v>61010810</v>
      </c>
      <c r="J188" s="125"/>
      <c r="K188" s="24"/>
      <c r="L188" s="24"/>
    </row>
    <row r="189" spans="2:12">
      <c r="B189" s="123" t="s">
        <v>208</v>
      </c>
      <c r="C189" s="87">
        <v>1472.05</v>
      </c>
      <c r="D189" s="87"/>
      <c r="E189" s="87">
        <v>1521.12</v>
      </c>
      <c r="F189" s="87"/>
      <c r="G189" s="87">
        <f>SUMIFS('TB DEC'!F11:$F$414,'TB DEC'!$A$11:$A$414,'Check lsit'!I189,'TB DEC'!B11:B414,'Check lsit'!$C$178)</f>
        <v>1521.12</v>
      </c>
      <c r="H189" s="137"/>
      <c r="I189" s="125">
        <v>61010906</v>
      </c>
      <c r="J189" s="125"/>
      <c r="K189" s="24"/>
      <c r="L189" s="24"/>
    </row>
    <row r="190" spans="2:12">
      <c r="B190" s="123" t="s">
        <v>211</v>
      </c>
      <c r="C190" s="87">
        <v>11940.43</v>
      </c>
      <c r="D190" s="87"/>
      <c r="E190" s="87">
        <v>40897.71</v>
      </c>
      <c r="F190" s="87"/>
      <c r="G190" s="87">
        <f>SUMIFS('TB DEC'!F11:$F$414,'TB DEC'!$A$11:$A$414,'Check lsit'!I190,'TB DEC'!B11:B414,'Check lsit'!$C$178)</f>
        <v>10707.03</v>
      </c>
      <c r="H190" s="137"/>
      <c r="I190" s="125">
        <v>61011108</v>
      </c>
      <c r="J190" s="125"/>
      <c r="K190" s="24"/>
      <c r="L190" s="24"/>
    </row>
    <row r="191" spans="2:12">
      <c r="B191" s="123" t="s">
        <v>212</v>
      </c>
      <c r="C191" s="87">
        <v>10930.08</v>
      </c>
      <c r="D191" s="87"/>
      <c r="E191" s="87">
        <v>19103.16</v>
      </c>
      <c r="F191" s="87"/>
      <c r="G191" s="87">
        <f>SUMIFS('TB DEC'!F11:$F$414,'TB DEC'!$A$11:$A$414,'Check lsit'!I191,'TB DEC'!B11:B414,'Check lsit'!$C$178)</f>
        <v>19103.16</v>
      </c>
      <c r="H191" s="137"/>
      <c r="I191" s="125">
        <v>61011117</v>
      </c>
      <c r="J191" s="125"/>
      <c r="K191" s="24"/>
      <c r="L191" s="24"/>
    </row>
    <row r="192" spans="2:12">
      <c r="B192" s="123" t="s">
        <v>236</v>
      </c>
      <c r="C192" s="87">
        <v>4623.1499999999996</v>
      </c>
      <c r="D192" s="87"/>
      <c r="E192" s="87">
        <v>5770.39</v>
      </c>
      <c r="F192" s="87"/>
      <c r="G192" s="87">
        <f>SUMIFS('TB DEC'!F11:$F$414,'TB DEC'!$A$11:$A$414,'Check lsit'!I192,'TB DEC'!B11:B414,'Check lsit'!$C$178)</f>
        <v>5597.4</v>
      </c>
      <c r="H192" s="137"/>
      <c r="I192" s="125">
        <v>63011002</v>
      </c>
      <c r="J192" s="125"/>
      <c r="K192" s="24"/>
      <c r="L192" s="24"/>
    </row>
    <row r="193" spans="2:14">
      <c r="B193" s="123" t="s">
        <v>237</v>
      </c>
      <c r="C193" s="87">
        <v>23827.05</v>
      </c>
      <c r="D193" s="87"/>
      <c r="E193" s="87">
        <v>26773.16</v>
      </c>
      <c r="F193" s="87"/>
      <c r="G193" s="87">
        <f>SUMIFS('TB DEC'!F11:$F$414,'TB DEC'!$A$11:$A$414,'Check lsit'!I193,'TB DEC'!B11:B414,'Check lsit'!$C$178)</f>
        <v>25981.52</v>
      </c>
      <c r="H193" s="137"/>
      <c r="I193" s="125">
        <v>63011101</v>
      </c>
      <c r="J193" s="125"/>
      <c r="K193" s="24"/>
      <c r="L193" s="24"/>
    </row>
    <row r="194" spans="2:14">
      <c r="B194" s="35"/>
      <c r="C194" s="87"/>
      <c r="D194" s="87"/>
      <c r="E194" s="87"/>
      <c r="F194" s="87"/>
      <c r="G194" s="87"/>
      <c r="H194" s="137"/>
      <c r="I194" s="125"/>
      <c r="J194" s="125"/>
      <c r="K194" s="24"/>
      <c r="L194" s="24"/>
    </row>
    <row r="195" spans="2:14">
      <c r="B195" s="144" t="s">
        <v>90</v>
      </c>
      <c r="C195" s="129"/>
      <c r="D195" s="129"/>
      <c r="E195" s="129"/>
      <c r="F195" s="129"/>
      <c r="G195" s="147"/>
      <c r="H195" s="81"/>
      <c r="I195" s="126"/>
      <c r="J195" s="126"/>
      <c r="K195" s="24"/>
      <c r="L195" s="24"/>
    </row>
    <row r="196" spans="2:14">
      <c r="B196" s="145"/>
      <c r="C196" s="130"/>
      <c r="D196" s="130"/>
      <c r="E196" s="130"/>
      <c r="F196" s="130"/>
      <c r="G196" s="145"/>
      <c r="H196" s="81"/>
      <c r="I196" s="126"/>
      <c r="J196" s="126"/>
      <c r="K196" s="24"/>
      <c r="L196" s="24"/>
    </row>
    <row r="197" spans="2:14">
      <c r="B197" s="145"/>
      <c r="C197" s="130"/>
      <c r="D197" s="130"/>
      <c r="E197" s="130"/>
      <c r="F197" s="130"/>
      <c r="G197" s="145"/>
      <c r="H197" s="81"/>
      <c r="K197" s="24"/>
      <c r="L197" s="24"/>
    </row>
    <row r="198" spans="2:14">
      <c r="B198" s="145"/>
      <c r="C198" s="130"/>
      <c r="D198" s="130"/>
      <c r="E198" s="130"/>
      <c r="F198" s="130"/>
      <c r="G198" s="145"/>
      <c r="H198" s="81"/>
      <c r="K198" s="24"/>
      <c r="L198" s="24"/>
    </row>
    <row r="199" spans="2:14">
      <c r="B199" s="146"/>
      <c r="C199" s="131"/>
      <c r="D199" s="131"/>
      <c r="E199" s="131"/>
      <c r="F199" s="131"/>
      <c r="G199" s="146"/>
      <c r="H199" s="81"/>
      <c r="K199" s="24"/>
      <c r="L199" s="24"/>
    </row>
    <row r="200" spans="2:14">
      <c r="B200" s="81"/>
      <c r="C200" s="81"/>
      <c r="D200" s="81"/>
      <c r="E200" s="81"/>
      <c r="F200" s="81"/>
      <c r="G200" s="81"/>
      <c r="H200" s="81"/>
      <c r="K200" s="24"/>
      <c r="L200" s="24"/>
    </row>
    <row r="201" spans="2:14"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</row>
    <row r="202" spans="2:14" ht="15.6">
      <c r="B202" s="37" t="s">
        <v>91</v>
      </c>
      <c r="C202" s="1"/>
      <c r="D202" s="1"/>
      <c r="E202" s="1"/>
      <c r="F202" s="1"/>
      <c r="G202" s="1"/>
      <c r="H202" s="1"/>
      <c r="I202" s="1"/>
      <c r="J202" s="1"/>
      <c r="K202"/>
      <c r="L202"/>
      <c r="M202"/>
      <c r="N202"/>
    </row>
    <row r="203" spans="2:14" ht="15.6">
      <c r="B203" s="42" t="s">
        <v>92</v>
      </c>
      <c r="C203" s="1"/>
      <c r="D203" s="1"/>
      <c r="E203" s="1"/>
      <c r="F203" s="1"/>
      <c r="G203" s="1"/>
      <c r="H203" s="1"/>
      <c r="I203" s="1"/>
      <c r="J203" s="1"/>
      <c r="K203"/>
      <c r="L203"/>
      <c r="M203"/>
      <c r="N203"/>
    </row>
    <row r="204" spans="2:14">
      <c r="B204" s="1"/>
      <c r="C204" s="1"/>
      <c r="D204" s="1"/>
      <c r="E204" s="1"/>
      <c r="F204" s="1"/>
      <c r="G204" s="1"/>
      <c r="H204" s="1"/>
      <c r="I204" s="1"/>
      <c r="J204" s="1"/>
      <c r="K204"/>
      <c r="L204"/>
      <c r="M204"/>
      <c r="N204"/>
    </row>
    <row r="205" spans="2:14">
      <c r="B205" s="7" t="s">
        <v>5</v>
      </c>
      <c r="C205" s="7" t="s">
        <v>6</v>
      </c>
      <c r="D205" s="7"/>
      <c r="E205" s="7" t="s">
        <v>93</v>
      </c>
      <c r="F205" s="7"/>
      <c r="G205" s="9" t="s">
        <v>12</v>
      </c>
      <c r="H205" s="9"/>
      <c r="I205" s="8" t="s">
        <v>11</v>
      </c>
      <c r="J205" s="138"/>
      <c r="K205"/>
      <c r="L205"/>
      <c r="M205"/>
      <c r="N205"/>
    </row>
    <row r="206" spans="2:14">
      <c r="B206" s="17"/>
      <c r="C206" s="17"/>
      <c r="D206" s="17"/>
      <c r="E206" s="17"/>
      <c r="F206" s="17"/>
      <c r="G206" s="88"/>
      <c r="H206" s="88"/>
      <c r="I206" s="17"/>
      <c r="J206"/>
      <c r="K206"/>
      <c r="L206"/>
      <c r="M206"/>
      <c r="N206"/>
    </row>
    <row r="207" spans="2:14">
      <c r="B207" s="17"/>
      <c r="C207" s="17"/>
      <c r="D207" s="17"/>
      <c r="E207" s="17"/>
      <c r="F207" s="17"/>
      <c r="G207" s="88"/>
      <c r="H207" s="88"/>
      <c r="I207" s="17"/>
      <c r="J207"/>
      <c r="K207"/>
      <c r="L207"/>
      <c r="M207"/>
      <c r="N207"/>
    </row>
    <row r="208" spans="2:14">
      <c r="B208" s="17"/>
      <c r="C208" s="17"/>
      <c r="D208" s="17"/>
      <c r="E208" s="17"/>
      <c r="F208" s="17"/>
      <c r="G208" s="88"/>
      <c r="H208" s="88"/>
      <c r="I208" s="17"/>
      <c r="J208"/>
      <c r="K208"/>
      <c r="L208"/>
      <c r="M208"/>
      <c r="N208"/>
    </row>
    <row r="209" spans="2:14">
      <c r="B209" s="3"/>
      <c r="C209" s="3"/>
      <c r="D209" s="3"/>
      <c r="E209" s="3"/>
      <c r="F209" s="3"/>
      <c r="G209" s="3"/>
      <c r="H209" s="3"/>
      <c r="I209" s="3"/>
      <c r="J209" s="1"/>
      <c r="K209"/>
      <c r="L209"/>
      <c r="M209"/>
      <c r="N209"/>
    </row>
    <row r="210" spans="2:14">
      <c r="B210" s="3"/>
      <c r="C210" s="3"/>
      <c r="D210" s="3"/>
      <c r="E210" s="3"/>
      <c r="F210" s="3"/>
      <c r="G210" s="3"/>
      <c r="H210" s="3"/>
      <c r="I210" s="3"/>
      <c r="J210" s="1"/>
      <c r="K210"/>
      <c r="L210"/>
      <c r="M210"/>
      <c r="N210"/>
    </row>
    <row r="211" spans="2:14">
      <c r="B211" s="3"/>
      <c r="C211" s="3"/>
      <c r="D211" s="3"/>
      <c r="E211" s="3"/>
      <c r="F211" s="3"/>
      <c r="G211" s="3"/>
      <c r="H211" s="3"/>
      <c r="I211" s="3"/>
      <c r="J211" s="1"/>
      <c r="K211"/>
      <c r="L211"/>
      <c r="M211"/>
      <c r="N211"/>
    </row>
    <row r="212" spans="2:14">
      <c r="B212" s="3"/>
      <c r="C212" s="3"/>
      <c r="D212" s="3"/>
      <c r="E212" s="3"/>
      <c r="F212" s="3"/>
      <c r="G212" s="3"/>
      <c r="H212" s="3"/>
      <c r="I212" s="3"/>
      <c r="J212" s="1"/>
    </row>
    <row r="213" spans="2:14">
      <c r="B213" s="3"/>
      <c r="C213" s="3"/>
      <c r="D213" s="3"/>
      <c r="E213" s="3"/>
      <c r="F213" s="3"/>
      <c r="G213" s="3"/>
      <c r="H213" s="3"/>
      <c r="I213" s="3"/>
      <c r="J213" s="1"/>
    </row>
    <row r="215" spans="2:14" ht="15.6" hidden="1">
      <c r="B215" s="37" t="s">
        <v>94</v>
      </c>
      <c r="C215" s="1"/>
      <c r="D215" s="1"/>
      <c r="E215" s="1"/>
      <c r="F215" s="1"/>
      <c r="G215" s="1"/>
      <c r="H215" s="1"/>
      <c r="I215" s="1"/>
      <c r="J215" s="1"/>
    </row>
    <row r="216" spans="2:14" ht="15.6" hidden="1">
      <c r="B216" s="42" t="s">
        <v>42</v>
      </c>
      <c r="C216" s="1"/>
      <c r="D216" s="1"/>
      <c r="E216" s="1"/>
      <c r="F216" s="1"/>
      <c r="G216" s="1"/>
      <c r="H216" s="1"/>
      <c r="I216" s="1"/>
      <c r="J216" s="1"/>
    </row>
    <row r="217" spans="2:14" hidden="1">
      <c r="B217" s="1"/>
      <c r="C217" s="1"/>
      <c r="D217" s="1"/>
      <c r="E217" s="1"/>
      <c r="F217" s="1"/>
      <c r="G217" s="1"/>
      <c r="H217" s="1"/>
      <c r="I217" s="1"/>
      <c r="J217" s="1"/>
    </row>
    <row r="218" spans="2:14" hidden="1">
      <c r="B218" s="6" t="s">
        <v>5</v>
      </c>
      <c r="C218" s="158" t="s">
        <v>7</v>
      </c>
      <c r="D218" s="159"/>
      <c r="E218" s="160"/>
      <c r="F218" s="132"/>
      <c r="G218" s="6" t="s">
        <v>8</v>
      </c>
      <c r="H218" s="6"/>
      <c r="I218" s="6" t="s">
        <v>9</v>
      </c>
      <c r="J218" s="6"/>
      <c r="K218" s="6" t="s">
        <v>10</v>
      </c>
      <c r="L218" s="142"/>
      <c r="M218" s="28"/>
      <c r="N218" s="28"/>
    </row>
    <row r="219" spans="2:14" hidden="1">
      <c r="B219" s="3">
        <v>11012102</v>
      </c>
      <c r="C219" s="152" t="s">
        <v>64</v>
      </c>
      <c r="D219" s="153"/>
      <c r="E219" s="154"/>
      <c r="F219" s="133"/>
      <c r="G219" s="10">
        <v>2000</v>
      </c>
      <c r="H219" s="10"/>
      <c r="I219" s="18">
        <v>2000</v>
      </c>
      <c r="J219" s="18"/>
      <c r="K219" s="10">
        <f t="shared" ref="K219:K224" si="8">I219-G219</f>
        <v>0</v>
      </c>
      <c r="L219" s="80"/>
      <c r="M219" s="28"/>
      <c r="N219" s="28"/>
    </row>
    <row r="220" spans="2:14" hidden="1">
      <c r="B220" s="3">
        <v>11012103</v>
      </c>
      <c r="C220" s="152" t="s">
        <v>65</v>
      </c>
      <c r="D220" s="153"/>
      <c r="E220" s="154"/>
      <c r="F220" s="133"/>
      <c r="G220" s="10"/>
      <c r="H220" s="10"/>
      <c r="I220" s="18"/>
      <c r="J220" s="18"/>
      <c r="K220" s="10">
        <f>I220-G220</f>
        <v>0</v>
      </c>
      <c r="L220" s="80"/>
      <c r="M220" s="28"/>
      <c r="N220" s="28"/>
    </row>
    <row r="221" spans="2:14" hidden="1">
      <c r="B221" s="3">
        <v>11012104</v>
      </c>
      <c r="C221" s="152" t="s">
        <v>66</v>
      </c>
      <c r="D221" s="153"/>
      <c r="E221" s="154"/>
      <c r="F221" s="133"/>
      <c r="G221" s="10"/>
      <c r="H221" s="10"/>
      <c r="I221" s="18"/>
      <c r="J221" s="18"/>
      <c r="K221" s="10">
        <f t="shared" si="8"/>
        <v>0</v>
      </c>
      <c r="L221" s="80"/>
      <c r="M221" s="28"/>
      <c r="N221" s="28"/>
    </row>
    <row r="222" spans="2:14" hidden="1">
      <c r="B222" s="3">
        <v>11012202</v>
      </c>
      <c r="C222" s="152" t="s">
        <v>67</v>
      </c>
      <c r="D222" s="153"/>
      <c r="E222" s="154"/>
      <c r="F222" s="133"/>
      <c r="G222" s="10"/>
      <c r="H222" s="10"/>
      <c r="I222" s="18"/>
      <c r="J222" s="18"/>
      <c r="K222" s="10">
        <f t="shared" si="8"/>
        <v>0</v>
      </c>
      <c r="L222" s="80"/>
      <c r="M222" s="28"/>
      <c r="N222" s="28"/>
    </row>
    <row r="223" spans="2:14" hidden="1">
      <c r="B223" s="3">
        <v>11012203</v>
      </c>
      <c r="C223" s="152" t="s">
        <v>68</v>
      </c>
      <c r="D223" s="153"/>
      <c r="E223" s="154"/>
      <c r="F223" s="133"/>
      <c r="G223" s="10"/>
      <c r="H223" s="10"/>
      <c r="I223" s="18"/>
      <c r="J223" s="18"/>
      <c r="K223" s="10">
        <f t="shared" si="8"/>
        <v>0</v>
      </c>
      <c r="L223" s="80"/>
      <c r="M223" s="28"/>
      <c r="N223" s="28"/>
    </row>
    <row r="224" spans="2:14" hidden="1">
      <c r="B224" s="3">
        <v>11012204</v>
      </c>
      <c r="C224" s="152" t="s">
        <v>69</v>
      </c>
      <c r="D224" s="153"/>
      <c r="E224" s="154"/>
      <c r="F224" s="133"/>
      <c r="G224" s="10"/>
      <c r="H224" s="10"/>
      <c r="I224" s="18"/>
      <c r="J224" s="18"/>
      <c r="K224" s="10">
        <f t="shared" si="8"/>
        <v>0</v>
      </c>
      <c r="L224" s="80"/>
      <c r="M224" s="28"/>
      <c r="N224" s="28"/>
    </row>
    <row r="225" spans="2:10" hidden="1">
      <c r="B225" s="1"/>
      <c r="C225" s="1"/>
      <c r="D225" s="1"/>
      <c r="E225" s="1"/>
      <c r="F225" s="1"/>
      <c r="G225" s="1"/>
      <c r="H225" s="1"/>
      <c r="I225" s="1"/>
      <c r="J225" s="1"/>
    </row>
    <row r="226" spans="2:10" hidden="1">
      <c r="B226" s="44" t="s">
        <v>43</v>
      </c>
      <c r="C226" s="1"/>
      <c r="D226" s="1"/>
      <c r="E226" s="1"/>
      <c r="F226" s="1"/>
      <c r="G226" s="1"/>
      <c r="H226" s="1"/>
      <c r="I226" s="1"/>
      <c r="J226" s="1"/>
    </row>
    <row r="227" spans="2:10">
      <c r="B227" s="1"/>
      <c r="C227" s="1"/>
      <c r="D227" s="1"/>
      <c r="E227" s="1"/>
      <c r="F227" s="1"/>
      <c r="G227" s="1"/>
      <c r="H227" s="1"/>
      <c r="I227" s="1"/>
      <c r="J227" s="1"/>
    </row>
    <row r="228" spans="2:10">
      <c r="B228" s="1"/>
      <c r="C228" s="1"/>
      <c r="D228" s="1"/>
      <c r="E228" s="1"/>
      <c r="F228" s="1"/>
      <c r="G228" s="1"/>
      <c r="H228" s="1"/>
      <c r="I228" s="1"/>
      <c r="J228" s="1"/>
    </row>
    <row r="229" spans="2:10">
      <c r="B229" s="1"/>
      <c r="C229" s="1"/>
      <c r="D229" s="1"/>
      <c r="E229" s="1"/>
      <c r="F229" s="1"/>
      <c r="G229" s="1"/>
      <c r="H229" s="1"/>
      <c r="I229" s="1"/>
      <c r="J229" s="1"/>
    </row>
  </sheetData>
  <mergeCells count="36">
    <mergeCell ref="B17:O17"/>
    <mergeCell ref="B25:O25"/>
    <mergeCell ref="C218:E218"/>
    <mergeCell ref="C64:G64"/>
    <mergeCell ref="C219:E219"/>
    <mergeCell ref="C109:G109"/>
    <mergeCell ref="B103:B107"/>
    <mergeCell ref="G103:G107"/>
    <mergeCell ref="C103:C107"/>
    <mergeCell ref="E103:E107"/>
    <mergeCell ref="C126:C130"/>
    <mergeCell ref="C86:G86"/>
    <mergeCell ref="C223:E223"/>
    <mergeCell ref="E126:E130"/>
    <mergeCell ref="G126:G130"/>
    <mergeCell ref="C132:G132"/>
    <mergeCell ref="C224:E224"/>
    <mergeCell ref="C220:E220"/>
    <mergeCell ref="C221:E221"/>
    <mergeCell ref="C222:E222"/>
    <mergeCell ref="C5:K5"/>
    <mergeCell ref="B195:B199"/>
    <mergeCell ref="G195:G199"/>
    <mergeCell ref="B80:B84"/>
    <mergeCell ref="C80:C84"/>
    <mergeCell ref="E80:E84"/>
    <mergeCell ref="G80:G84"/>
    <mergeCell ref="B172:B176"/>
    <mergeCell ref="G172:G176"/>
    <mergeCell ref="C178:G178"/>
    <mergeCell ref="B149:B153"/>
    <mergeCell ref="C149:C153"/>
    <mergeCell ref="E149:E153"/>
    <mergeCell ref="G149:G153"/>
    <mergeCell ref="C155:G155"/>
    <mergeCell ref="B126:B130"/>
  </mergeCells>
  <phoneticPr fontId="4"/>
  <conditionalFormatting sqref="C49:L49">
    <cfRule type="containsErrors" dxfId="14" priority="25">
      <formula>ISERROR(C49)</formula>
    </cfRule>
  </conditionalFormatting>
  <conditionalFormatting sqref="M49:N49">
    <cfRule type="containsErrors" dxfId="13" priority="19">
      <formula>ISERROR(M49)</formula>
    </cfRule>
  </conditionalFormatting>
  <conditionalFormatting sqref="O49">
    <cfRule type="containsErrors" dxfId="12" priority="18">
      <formula>ISERROR(O49)</formula>
    </cfRule>
  </conditionalFormatting>
  <conditionalFormatting sqref="C34:D37">
    <cfRule type="containsErrors" dxfId="11" priority="17">
      <formula>ISERROR(C34)</formula>
    </cfRule>
  </conditionalFormatting>
  <conditionalFormatting sqref="E33:F37">
    <cfRule type="containsErrors" dxfId="10" priority="11">
      <formula>ISERROR(E33)</formula>
    </cfRule>
  </conditionalFormatting>
  <conditionalFormatting sqref="G34:H37">
    <cfRule type="containsErrors" dxfId="9" priority="10">
      <formula>ISERROR(G34)</formula>
    </cfRule>
  </conditionalFormatting>
  <conditionalFormatting sqref="I34:J37">
    <cfRule type="containsErrors" dxfId="8" priority="9">
      <formula>ISERROR(I34)</formula>
    </cfRule>
  </conditionalFormatting>
  <conditionalFormatting sqref="K34:L37">
    <cfRule type="containsErrors" dxfId="7" priority="8">
      <formula>ISERROR(K34)</formula>
    </cfRule>
  </conditionalFormatting>
  <conditionalFormatting sqref="M34:N37">
    <cfRule type="containsErrors" dxfId="6" priority="7">
      <formula>ISERROR(M34)</formula>
    </cfRule>
  </conditionalFormatting>
  <conditionalFormatting sqref="B33:B39 B43:B48">
    <cfRule type="containsErrors" dxfId="5" priority="6">
      <formula>ISERROR(B33)</formula>
    </cfRule>
  </conditionalFormatting>
  <conditionalFormatting sqref="G33:H33">
    <cfRule type="containsErrors" dxfId="4" priority="5">
      <formula>ISERROR(G33)</formula>
    </cfRule>
  </conditionalFormatting>
  <conditionalFormatting sqref="I33:J33">
    <cfRule type="containsErrors" dxfId="3" priority="4">
      <formula>ISERROR(I33)</formula>
    </cfRule>
  </conditionalFormatting>
  <conditionalFormatting sqref="K33:L33">
    <cfRule type="containsErrors" dxfId="2" priority="3">
      <formula>ISERROR(K33)</formula>
    </cfRule>
  </conditionalFormatting>
  <conditionalFormatting sqref="M33:N33">
    <cfRule type="containsErrors" dxfId="1" priority="2">
      <formula>ISERROR(M33)</formula>
    </cfRule>
  </conditionalFormatting>
  <conditionalFormatting sqref="C33:D33">
    <cfRule type="containsErrors" dxfId="0" priority="1">
      <formula>ISERROR(C33)</formula>
    </cfRule>
  </conditionalFormatting>
  <dataValidations count="1">
    <dataValidation type="list" allowBlank="1" showInputMessage="1" showErrorMessage="1" sqref="C230:J1048576 C6:J6 C1:J4 C10:J12" xr:uid="{ADF3CB74-5388-4894-9A78-1447BE45996E}">
      <formula1>#REF!</formula1>
    </dataValidation>
  </dataValidations>
  <pageMargins left="0.78" right="0.64" top="0.98425196850393704" bottom="0.68" header="0.51181102362204722" footer="0.61"/>
  <pageSetup paperSize="9" scale="29" orientation="portrait" r:id="rId1"/>
  <rowBreaks count="1" manualBreakCount="1">
    <brk id="154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067B8-A2BF-4F17-BCE4-61136ED43D20}">
  <dimension ref="A1:I158"/>
  <sheetViews>
    <sheetView view="pageBreakPreview" zoomScale="60" zoomScaleNormal="70" workbookViewId="0">
      <selection activeCell="O63" sqref="O63"/>
    </sheetView>
  </sheetViews>
  <sheetFormatPr defaultRowHeight="14.4"/>
  <cols>
    <col min="1" max="1" width="7.33203125" bestFit="1" customWidth="1"/>
    <col min="2" max="2" width="44.21875" customWidth="1"/>
    <col min="3" max="3" width="14.77734375" hidden="1" customWidth="1"/>
    <col min="4" max="4" width="1" hidden="1" customWidth="1"/>
    <col min="5" max="5" width="44.33203125" customWidth="1"/>
    <col min="6" max="6" width="39.77734375" hidden="1" customWidth="1"/>
    <col min="7" max="7" width="20.33203125" style="66" customWidth="1"/>
    <col min="8" max="8" width="15.33203125" bestFit="1" customWidth="1"/>
    <col min="9" max="9" width="19.88671875" bestFit="1" customWidth="1"/>
  </cols>
  <sheetData>
    <row r="1" spans="1:9" ht="15.6">
      <c r="A1" s="37" t="s">
        <v>94</v>
      </c>
    </row>
    <row r="2" spans="1:9" ht="15.6">
      <c r="A2" s="42" t="s">
        <v>42</v>
      </c>
    </row>
    <row r="3" spans="1:9">
      <c r="A3" s="1"/>
      <c r="B3" s="1"/>
      <c r="C3" s="1"/>
      <c r="D3" s="1"/>
      <c r="E3" s="1"/>
      <c r="F3" s="1"/>
      <c r="G3" s="80"/>
    </row>
    <row r="4" spans="1:9" ht="15.6">
      <c r="A4" s="1"/>
      <c r="B4" s="91" t="s">
        <v>271</v>
      </c>
      <c r="C4" s="1"/>
      <c r="D4" s="1"/>
      <c r="E4" s="1"/>
      <c r="F4" s="1"/>
      <c r="G4" s="80"/>
    </row>
    <row r="5" spans="1:9" ht="15.6">
      <c r="A5" s="1"/>
      <c r="B5" s="91"/>
      <c r="C5" s="1"/>
      <c r="D5" s="1"/>
      <c r="E5" s="1"/>
      <c r="F5" s="1"/>
      <c r="G5" s="80"/>
    </row>
    <row r="6" spans="1:9" ht="15.6">
      <c r="A6" s="92"/>
      <c r="B6" s="93" t="s">
        <v>242</v>
      </c>
      <c r="C6" s="92"/>
      <c r="D6" s="92"/>
      <c r="E6" s="92"/>
      <c r="F6" s="92"/>
      <c r="G6" s="94"/>
    </row>
    <row r="7" spans="1:9" ht="15.6" hidden="1">
      <c r="A7" s="95"/>
      <c r="B7" s="96" t="s">
        <v>243</v>
      </c>
      <c r="C7" s="95"/>
      <c r="D7" s="95"/>
      <c r="E7" s="95"/>
      <c r="F7" s="95"/>
      <c r="G7" s="97"/>
    </row>
    <row r="8" spans="1:9" ht="15.6" hidden="1">
      <c r="B8" s="98" t="s">
        <v>244</v>
      </c>
      <c r="G8" s="99">
        <f>+G146</f>
        <v>30000</v>
      </c>
    </row>
    <row r="9" spans="1:9" hidden="1">
      <c r="B9" s="70"/>
      <c r="G9" s="100"/>
    </row>
    <row r="10" spans="1:9" hidden="1">
      <c r="A10" s="75" t="s">
        <v>245</v>
      </c>
      <c r="B10" t="s">
        <v>270</v>
      </c>
      <c r="E10" s="101"/>
      <c r="G10" s="99"/>
      <c r="I10" s="99"/>
    </row>
    <row r="11" spans="1:9" hidden="1">
      <c r="A11" s="75"/>
      <c r="B11" t="s">
        <v>263</v>
      </c>
      <c r="E11" s="101"/>
      <c r="G11" s="99"/>
      <c r="I11" s="99"/>
    </row>
    <row r="12" spans="1:9" hidden="1">
      <c r="A12" s="75"/>
      <c r="B12" t="s">
        <v>260</v>
      </c>
      <c r="E12" s="101"/>
      <c r="G12" s="99"/>
      <c r="I12" s="99"/>
    </row>
    <row r="13" spans="1:9" hidden="1">
      <c r="A13" s="75"/>
      <c r="B13" t="s">
        <v>260</v>
      </c>
      <c r="E13" s="101"/>
      <c r="G13" s="99"/>
    </row>
    <row r="14" spans="1:9" hidden="1">
      <c r="A14" s="75"/>
      <c r="B14" t="s">
        <v>260</v>
      </c>
      <c r="E14" s="101"/>
      <c r="G14" s="99"/>
    </row>
    <row r="15" spans="1:9" hidden="1">
      <c r="A15" s="75"/>
      <c r="B15" t="s">
        <v>260</v>
      </c>
      <c r="E15" s="101"/>
      <c r="G15" s="99"/>
    </row>
    <row r="16" spans="1:9" hidden="1">
      <c r="A16" s="75"/>
      <c r="B16" t="s">
        <v>260</v>
      </c>
      <c r="E16" s="101"/>
      <c r="G16" s="99"/>
    </row>
    <row r="17" spans="1:9" hidden="1">
      <c r="A17" s="75"/>
      <c r="B17" t="s">
        <v>260</v>
      </c>
      <c r="E17" s="101"/>
      <c r="G17" s="99"/>
    </row>
    <row r="18" spans="1:9" hidden="1">
      <c r="A18" s="75"/>
      <c r="B18" t="s">
        <v>260</v>
      </c>
      <c r="E18" s="101"/>
      <c r="G18" s="99"/>
    </row>
    <row r="19" spans="1:9" hidden="1">
      <c r="A19" s="75"/>
      <c r="B19" t="s">
        <v>260</v>
      </c>
      <c r="E19" s="101"/>
      <c r="G19" s="99"/>
    </row>
    <row r="20" spans="1:9" hidden="1">
      <c r="A20" s="75"/>
      <c r="B20" t="s">
        <v>260</v>
      </c>
      <c r="E20" s="101"/>
      <c r="G20" s="99"/>
    </row>
    <row r="21" spans="1:9" hidden="1">
      <c r="A21" s="75"/>
      <c r="B21" t="s">
        <v>260</v>
      </c>
      <c r="E21" s="101"/>
      <c r="G21" s="99"/>
    </row>
    <row r="22" spans="1:9" hidden="1">
      <c r="A22" s="75"/>
      <c r="B22" t="s">
        <v>260</v>
      </c>
      <c r="E22" s="101"/>
      <c r="G22" s="99"/>
    </row>
    <row r="23" spans="1:9" hidden="1">
      <c r="A23" s="75"/>
      <c r="B23" t="s">
        <v>260</v>
      </c>
      <c r="E23" s="101"/>
      <c r="G23" s="99"/>
    </row>
    <row r="24" spans="1:9" hidden="1">
      <c r="A24" s="75"/>
      <c r="B24" t="s">
        <v>260</v>
      </c>
      <c r="E24" s="101"/>
      <c r="G24" s="99"/>
    </row>
    <row r="25" spans="1:9" hidden="1">
      <c r="A25" s="75"/>
      <c r="B25" t="s">
        <v>260</v>
      </c>
      <c r="E25" s="101"/>
      <c r="G25" s="99"/>
    </row>
    <row r="26" spans="1:9" hidden="1">
      <c r="A26" s="75"/>
      <c r="B26" t="s">
        <v>260</v>
      </c>
      <c r="E26" s="101"/>
      <c r="G26" s="99"/>
    </row>
    <row r="27" spans="1:9" hidden="1">
      <c r="A27" s="75"/>
      <c r="B27" t="s">
        <v>260</v>
      </c>
      <c r="E27" s="101"/>
      <c r="G27" s="99"/>
    </row>
    <row r="28" spans="1:9" hidden="1">
      <c r="A28" s="75"/>
      <c r="E28" s="101"/>
      <c r="G28" s="99"/>
    </row>
    <row r="29" spans="1:9" hidden="1">
      <c r="A29" s="75" t="s">
        <v>246</v>
      </c>
      <c r="B29" t="s">
        <v>274</v>
      </c>
      <c r="E29" s="101" t="s">
        <v>265</v>
      </c>
      <c r="G29" s="99"/>
    </row>
    <row r="30" spans="1:9" ht="15" hidden="1" thickBot="1">
      <c r="A30" s="75"/>
      <c r="E30" s="102" t="s">
        <v>62</v>
      </c>
      <c r="G30" s="103">
        <f>SUM(G10:G27)</f>
        <v>0</v>
      </c>
      <c r="I30" s="66"/>
    </row>
    <row r="31" spans="1:9" hidden="1">
      <c r="A31" s="75"/>
      <c r="E31" s="101"/>
      <c r="G31" s="104"/>
    </row>
    <row r="32" spans="1:9" hidden="1">
      <c r="A32" s="75"/>
      <c r="E32" s="101"/>
      <c r="G32" s="104"/>
    </row>
    <row r="33" spans="1:8" hidden="1">
      <c r="A33" s="75" t="s">
        <v>246</v>
      </c>
      <c r="B33" t="s">
        <v>261</v>
      </c>
      <c r="G33" s="99"/>
    </row>
    <row r="34" spans="1:8" hidden="1">
      <c r="A34" s="75"/>
      <c r="B34" t="s">
        <v>261</v>
      </c>
      <c r="G34" s="99"/>
    </row>
    <row r="35" spans="1:8" hidden="1">
      <c r="A35" s="75"/>
      <c r="B35" t="s">
        <v>261</v>
      </c>
      <c r="G35" s="99"/>
    </row>
    <row r="36" spans="1:8" hidden="1">
      <c r="A36" s="75"/>
      <c r="B36" t="s">
        <v>261</v>
      </c>
      <c r="G36" s="99"/>
    </row>
    <row r="37" spans="1:8" hidden="1">
      <c r="A37" s="75"/>
      <c r="B37" t="s">
        <v>261</v>
      </c>
      <c r="G37" s="99"/>
    </row>
    <row r="38" spans="1:8" hidden="1">
      <c r="A38" s="75"/>
      <c r="B38" t="s">
        <v>261</v>
      </c>
      <c r="G38" s="99"/>
    </row>
    <row r="39" spans="1:8" hidden="1">
      <c r="A39" s="75"/>
      <c r="B39" t="s">
        <v>261</v>
      </c>
      <c r="G39" s="99"/>
    </row>
    <row r="40" spans="1:8" hidden="1">
      <c r="A40" s="75"/>
      <c r="B40" t="s">
        <v>261</v>
      </c>
      <c r="G40" s="99"/>
    </row>
    <row r="41" spans="1:8" hidden="1">
      <c r="A41" s="75"/>
      <c r="B41" t="s">
        <v>261</v>
      </c>
      <c r="G41" s="99"/>
    </row>
    <row r="42" spans="1:8" hidden="1">
      <c r="A42" s="75"/>
      <c r="B42" t="s">
        <v>261</v>
      </c>
      <c r="G42" s="99"/>
    </row>
    <row r="43" spans="1:8" hidden="1">
      <c r="A43" s="75"/>
      <c r="B43" t="s">
        <v>261</v>
      </c>
      <c r="G43" s="99"/>
    </row>
    <row r="44" spans="1:8" hidden="1">
      <c r="A44" s="75"/>
      <c r="G44" s="104"/>
    </row>
    <row r="45" spans="1:8" hidden="1">
      <c r="E45" s="69" t="s">
        <v>62</v>
      </c>
      <c r="G45" s="104">
        <f>SUM(G33:G44)</f>
        <v>0</v>
      </c>
      <c r="H45" s="61"/>
    </row>
    <row r="46" spans="1:8" ht="16.2" hidden="1" thickBot="1">
      <c r="B46" s="85" t="s">
        <v>275</v>
      </c>
      <c r="C46" s="69"/>
      <c r="D46" s="69"/>
      <c r="E46" s="105"/>
      <c r="F46" s="106"/>
      <c r="G46" s="107">
        <f>G8+G30-G45-G29</f>
        <v>30000</v>
      </c>
      <c r="H46" s="61">
        <f>+G46-H146</f>
        <v>0</v>
      </c>
    </row>
    <row r="47" spans="1:8" ht="15" hidden="1" thickTop="1">
      <c r="G47" s="108"/>
      <c r="H47" s="61"/>
    </row>
    <row r="48" spans="1:8" ht="15.6" hidden="1">
      <c r="A48" s="95"/>
      <c r="B48" s="96" t="s">
        <v>247</v>
      </c>
      <c r="C48" s="95"/>
      <c r="D48" s="95"/>
      <c r="E48" s="95"/>
      <c r="F48" s="95"/>
      <c r="G48" s="97"/>
    </row>
    <row r="49" spans="1:9" ht="15.6" hidden="1">
      <c r="B49" s="98" t="s">
        <v>244</v>
      </c>
      <c r="G49" s="99">
        <f>+G148</f>
        <v>13795798.99</v>
      </c>
    </row>
    <row r="50" spans="1:9" hidden="1">
      <c r="B50" s="70"/>
      <c r="G50" s="100"/>
    </row>
    <row r="51" spans="1:9" hidden="1">
      <c r="A51" s="75" t="s">
        <v>245</v>
      </c>
      <c r="B51" t="s">
        <v>270</v>
      </c>
      <c r="E51" s="101" t="s">
        <v>272</v>
      </c>
      <c r="G51" s="99"/>
    </row>
    <row r="52" spans="1:9" hidden="1">
      <c r="A52" s="75"/>
      <c r="B52" t="s">
        <v>261</v>
      </c>
      <c r="E52" s="101" t="s">
        <v>262</v>
      </c>
      <c r="G52" s="99"/>
    </row>
    <row r="53" spans="1:9" hidden="1">
      <c r="A53" s="75"/>
      <c r="B53" t="s">
        <v>261</v>
      </c>
      <c r="E53" s="101" t="s">
        <v>262</v>
      </c>
      <c r="G53" s="99"/>
    </row>
    <row r="54" spans="1:9" hidden="1">
      <c r="A54" s="75"/>
      <c r="B54" t="s">
        <v>261</v>
      </c>
      <c r="E54" s="101" t="s">
        <v>262</v>
      </c>
      <c r="G54" s="99"/>
    </row>
    <row r="55" spans="1:9" hidden="1">
      <c r="A55" s="75"/>
      <c r="B55" t="s">
        <v>261</v>
      </c>
      <c r="E55" s="101" t="s">
        <v>262</v>
      </c>
      <c r="G55" s="99"/>
    </row>
    <row r="56" spans="1:9" hidden="1">
      <c r="A56" s="75"/>
      <c r="B56" t="s">
        <v>261</v>
      </c>
      <c r="E56" s="101" t="s">
        <v>262</v>
      </c>
      <c r="G56" s="99"/>
    </row>
    <row r="57" spans="1:9" hidden="1">
      <c r="A57" s="75"/>
      <c r="B57" t="s">
        <v>261</v>
      </c>
      <c r="E57" s="101" t="s">
        <v>262</v>
      </c>
      <c r="G57" s="99"/>
    </row>
    <row r="58" spans="1:9" hidden="1">
      <c r="A58" s="75"/>
      <c r="B58" t="s">
        <v>261</v>
      </c>
      <c r="E58" s="101" t="s">
        <v>262</v>
      </c>
      <c r="G58" s="99"/>
    </row>
    <row r="59" spans="1:9" hidden="1">
      <c r="A59" s="75"/>
      <c r="B59" t="s">
        <v>261</v>
      </c>
      <c r="E59" s="101" t="s">
        <v>262</v>
      </c>
      <c r="G59" s="99"/>
    </row>
    <row r="60" spans="1:9" hidden="1">
      <c r="A60" s="75"/>
      <c r="B60" t="s">
        <v>261</v>
      </c>
      <c r="E60" s="101" t="s">
        <v>262</v>
      </c>
      <c r="G60" s="99"/>
      <c r="I60" s="99"/>
    </row>
    <row r="61" spans="1:9" hidden="1">
      <c r="A61" s="75"/>
      <c r="B61" t="s">
        <v>261</v>
      </c>
      <c r="E61" s="101" t="s">
        <v>262</v>
      </c>
      <c r="G61" s="99"/>
      <c r="I61" s="99"/>
    </row>
    <row r="62" spans="1:9" hidden="1">
      <c r="A62" s="75"/>
      <c r="E62" s="101"/>
      <c r="G62" s="99"/>
      <c r="I62" s="99"/>
    </row>
    <row r="63" spans="1:9" ht="15" hidden="1" thickBot="1">
      <c r="A63" s="75"/>
      <c r="E63" s="102" t="s">
        <v>62</v>
      </c>
      <c r="G63" s="109">
        <f>SUM(G51:G62)</f>
        <v>0</v>
      </c>
      <c r="I63" s="99"/>
    </row>
    <row r="64" spans="1:9" hidden="1">
      <c r="A64" s="75"/>
      <c r="E64" s="101"/>
      <c r="G64" s="99"/>
      <c r="I64" s="99"/>
    </row>
    <row r="65" spans="1:8" hidden="1">
      <c r="A65" s="75"/>
      <c r="E65" s="101"/>
      <c r="G65" s="99"/>
    </row>
    <row r="66" spans="1:8" hidden="1">
      <c r="A66" s="75" t="s">
        <v>246</v>
      </c>
      <c r="B66" t="s">
        <v>274</v>
      </c>
      <c r="E66" s="101" t="s">
        <v>265</v>
      </c>
      <c r="G66" s="99"/>
    </row>
    <row r="67" spans="1:8" hidden="1">
      <c r="A67" s="75"/>
      <c r="B67" t="s">
        <v>264</v>
      </c>
      <c r="E67" s="101" t="s">
        <v>265</v>
      </c>
      <c r="G67" s="99"/>
    </row>
    <row r="68" spans="1:8" hidden="1">
      <c r="A68" s="75"/>
      <c r="B68" t="s">
        <v>264</v>
      </c>
      <c r="E68" s="101" t="s">
        <v>265</v>
      </c>
      <c r="G68" s="99"/>
    </row>
    <row r="69" spans="1:8" hidden="1">
      <c r="A69" s="75"/>
      <c r="B69" t="s">
        <v>261</v>
      </c>
      <c r="E69" s="101" t="s">
        <v>262</v>
      </c>
      <c r="G69" s="99"/>
    </row>
    <row r="70" spans="1:8" hidden="1">
      <c r="A70" s="75"/>
      <c r="B70" t="s">
        <v>261</v>
      </c>
      <c r="E70" s="101" t="s">
        <v>262</v>
      </c>
      <c r="G70" s="99"/>
    </row>
    <row r="71" spans="1:8" hidden="1">
      <c r="A71" s="75"/>
      <c r="E71" s="101"/>
      <c r="G71" s="99"/>
    </row>
    <row r="72" spans="1:8" hidden="1">
      <c r="A72" s="75"/>
      <c r="E72" s="101"/>
      <c r="G72" s="99"/>
    </row>
    <row r="73" spans="1:8" hidden="1">
      <c r="A73" s="75"/>
      <c r="E73" s="101"/>
      <c r="G73" s="99"/>
    </row>
    <row r="74" spans="1:8" hidden="1">
      <c r="A74" s="75"/>
      <c r="E74" s="101"/>
      <c r="G74" s="99"/>
    </row>
    <row r="75" spans="1:8" hidden="1">
      <c r="A75" s="75"/>
      <c r="E75" s="101"/>
      <c r="G75" s="99"/>
    </row>
    <row r="76" spans="1:8" hidden="1">
      <c r="A76" s="75"/>
      <c r="E76" s="101"/>
      <c r="G76" s="99"/>
    </row>
    <row r="77" spans="1:8" hidden="1">
      <c r="A77" s="75"/>
      <c r="E77" s="101"/>
      <c r="G77" s="99"/>
    </row>
    <row r="78" spans="1:8" ht="15" hidden="1" thickBot="1">
      <c r="E78" s="69" t="s">
        <v>62</v>
      </c>
      <c r="G78" s="109">
        <f>SUM(G66:G77)</f>
        <v>0</v>
      </c>
      <c r="H78" s="61"/>
    </row>
    <row r="79" spans="1:8" ht="16.2" hidden="1" thickBot="1">
      <c r="B79" s="85" t="s">
        <v>275</v>
      </c>
      <c r="C79" s="69"/>
      <c r="D79" s="69"/>
      <c r="E79" s="105"/>
      <c r="F79" s="106"/>
      <c r="G79" s="107">
        <f>G49-G78+G63</f>
        <v>13795798.99</v>
      </c>
      <c r="H79" s="61">
        <f>+G79-H148</f>
        <v>0</v>
      </c>
    </row>
    <row r="80" spans="1:8" ht="15" hidden="1" thickTop="1">
      <c r="E80" s="110"/>
      <c r="F80" s="111"/>
      <c r="G80" s="100"/>
    </row>
    <row r="81" spans="1:8" hidden="1">
      <c r="E81" s="110"/>
      <c r="F81" s="111"/>
      <c r="G81" s="100"/>
    </row>
    <row r="82" spans="1:8" hidden="1">
      <c r="E82" s="106"/>
      <c r="F82" s="111"/>
    </row>
    <row r="83" spans="1:8" hidden="1">
      <c r="E83" s="111"/>
      <c r="F83" s="111"/>
    </row>
    <row r="84" spans="1:8" ht="15.6" hidden="1">
      <c r="A84" s="95"/>
      <c r="B84" s="96" t="s">
        <v>69</v>
      </c>
      <c r="C84" s="95"/>
      <c r="D84" s="95"/>
      <c r="E84" s="95"/>
      <c r="F84" s="95"/>
      <c r="G84" s="97"/>
    </row>
    <row r="85" spans="1:8" ht="15.6" hidden="1">
      <c r="B85" s="85"/>
    </row>
    <row r="86" spans="1:8" ht="15.6" hidden="1">
      <c r="B86" s="98" t="s">
        <v>244</v>
      </c>
      <c r="G86" s="104">
        <f>+G150</f>
        <v>1747719.38</v>
      </c>
    </row>
    <row r="87" spans="1:8" ht="15.6" hidden="1">
      <c r="B87" s="98"/>
      <c r="G87" s="104"/>
    </row>
    <row r="88" spans="1:8" hidden="1">
      <c r="A88" s="75" t="s">
        <v>245</v>
      </c>
      <c r="B88" t="s">
        <v>273</v>
      </c>
      <c r="E88" s="101"/>
      <c r="G88" s="104"/>
      <c r="H88" s="61"/>
    </row>
    <row r="89" spans="1:8" hidden="1">
      <c r="A89" s="75"/>
      <c r="B89" t="s">
        <v>273</v>
      </c>
      <c r="E89" s="101"/>
      <c r="G89" s="104"/>
      <c r="H89" s="61"/>
    </row>
    <row r="90" spans="1:8" hidden="1">
      <c r="A90" s="75"/>
      <c r="B90" t="s">
        <v>273</v>
      </c>
      <c r="E90" s="101"/>
      <c r="G90" s="104"/>
      <c r="H90" s="61"/>
    </row>
    <row r="91" spans="1:8" hidden="1">
      <c r="A91" s="75"/>
      <c r="B91" t="s">
        <v>273</v>
      </c>
      <c r="E91" s="101"/>
      <c r="G91" s="104"/>
      <c r="H91" s="61"/>
    </row>
    <row r="92" spans="1:8" hidden="1">
      <c r="A92" s="75"/>
      <c r="B92" t="s">
        <v>273</v>
      </c>
      <c r="E92" s="101"/>
      <c r="G92" s="104"/>
      <c r="H92" s="61"/>
    </row>
    <row r="93" spans="1:8" hidden="1">
      <c r="A93" s="75"/>
      <c r="B93" t="s">
        <v>273</v>
      </c>
      <c r="E93" s="101"/>
      <c r="G93" s="104"/>
      <c r="H93" s="61"/>
    </row>
    <row r="94" spans="1:8" hidden="1">
      <c r="A94" s="75"/>
      <c r="E94" s="101"/>
      <c r="G94" s="104"/>
      <c r="H94" s="61"/>
    </row>
    <row r="95" spans="1:8" hidden="1">
      <c r="A95" s="75"/>
      <c r="E95" s="102" t="s">
        <v>62</v>
      </c>
      <c r="G95" s="104">
        <f>SUM(G88:G94)</f>
        <v>0</v>
      </c>
      <c r="H95" s="61"/>
    </row>
    <row r="96" spans="1:8" hidden="1">
      <c r="E96" s="101"/>
      <c r="G96" s="104"/>
      <c r="H96" s="61"/>
    </row>
    <row r="97" spans="1:9" hidden="1">
      <c r="A97" s="75" t="s">
        <v>246</v>
      </c>
      <c r="B97" t="s">
        <v>274</v>
      </c>
      <c r="E97" s="101"/>
      <c r="G97" s="104"/>
      <c r="H97" s="61"/>
    </row>
    <row r="98" spans="1:9" hidden="1">
      <c r="A98" s="75"/>
      <c r="B98" t="s">
        <v>264</v>
      </c>
      <c r="E98" s="101"/>
      <c r="G98" s="104"/>
      <c r="H98" s="61"/>
    </row>
    <row r="99" spans="1:9" hidden="1">
      <c r="A99" s="75"/>
      <c r="B99" t="s">
        <v>261</v>
      </c>
      <c r="E99" s="101"/>
      <c r="G99" s="104"/>
      <c r="H99" s="61"/>
    </row>
    <row r="100" spans="1:9" hidden="1">
      <c r="A100" s="75"/>
      <c r="B100" t="s">
        <v>261</v>
      </c>
      <c r="E100" s="101"/>
      <c r="G100" s="104"/>
      <c r="H100" s="61"/>
    </row>
    <row r="101" spans="1:9" hidden="1">
      <c r="A101" s="75"/>
      <c r="B101" t="s">
        <v>261</v>
      </c>
      <c r="E101" s="101"/>
      <c r="G101" s="104"/>
      <c r="H101" s="61"/>
    </row>
    <row r="102" spans="1:9" hidden="1">
      <c r="A102" s="75"/>
      <c r="B102" t="s">
        <v>261</v>
      </c>
      <c r="E102" s="101"/>
      <c r="G102" s="104"/>
      <c r="H102" s="61"/>
    </row>
    <row r="103" spans="1:9" hidden="1">
      <c r="A103" s="75"/>
      <c r="B103" t="s">
        <v>261</v>
      </c>
      <c r="E103" s="101"/>
      <c r="G103" s="104"/>
      <c r="H103" s="61"/>
      <c r="I103" s="61"/>
    </row>
    <row r="104" spans="1:9" hidden="1">
      <c r="A104" s="75"/>
      <c r="B104" t="s">
        <v>261</v>
      </c>
      <c r="E104" s="101"/>
      <c r="G104" s="104"/>
      <c r="H104" s="61"/>
    </row>
    <row r="105" spans="1:9" hidden="1">
      <c r="E105" s="101"/>
      <c r="G105" s="104"/>
    </row>
    <row r="106" spans="1:9" hidden="1">
      <c r="E106" s="102" t="s">
        <v>62</v>
      </c>
      <c r="G106" s="104">
        <f>SUM(G97:G105)</f>
        <v>0</v>
      </c>
      <c r="H106" s="90"/>
    </row>
    <row r="107" spans="1:9" ht="16.2" hidden="1" thickBot="1">
      <c r="B107" s="85" t="s">
        <v>275</v>
      </c>
      <c r="C107" s="69"/>
      <c r="D107" s="69"/>
      <c r="E107" s="106"/>
      <c r="F107" s="106"/>
      <c r="G107" s="107">
        <f>G86+G95+G87-G106</f>
        <v>1747719.38</v>
      </c>
      <c r="H107" s="61">
        <f>+G107-H150</f>
        <v>0</v>
      </c>
    </row>
    <row r="108" spans="1:9" ht="15" hidden="1" thickTop="1">
      <c r="E108" s="111"/>
      <c r="F108" s="111"/>
    </row>
    <row r="109" spans="1:9" hidden="1">
      <c r="E109" s="111"/>
      <c r="F109" s="111"/>
    </row>
    <row r="110" spans="1:9" hidden="1">
      <c r="E110" s="111"/>
      <c r="F110" s="111"/>
    </row>
    <row r="111" spans="1:9" ht="15.6" hidden="1">
      <c r="A111" s="95"/>
      <c r="B111" s="96" t="s">
        <v>248</v>
      </c>
      <c r="C111" s="95"/>
      <c r="D111" s="95"/>
      <c r="E111" s="95"/>
      <c r="F111" s="95"/>
      <c r="G111" s="97"/>
    </row>
    <row r="112" spans="1:9" ht="15.6" hidden="1">
      <c r="B112" s="85"/>
    </row>
    <row r="113" spans="1:7" ht="15.6" hidden="1">
      <c r="B113" s="98" t="s">
        <v>244</v>
      </c>
      <c r="G113" s="100">
        <f>G149</f>
        <v>884046.74</v>
      </c>
    </row>
    <row r="114" spans="1:7" hidden="1">
      <c r="B114" s="70"/>
    </row>
    <row r="115" spans="1:7" hidden="1">
      <c r="A115" s="75" t="s">
        <v>245</v>
      </c>
      <c r="B115" t="s">
        <v>274</v>
      </c>
      <c r="E115" s="101" t="s">
        <v>272</v>
      </c>
      <c r="G115" s="104"/>
    </row>
    <row r="116" spans="1:7" hidden="1">
      <c r="A116" s="75"/>
      <c r="B116" t="s">
        <v>261</v>
      </c>
      <c r="E116" s="101" t="s">
        <v>262</v>
      </c>
      <c r="G116" s="104"/>
    </row>
    <row r="117" spans="1:7" hidden="1">
      <c r="A117" s="75"/>
      <c r="B117" t="s">
        <v>261</v>
      </c>
      <c r="E117" s="101" t="s">
        <v>262</v>
      </c>
      <c r="G117" s="104"/>
    </row>
    <row r="118" spans="1:7" hidden="1">
      <c r="A118" s="75"/>
      <c r="B118" t="s">
        <v>261</v>
      </c>
      <c r="E118" s="101" t="s">
        <v>262</v>
      </c>
      <c r="G118" s="104"/>
    </row>
    <row r="119" spans="1:7" hidden="1">
      <c r="A119" s="75"/>
      <c r="B119" t="s">
        <v>261</v>
      </c>
      <c r="E119" s="101" t="s">
        <v>262</v>
      </c>
      <c r="G119" s="104"/>
    </row>
    <row r="120" spans="1:7" hidden="1">
      <c r="A120" s="75"/>
      <c r="B120" t="s">
        <v>261</v>
      </c>
      <c r="E120" s="101" t="s">
        <v>262</v>
      </c>
      <c r="G120" s="104"/>
    </row>
    <row r="121" spans="1:7" hidden="1">
      <c r="A121" s="75"/>
      <c r="B121" t="s">
        <v>261</v>
      </c>
      <c r="E121" s="101" t="s">
        <v>262</v>
      </c>
      <c r="G121" s="104"/>
    </row>
    <row r="122" spans="1:7" hidden="1">
      <c r="A122" s="75"/>
      <c r="G122" s="104"/>
    </row>
    <row r="123" spans="1:7" hidden="1">
      <c r="E123" s="69" t="s">
        <v>62</v>
      </c>
      <c r="G123" s="104">
        <f>SUM(G115:G122)</f>
        <v>0</v>
      </c>
    </row>
    <row r="124" spans="1:7" hidden="1">
      <c r="E124" s="69"/>
      <c r="G124" s="104"/>
    </row>
    <row r="125" spans="1:7" hidden="1">
      <c r="A125" s="75" t="s">
        <v>246</v>
      </c>
      <c r="B125" t="s">
        <v>274</v>
      </c>
      <c r="E125" s="101" t="s">
        <v>272</v>
      </c>
      <c r="G125" s="104"/>
    </row>
    <row r="126" spans="1:7" hidden="1">
      <c r="A126" s="75"/>
      <c r="B126" t="s">
        <v>264</v>
      </c>
      <c r="E126" s="101" t="s">
        <v>265</v>
      </c>
      <c r="G126" s="104"/>
    </row>
    <row r="127" spans="1:7" hidden="1">
      <c r="A127" s="75"/>
      <c r="B127" t="s">
        <v>261</v>
      </c>
      <c r="E127" s="101" t="s">
        <v>262</v>
      </c>
      <c r="G127" s="104"/>
    </row>
    <row r="128" spans="1:7" hidden="1">
      <c r="A128" s="75"/>
      <c r="B128" t="s">
        <v>261</v>
      </c>
      <c r="E128" s="101" t="s">
        <v>262</v>
      </c>
      <c r="G128" s="104"/>
    </row>
    <row r="129" spans="1:9" hidden="1">
      <c r="A129" s="75"/>
      <c r="B129" t="s">
        <v>261</v>
      </c>
      <c r="E129" s="101" t="s">
        <v>262</v>
      </c>
      <c r="G129" s="104"/>
    </row>
    <row r="130" spans="1:9" hidden="1">
      <c r="A130" s="75"/>
      <c r="B130" t="s">
        <v>261</v>
      </c>
      <c r="E130" s="101" t="s">
        <v>262</v>
      </c>
      <c r="G130" s="104"/>
    </row>
    <row r="131" spans="1:9" hidden="1">
      <c r="A131" s="75"/>
      <c r="B131" t="s">
        <v>261</v>
      </c>
      <c r="E131" s="101" t="s">
        <v>262</v>
      </c>
      <c r="G131" s="104"/>
    </row>
    <row r="132" spans="1:9" hidden="1">
      <c r="A132" s="75"/>
      <c r="B132" t="s">
        <v>261</v>
      </c>
      <c r="E132" s="101" t="s">
        <v>262</v>
      </c>
      <c r="G132" s="104"/>
    </row>
    <row r="133" spans="1:9" hidden="1">
      <c r="A133" s="75"/>
      <c r="B133" t="s">
        <v>261</v>
      </c>
      <c r="E133" s="101" t="s">
        <v>262</v>
      </c>
      <c r="G133" s="104"/>
    </row>
    <row r="134" spans="1:9" hidden="1">
      <c r="A134" s="75"/>
      <c r="B134" t="s">
        <v>261</v>
      </c>
      <c r="E134" s="101" t="s">
        <v>262</v>
      </c>
      <c r="G134" s="104"/>
    </row>
    <row r="135" spans="1:9" hidden="1">
      <c r="A135" s="75"/>
      <c r="B135" t="s">
        <v>274</v>
      </c>
      <c r="E135" s="101" t="s">
        <v>262</v>
      </c>
      <c r="G135" s="104"/>
    </row>
    <row r="136" spans="1:9" hidden="1">
      <c r="A136" s="75"/>
      <c r="E136" s="101"/>
      <c r="G136" s="104"/>
    </row>
    <row r="137" spans="1:9" hidden="1">
      <c r="A137" s="75"/>
      <c r="E137" s="69" t="s">
        <v>62</v>
      </c>
      <c r="G137" s="104">
        <f>SUM(G125:G136)</f>
        <v>0</v>
      </c>
    </row>
    <row r="138" spans="1:9" ht="16.2" hidden="1" thickBot="1">
      <c r="B138" s="85" t="s">
        <v>275</v>
      </c>
      <c r="C138" s="69"/>
      <c r="D138" s="69"/>
      <c r="E138" s="106"/>
      <c r="F138" s="106"/>
      <c r="G138" s="107">
        <f>+G113+G123-G137</f>
        <v>884046.74</v>
      </c>
      <c r="H138" s="61">
        <f>+G138-H149</f>
        <v>0</v>
      </c>
    </row>
    <row r="139" spans="1:9" ht="15" hidden="1" thickTop="1">
      <c r="E139" s="111"/>
      <c r="F139" s="111"/>
    </row>
    <row r="140" spans="1:9" hidden="1">
      <c r="E140" s="111"/>
      <c r="F140" s="111"/>
    </row>
    <row r="141" spans="1:9" hidden="1">
      <c r="E141" s="111"/>
      <c r="F141" s="111"/>
    </row>
    <row r="142" spans="1:9" hidden="1">
      <c r="E142" s="111"/>
      <c r="F142" s="111"/>
    </row>
    <row r="143" spans="1:9" hidden="1">
      <c r="B143" s="1"/>
      <c r="C143" s="1"/>
      <c r="D143" s="1"/>
      <c r="E143" s="112"/>
      <c r="F143" s="112"/>
      <c r="G143" s="113"/>
      <c r="I143" s="1"/>
    </row>
    <row r="144" spans="1:9">
      <c r="B144" s="114" t="s">
        <v>249</v>
      </c>
      <c r="E144" s="115" t="s">
        <v>250</v>
      </c>
      <c r="F144" s="116"/>
      <c r="G144" s="117" t="s">
        <v>8</v>
      </c>
      <c r="H144" s="84" t="s">
        <v>9</v>
      </c>
      <c r="I144" s="84" t="s">
        <v>75</v>
      </c>
    </row>
    <row r="145" spans="2:9">
      <c r="B145" s="118">
        <v>11012102</v>
      </c>
      <c r="E145" s="119" t="s">
        <v>64</v>
      </c>
      <c r="F145" s="119"/>
      <c r="G145" s="120">
        <f>SUMIFS('TB DEC'!$H:$H,'TB DEC'!$A:$A,'Reconcile bank DEC 22'!B145)-SUMIFS('TB DEC'!$I:$I,'TB DEC'!$A:$A,'Reconcile bank DEC 22'!B145)</f>
        <v>2200</v>
      </c>
      <c r="H145" s="120">
        <v>2200</v>
      </c>
      <c r="I145" s="121">
        <f>+G145-H145</f>
        <v>0</v>
      </c>
    </row>
    <row r="146" spans="2:9">
      <c r="B146" s="118">
        <v>11012103</v>
      </c>
      <c r="E146" s="119" t="s">
        <v>65</v>
      </c>
      <c r="F146" s="119"/>
      <c r="G146" s="120">
        <f>SUMIFS('TB DEC'!$H:$H,'TB DEC'!$A:$A,'Reconcile bank DEC 22'!B146)-SUMIFS('TB DEC'!$I:$I,'TB DEC'!$A:$A,'Reconcile bank DEC 22'!B146)</f>
        <v>30000</v>
      </c>
      <c r="H146" s="120">
        <v>30000</v>
      </c>
      <c r="I146" s="121">
        <f t="shared" ref="I146:I149" si="0">+G146-H146</f>
        <v>0</v>
      </c>
    </row>
    <row r="147" spans="2:9">
      <c r="B147" s="118">
        <v>11012104</v>
      </c>
      <c r="E147" s="119" t="s">
        <v>66</v>
      </c>
      <c r="F147" s="119"/>
      <c r="G147" s="120">
        <f>SUMIFS('TB DEC'!$H:$H,'TB DEC'!$A:$A,'Reconcile bank DEC 22'!B147)-SUMIFS('TB DEC'!$I:$I,'TB DEC'!$A:$A,'Reconcile bank DEC 22'!B147)</f>
        <v>0</v>
      </c>
      <c r="H147" s="120">
        <v>0</v>
      </c>
      <c r="I147" s="121">
        <f t="shared" si="0"/>
        <v>0</v>
      </c>
    </row>
    <row r="148" spans="2:9">
      <c r="B148" s="118">
        <v>11012202</v>
      </c>
      <c r="E148" s="17" t="s">
        <v>67</v>
      </c>
      <c r="F148" s="17"/>
      <c r="G148" s="120">
        <f>SUMIFS('TB DEC'!$H:$H,'TB DEC'!$A:$A,'Reconcile bank DEC 22'!B148)-SUMIFS('TB DEC'!$I:$I,'TB DEC'!$A:$A,'Reconcile bank DEC 22'!B148)</f>
        <v>13795798.99</v>
      </c>
      <c r="H148" s="18">
        <v>13795798.99</v>
      </c>
      <c r="I148" s="121">
        <f t="shared" si="0"/>
        <v>0</v>
      </c>
    </row>
    <row r="149" spans="2:9">
      <c r="B149" s="118">
        <v>11012203</v>
      </c>
      <c r="E149" s="17" t="s">
        <v>68</v>
      </c>
      <c r="F149" s="17"/>
      <c r="G149" s="120">
        <f>SUMIFS('TB DEC'!$H:$H,'TB DEC'!$A:$A,'Reconcile bank DEC 22'!B149)-SUMIFS('TB DEC'!$I:$I,'TB DEC'!$A:$A,'Reconcile bank DEC 22'!B149)</f>
        <v>884046.74</v>
      </c>
      <c r="H149" s="18">
        <v>884046.74</v>
      </c>
      <c r="I149" s="121">
        <f t="shared" si="0"/>
        <v>0</v>
      </c>
    </row>
    <row r="150" spans="2:9">
      <c r="B150" s="118">
        <v>11012204</v>
      </c>
      <c r="E150" s="17" t="s">
        <v>69</v>
      </c>
      <c r="F150" s="17"/>
      <c r="G150" s="120">
        <f>SUMIFS('TB DEC'!$H:$H,'TB DEC'!$A:$A,'Reconcile bank DEC 22'!B150)-SUMIFS('TB DEC'!$I:$I,'TB DEC'!$A:$A,'Reconcile bank DEC 22'!B150)</f>
        <v>1747719.38</v>
      </c>
      <c r="H150" s="18">
        <v>1747719.38</v>
      </c>
      <c r="I150" s="121">
        <f>+G150-H150</f>
        <v>0</v>
      </c>
    </row>
    <row r="151" spans="2:9">
      <c r="B151" s="1"/>
      <c r="C151" s="1"/>
      <c r="D151" s="1"/>
      <c r="E151" s="1"/>
      <c r="F151" s="1"/>
      <c r="G151" s="113"/>
      <c r="H151" s="66"/>
      <c r="I151" s="1"/>
    </row>
    <row r="152" spans="2:9">
      <c r="B152" s="44" t="s">
        <v>43</v>
      </c>
      <c r="E152" s="113"/>
      <c r="H152" s="1"/>
    </row>
    <row r="153" spans="2:9">
      <c r="H153" s="66"/>
    </row>
    <row r="154" spans="2:9">
      <c r="H154" s="66"/>
    </row>
    <row r="155" spans="2:9">
      <c r="H155" s="66"/>
    </row>
    <row r="156" spans="2:9">
      <c r="H156" s="66"/>
    </row>
    <row r="157" spans="2:9">
      <c r="H157" s="66"/>
    </row>
    <row r="158" spans="2:9">
      <c r="H158" s="66"/>
    </row>
  </sheetData>
  <pageMargins left="1" right="1" top="1" bottom="1" header="0.5" footer="0.5"/>
  <pageSetup paperSize="9" scale="4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4"/>
  <sheetViews>
    <sheetView zoomScale="90" zoomScaleNormal="90" workbookViewId="0">
      <selection activeCell="B1" sqref="B1:E24"/>
    </sheetView>
  </sheetViews>
  <sheetFormatPr defaultRowHeight="14.4"/>
  <cols>
    <col min="1" max="1" width="4" style="1" customWidth="1"/>
    <col min="2" max="2" width="32.109375" style="1" customWidth="1"/>
    <col min="3" max="5" width="15.44140625" style="1" customWidth="1"/>
    <col min="6" max="6" width="8.6640625" style="1"/>
  </cols>
  <sheetData>
    <row r="2" spans="2:5" ht="18">
      <c r="B2" s="38" t="s">
        <v>26</v>
      </c>
    </row>
    <row r="3" spans="2:5">
      <c r="B3" s="4" t="s">
        <v>27</v>
      </c>
    </row>
    <row r="5" spans="2:5">
      <c r="B5" s="161">
        <v>44774</v>
      </c>
      <c r="C5" s="162"/>
      <c r="D5" s="162"/>
      <c r="E5" s="162"/>
    </row>
    <row r="6" spans="2:5">
      <c r="B6" s="5"/>
      <c r="C6" s="6" t="s">
        <v>24</v>
      </c>
      <c r="D6" s="6" t="s">
        <v>25</v>
      </c>
      <c r="E6" s="6" t="s">
        <v>4</v>
      </c>
    </row>
    <row r="7" spans="2:5">
      <c r="B7" s="5" t="s">
        <v>0</v>
      </c>
      <c r="C7" s="10"/>
      <c r="D7" s="10"/>
      <c r="E7" s="10">
        <f>SUM(C7:D7)</f>
        <v>0</v>
      </c>
    </row>
    <row r="8" spans="2:5">
      <c r="B8" s="5" t="s">
        <v>1</v>
      </c>
      <c r="C8" s="10"/>
      <c r="D8" s="10"/>
      <c r="E8" s="10">
        <f>SUM(C8:D8)</f>
        <v>0</v>
      </c>
    </row>
    <row r="9" spans="2:5">
      <c r="B9" s="5" t="s">
        <v>2</v>
      </c>
      <c r="C9" s="10">
        <f>C7-C8</f>
        <v>0</v>
      </c>
      <c r="D9" s="10">
        <f t="shared" ref="D9" si="0">D7-D8</f>
        <v>0</v>
      </c>
      <c r="E9" s="10">
        <f>SUM(C9:D9)</f>
        <v>0</v>
      </c>
    </row>
    <row r="10" spans="2:5">
      <c r="B10" s="4" t="s">
        <v>3</v>
      </c>
      <c r="C10" s="11">
        <f>IFERROR(C9/C7,0)</f>
        <v>0</v>
      </c>
      <c r="D10" s="11">
        <f>IFERROR(D9/D7,0)</f>
        <v>0</v>
      </c>
      <c r="E10" s="11">
        <f>IFERROR(E9/E7,0)</f>
        <v>0</v>
      </c>
    </row>
    <row r="12" spans="2:5">
      <c r="B12" s="161">
        <v>44805</v>
      </c>
      <c r="C12" s="162"/>
      <c r="D12" s="162"/>
      <c r="E12" s="162"/>
    </row>
    <row r="13" spans="2:5">
      <c r="B13" s="5"/>
      <c r="C13" s="6" t="s">
        <v>24</v>
      </c>
      <c r="D13" s="6" t="s">
        <v>25</v>
      </c>
      <c r="E13" s="6" t="s">
        <v>4</v>
      </c>
    </row>
    <row r="14" spans="2:5">
      <c r="B14" s="5" t="s">
        <v>0</v>
      </c>
      <c r="C14" s="10"/>
      <c r="D14" s="10"/>
      <c r="E14" s="10">
        <f>SUM(C14:D14)</f>
        <v>0</v>
      </c>
    </row>
    <row r="15" spans="2:5">
      <c r="B15" s="5" t="s">
        <v>1</v>
      </c>
      <c r="C15" s="10"/>
      <c r="D15" s="10"/>
      <c r="E15" s="10">
        <f>SUM(C15:D15)</f>
        <v>0</v>
      </c>
    </row>
    <row r="16" spans="2:5">
      <c r="B16" s="5" t="s">
        <v>2</v>
      </c>
      <c r="C16" s="10">
        <f>C14-C15</f>
        <v>0</v>
      </c>
      <c r="D16" s="10">
        <f t="shared" ref="D16" si="1">D14-D15</f>
        <v>0</v>
      </c>
      <c r="E16" s="10">
        <f>SUM(C16:D16)</f>
        <v>0</v>
      </c>
    </row>
    <row r="17" spans="2:5">
      <c r="B17" s="4" t="s">
        <v>3</v>
      </c>
      <c r="C17" s="11">
        <f>IFERROR(C16/C14,0)</f>
        <v>0</v>
      </c>
      <c r="D17" s="11">
        <f>IFERROR(D16/D14,0)</f>
        <v>0</v>
      </c>
      <c r="E17" s="11">
        <f>IFERROR(E16/E14,0)</f>
        <v>0</v>
      </c>
    </row>
    <row r="19" spans="2:5">
      <c r="B19" s="161">
        <v>44835</v>
      </c>
      <c r="C19" s="162"/>
      <c r="D19" s="162"/>
      <c r="E19" s="162"/>
    </row>
    <row r="20" spans="2:5">
      <c r="B20" s="5"/>
      <c r="C20" s="6" t="s">
        <v>24</v>
      </c>
      <c r="D20" s="6" t="s">
        <v>25</v>
      </c>
      <c r="E20" s="6" t="s">
        <v>4</v>
      </c>
    </row>
    <row r="21" spans="2:5">
      <c r="B21" s="5" t="s">
        <v>0</v>
      </c>
      <c r="C21" s="10"/>
      <c r="D21" s="10"/>
      <c r="E21" s="10">
        <f>SUM(C21:D21)</f>
        <v>0</v>
      </c>
    </row>
    <row r="22" spans="2:5">
      <c r="B22" s="5" t="s">
        <v>1</v>
      </c>
      <c r="C22" s="10"/>
      <c r="D22" s="10"/>
      <c r="E22" s="10">
        <f>SUM(C22:D22)</f>
        <v>0</v>
      </c>
    </row>
    <row r="23" spans="2:5">
      <c r="B23" s="5" t="s">
        <v>2</v>
      </c>
      <c r="C23" s="10">
        <f>C21-C22</f>
        <v>0</v>
      </c>
      <c r="D23" s="10">
        <f t="shared" ref="D23" si="2">D21-D22</f>
        <v>0</v>
      </c>
      <c r="E23" s="10">
        <f>SUM(C23:D23)</f>
        <v>0</v>
      </c>
    </row>
    <row r="24" spans="2:5">
      <c r="B24" s="4" t="s">
        <v>3</v>
      </c>
      <c r="C24" s="11">
        <f>IFERROR(C23/C21,0)</f>
        <v>0</v>
      </c>
      <c r="D24" s="11">
        <f>IFERROR(D23/D21,0)</f>
        <v>0</v>
      </c>
      <c r="E24" s="11">
        <f>IFERROR(E23/E21,0)</f>
        <v>0</v>
      </c>
    </row>
  </sheetData>
  <mergeCells count="3">
    <mergeCell ref="B5:E5"/>
    <mergeCell ref="B12:E12"/>
    <mergeCell ref="B19:E19"/>
  </mergeCells>
  <phoneticPr fontId="4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7"/>
  <sheetViews>
    <sheetView topLeftCell="A3" zoomScale="79" zoomScaleNormal="130" workbookViewId="0">
      <selection activeCell="B1" sqref="B1:E24"/>
    </sheetView>
  </sheetViews>
  <sheetFormatPr defaultRowHeight="14.4"/>
  <cols>
    <col min="1" max="1" width="3.88671875" style="1" customWidth="1"/>
    <col min="2" max="2" width="21.88671875" style="1" customWidth="1"/>
    <col min="3" max="5" width="24.6640625" style="1" customWidth="1"/>
    <col min="6" max="6" width="4.44140625" style="1" customWidth="1"/>
    <col min="7" max="9" width="23.33203125" style="1" customWidth="1"/>
    <col min="10" max="10" width="10.44140625" style="1" customWidth="1"/>
  </cols>
  <sheetData>
    <row r="2" spans="1:9" ht="21">
      <c r="B2" s="39" t="s">
        <v>15</v>
      </c>
    </row>
    <row r="3" spans="1:9">
      <c r="B3" s="4" t="s">
        <v>28</v>
      </c>
    </row>
    <row r="4" spans="1:9" ht="18.45" customHeight="1">
      <c r="B4" s="4" t="s">
        <v>29</v>
      </c>
    </row>
    <row r="5" spans="1:9" ht="16.5" customHeight="1">
      <c r="A5" s="12"/>
      <c r="B5" s="2"/>
      <c r="C5" s="13"/>
      <c r="D5" s="13"/>
      <c r="E5" s="13"/>
      <c r="F5" s="13"/>
      <c r="G5" s="13"/>
      <c r="H5" s="13"/>
      <c r="I5" s="13"/>
    </row>
    <row r="6" spans="1:9">
      <c r="A6" s="12"/>
      <c r="B6" s="14"/>
      <c r="C6" s="165" t="s">
        <v>30</v>
      </c>
      <c r="D6" s="166"/>
      <c r="E6" s="167"/>
      <c r="F6" s="163"/>
      <c r="G6" s="165" t="s">
        <v>31</v>
      </c>
      <c r="H6" s="166"/>
      <c r="I6" s="167"/>
    </row>
    <row r="7" spans="1:9">
      <c r="A7" s="12"/>
      <c r="B7" s="35" t="s">
        <v>14</v>
      </c>
      <c r="C7" s="15">
        <v>44774</v>
      </c>
      <c r="D7" s="15">
        <v>44805</v>
      </c>
      <c r="E7" s="15">
        <v>44835</v>
      </c>
      <c r="F7" s="164"/>
      <c r="G7" s="15">
        <f>+C7</f>
        <v>44774</v>
      </c>
      <c r="H7" s="15">
        <f>+D7</f>
        <v>44805</v>
      </c>
      <c r="I7" s="15">
        <f>E7</f>
        <v>44835</v>
      </c>
    </row>
    <row r="8" spans="1:9">
      <c r="A8" s="12"/>
      <c r="B8" s="35" t="s">
        <v>33</v>
      </c>
      <c r="C8" s="16"/>
      <c r="D8" s="16"/>
      <c r="E8" s="16"/>
      <c r="F8" s="164"/>
      <c r="G8" s="16"/>
      <c r="H8" s="16"/>
      <c r="I8" s="16"/>
    </row>
    <row r="9" spans="1:9">
      <c r="A9" s="12"/>
      <c r="B9" s="35" t="s">
        <v>34</v>
      </c>
      <c r="C9" s="16"/>
      <c r="D9" s="16"/>
      <c r="E9" s="16"/>
      <c r="F9" s="164"/>
      <c r="G9" s="16"/>
      <c r="H9" s="16"/>
      <c r="I9" s="16"/>
    </row>
    <row r="10" spans="1:9">
      <c r="A10" s="12"/>
      <c r="B10" s="35" t="s">
        <v>35</v>
      </c>
      <c r="C10" s="16"/>
      <c r="D10" s="16"/>
      <c r="E10" s="16"/>
      <c r="F10" s="164"/>
      <c r="G10" s="16"/>
      <c r="H10" s="16"/>
      <c r="I10" s="16"/>
    </row>
    <row r="11" spans="1:9">
      <c r="A11" s="12"/>
      <c r="B11" s="35" t="s">
        <v>36</v>
      </c>
      <c r="C11" s="36"/>
      <c r="D11" s="36"/>
      <c r="E11" s="36"/>
      <c r="F11" s="164"/>
      <c r="G11" s="36"/>
      <c r="H11" s="36"/>
      <c r="I11" s="36"/>
    </row>
    <row r="12" spans="1:9">
      <c r="A12" s="12"/>
      <c r="B12" s="35" t="s">
        <v>37</v>
      </c>
      <c r="C12" s="36"/>
      <c r="D12" s="36"/>
      <c r="E12" s="36"/>
      <c r="F12" s="164"/>
      <c r="G12" s="36"/>
      <c r="H12" s="36"/>
      <c r="I12" s="36"/>
    </row>
    <row r="13" spans="1:9" ht="54.45" customHeight="1">
      <c r="A13" s="12"/>
      <c r="B13" s="144" t="s">
        <v>32</v>
      </c>
      <c r="C13" s="147"/>
      <c r="D13" s="147"/>
      <c r="E13" s="147"/>
      <c r="F13" s="21"/>
      <c r="G13" s="147"/>
      <c r="H13" s="147"/>
      <c r="I13" s="147"/>
    </row>
    <row r="14" spans="1:9" ht="54.45" customHeight="1">
      <c r="A14" s="12"/>
      <c r="B14" s="145"/>
      <c r="C14" s="145"/>
      <c r="D14" s="145"/>
      <c r="E14" s="145"/>
      <c r="F14" s="22"/>
      <c r="G14" s="145"/>
      <c r="H14" s="145"/>
      <c r="I14" s="145"/>
    </row>
    <row r="15" spans="1:9" ht="54.45" customHeight="1">
      <c r="B15" s="145"/>
      <c r="C15" s="145"/>
      <c r="D15" s="145"/>
      <c r="E15" s="145"/>
      <c r="F15" s="19"/>
      <c r="G15" s="145"/>
      <c r="H15" s="145"/>
      <c r="I15" s="145"/>
    </row>
    <row r="16" spans="1:9" ht="54.45" customHeight="1">
      <c r="B16" s="145"/>
      <c r="C16" s="145"/>
      <c r="D16" s="145"/>
      <c r="E16" s="145"/>
      <c r="F16" s="19"/>
      <c r="G16" s="145"/>
      <c r="H16" s="145"/>
      <c r="I16" s="145"/>
    </row>
    <row r="17" spans="2:9" ht="54.45" customHeight="1">
      <c r="B17" s="146"/>
      <c r="C17" s="146"/>
      <c r="D17" s="146"/>
      <c r="E17" s="146"/>
      <c r="F17" s="20"/>
      <c r="G17" s="146"/>
      <c r="H17" s="146"/>
      <c r="I17" s="146"/>
    </row>
  </sheetData>
  <mergeCells count="10">
    <mergeCell ref="B13:B17"/>
    <mergeCell ref="F6:F12"/>
    <mergeCell ref="C6:E6"/>
    <mergeCell ref="G6:I6"/>
    <mergeCell ref="I13:I17"/>
    <mergeCell ref="C13:C17"/>
    <mergeCell ref="D13:D17"/>
    <mergeCell ref="E13:E17"/>
    <mergeCell ref="G13:G17"/>
    <mergeCell ref="H13:H17"/>
  </mergeCells>
  <phoneticPr fontId="4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zoomScale="106" zoomScaleNormal="130" workbookViewId="0">
      <selection activeCell="B1" sqref="B1:E24"/>
    </sheetView>
  </sheetViews>
  <sheetFormatPr defaultRowHeight="14.4"/>
  <cols>
    <col min="1" max="1" width="4.33203125" style="1" customWidth="1"/>
    <col min="2" max="2" width="11.44140625" style="1" customWidth="1"/>
    <col min="3" max="3" width="29.88671875" style="1" bestFit="1" customWidth="1"/>
    <col min="4" max="4" width="14.88671875" style="1" customWidth="1"/>
    <col min="5" max="5" width="13.88671875" style="1" bestFit="1" customWidth="1"/>
    <col min="6" max="6" width="59.88671875" style="1" bestFit="1" customWidth="1"/>
    <col min="7" max="7" width="10.44140625" style="1" customWidth="1"/>
  </cols>
  <sheetData>
    <row r="1" spans="2:6" ht="15.45" customHeight="1"/>
    <row r="2" spans="2:6" ht="15.6">
      <c r="B2" s="37" t="s">
        <v>38</v>
      </c>
    </row>
    <row r="3" spans="2:6">
      <c r="B3" s="40" t="s">
        <v>39</v>
      </c>
    </row>
    <row r="5" spans="2:6">
      <c r="B5" s="7" t="s">
        <v>5</v>
      </c>
      <c r="C5" s="7" t="s">
        <v>6</v>
      </c>
      <c r="D5" s="7" t="s">
        <v>41</v>
      </c>
      <c r="E5" s="9" t="s">
        <v>12</v>
      </c>
      <c r="F5" s="8" t="s">
        <v>11</v>
      </c>
    </row>
    <row r="6" spans="2:6">
      <c r="B6" s="17"/>
      <c r="C6" s="17"/>
      <c r="D6" s="17"/>
      <c r="E6" s="18"/>
      <c r="F6" s="17"/>
    </row>
    <row r="7" spans="2:6">
      <c r="B7" s="17"/>
      <c r="C7" s="17"/>
      <c r="D7" s="17"/>
      <c r="E7" s="18"/>
      <c r="F7" s="17"/>
    </row>
    <row r="8" spans="2:6">
      <c r="B8" s="17"/>
      <c r="C8" s="17"/>
      <c r="D8" s="17"/>
      <c r="E8" s="18"/>
      <c r="F8" s="17"/>
    </row>
    <row r="9" spans="2:6">
      <c r="B9" s="3"/>
      <c r="C9" s="3"/>
      <c r="D9" s="3"/>
      <c r="E9" s="3"/>
      <c r="F9" s="3"/>
    </row>
    <row r="10" spans="2:6">
      <c r="B10" s="3"/>
      <c r="C10" s="3"/>
      <c r="D10" s="3"/>
      <c r="E10" s="3"/>
      <c r="F10" s="3"/>
    </row>
    <row r="11" spans="2:6">
      <c r="B11" s="3"/>
      <c r="C11" s="3"/>
      <c r="D11" s="3"/>
      <c r="E11" s="3"/>
      <c r="F11" s="3"/>
    </row>
    <row r="12" spans="2:6">
      <c r="B12" s="3"/>
      <c r="C12" s="3"/>
      <c r="D12" s="3"/>
      <c r="E12" s="3"/>
      <c r="F12" s="3"/>
    </row>
    <row r="13" spans="2:6">
      <c r="B13" s="3"/>
      <c r="C13" s="3"/>
      <c r="D13" s="3"/>
      <c r="E13" s="3"/>
      <c r="F13" s="3"/>
    </row>
    <row r="15" spans="2:6">
      <c r="B15" s="1" t="s">
        <v>40</v>
      </c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3"/>
  <sheetViews>
    <sheetView zoomScaleNormal="100" workbookViewId="0">
      <selection activeCell="B1" sqref="B1:E24"/>
    </sheetView>
  </sheetViews>
  <sheetFormatPr defaultRowHeight="14.4"/>
  <cols>
    <col min="1" max="1" width="3.44140625" style="1" customWidth="1"/>
    <col min="2" max="2" width="10" style="1" customWidth="1"/>
    <col min="3" max="3" width="41.77734375" style="1" customWidth="1"/>
    <col min="4" max="4" width="13.109375" style="1" customWidth="1"/>
    <col min="5" max="5" width="13.109375" style="1" bestFit="1" customWidth="1"/>
    <col min="6" max="6" width="14" style="1" bestFit="1" customWidth="1"/>
    <col min="7" max="7" width="3" style="1" customWidth="1"/>
    <col min="8" max="8" width="10.44140625" style="1" customWidth="1"/>
  </cols>
  <sheetData>
    <row r="2" spans="2:6" ht="15.6">
      <c r="B2" s="37" t="s">
        <v>13</v>
      </c>
    </row>
    <row r="3" spans="2:6" ht="15.6">
      <c r="B3" s="42" t="s">
        <v>42</v>
      </c>
    </row>
    <row r="5" spans="2:6">
      <c r="B5" s="6" t="s">
        <v>5</v>
      </c>
      <c r="C5" s="6" t="s">
        <v>7</v>
      </c>
      <c r="D5" s="6" t="s">
        <v>8</v>
      </c>
      <c r="E5" s="6" t="s">
        <v>9</v>
      </c>
      <c r="F5" s="6" t="s">
        <v>10</v>
      </c>
    </row>
    <row r="6" spans="2:6">
      <c r="B6" s="3"/>
      <c r="C6" s="3"/>
      <c r="D6" s="10"/>
      <c r="E6" s="18"/>
      <c r="F6" s="10">
        <f>E6-D6</f>
        <v>0</v>
      </c>
    </row>
    <row r="7" spans="2:6">
      <c r="B7" s="3"/>
      <c r="C7" s="3"/>
      <c r="D7" s="10"/>
      <c r="E7" s="18"/>
      <c r="F7" s="10">
        <f t="shared" ref="F7:F11" si="0">E7-D7</f>
        <v>0</v>
      </c>
    </row>
    <row r="8" spans="2:6">
      <c r="B8" s="3"/>
      <c r="C8" s="3"/>
      <c r="D8" s="10"/>
      <c r="E8" s="18"/>
      <c r="F8" s="10">
        <f t="shared" si="0"/>
        <v>0</v>
      </c>
    </row>
    <row r="9" spans="2:6">
      <c r="B9" s="3"/>
      <c r="C9" s="3"/>
      <c r="D9" s="10"/>
      <c r="E9" s="18"/>
      <c r="F9" s="10">
        <f t="shared" si="0"/>
        <v>0</v>
      </c>
    </row>
    <row r="10" spans="2:6">
      <c r="B10" s="3"/>
      <c r="C10" s="3"/>
      <c r="D10" s="10"/>
      <c r="E10" s="18"/>
      <c r="F10" s="10">
        <f t="shared" si="0"/>
        <v>0</v>
      </c>
    </row>
    <row r="11" spans="2:6">
      <c r="B11" s="3"/>
      <c r="C11" s="3"/>
      <c r="D11" s="10"/>
      <c r="E11" s="18"/>
      <c r="F11" s="10">
        <f t="shared" si="0"/>
        <v>0</v>
      </c>
    </row>
    <row r="13" spans="2:6">
      <c r="B13" s="1" t="s">
        <v>43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TB DEC</vt:lpstr>
      <vt:lpstr>Check lsit</vt:lpstr>
      <vt:lpstr>Reconcile bank DEC 22</vt:lpstr>
      <vt:lpstr>1. Gross profit</vt:lpstr>
      <vt:lpstr>2. Rental Exp</vt:lpstr>
      <vt:lpstr>3. Special Exp</vt:lpstr>
      <vt:lpstr>4. GL-Bank</vt:lpstr>
      <vt:lpstr>'Reconcile bank DEC 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Hiroko Uemura</dc:creator>
  <cp:lastModifiedBy>TCF2021</cp:lastModifiedBy>
  <cp:lastPrinted>2022-12-02T12:43:37Z</cp:lastPrinted>
  <dcterms:created xsi:type="dcterms:W3CDTF">2021-02-17T13:50:09Z</dcterms:created>
  <dcterms:modified xsi:type="dcterms:W3CDTF">2023-01-13T09:33:16Z</dcterms:modified>
</cp:coreProperties>
</file>