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CF Thailand\001_Clients\145 Nakamura Electric (Thailand)\01_FS\2022\Neth202210\"/>
    </mc:Choice>
  </mc:AlternateContent>
  <xr:revisionPtr revIDLastSave="0" documentId="13_ncr:1_{C21C4609-24CC-41DD-9F80-4660F4C08E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ck lsit" sheetId="7" r:id="rId1"/>
    <sheet name="1. Gross profit" sheetId="1" state="hidden" r:id="rId2"/>
    <sheet name="2. Rental Exp" sheetId="4" state="hidden" r:id="rId3"/>
    <sheet name="3. Special Exp" sheetId="2" state="hidden" r:id="rId4"/>
    <sheet name="4. GL-Bank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4" i="7" l="1"/>
  <c r="F115" i="7"/>
  <c r="F116" i="7"/>
  <c r="F117" i="7"/>
  <c r="F118" i="7"/>
  <c r="F113" i="7" l="1"/>
  <c r="F112" i="7"/>
  <c r="F111" i="7"/>
  <c r="H43" i="7"/>
  <c r="G43" i="7"/>
  <c r="F43" i="7"/>
  <c r="D35" i="7"/>
  <c r="D36" i="7" s="1"/>
  <c r="C35" i="7"/>
  <c r="E34" i="7"/>
  <c r="E33" i="7"/>
  <c r="D28" i="7"/>
  <c r="D29" i="7" s="1"/>
  <c r="C28" i="7"/>
  <c r="E27" i="7"/>
  <c r="E26" i="7"/>
  <c r="D21" i="7"/>
  <c r="D22" i="7" s="1"/>
  <c r="C21" i="7"/>
  <c r="C22" i="7" s="1"/>
  <c r="E20" i="7"/>
  <c r="E19" i="7"/>
  <c r="G7" i="4"/>
  <c r="D23" i="1"/>
  <c r="C23" i="1"/>
  <c r="C24" i="1" s="1"/>
  <c r="E22" i="1"/>
  <c r="E21" i="1"/>
  <c r="D16" i="1"/>
  <c r="D17" i="1" s="1"/>
  <c r="C16" i="1"/>
  <c r="C17" i="1" s="1"/>
  <c r="E15" i="1"/>
  <c r="E14" i="1"/>
  <c r="D9" i="1"/>
  <c r="D10" i="1" s="1"/>
  <c r="C9" i="1"/>
  <c r="C10" i="1" s="1"/>
  <c r="E8" i="1"/>
  <c r="E7" i="1"/>
  <c r="E35" i="7" l="1"/>
  <c r="E36" i="7" s="1"/>
  <c r="E28" i="7"/>
  <c r="E29" i="7" s="1"/>
  <c r="C36" i="7"/>
  <c r="E21" i="7"/>
  <c r="E22" i="7" s="1"/>
  <c r="C29" i="7"/>
  <c r="E23" i="1"/>
  <c r="E24" i="1" s="1"/>
  <c r="D24" i="1"/>
  <c r="E16" i="1"/>
  <c r="E17" i="1" s="1"/>
  <c r="E9" i="1"/>
  <c r="E10" i="1" s="1"/>
  <c r="H7" i="4"/>
  <c r="F6" i="5" l="1"/>
  <c r="I7" i="4" l="1"/>
  <c r="F7" i="5" l="1"/>
  <c r="F8" i="5"/>
  <c r="F9" i="5"/>
  <c r="F10" i="5"/>
  <c r="F11" i="5"/>
</calcChain>
</file>

<file path=xl/sharedStrings.xml><?xml version="1.0" encoding="utf-8"?>
<sst xmlns="http://schemas.openxmlformats.org/spreadsheetml/2006/main" count="177" uniqueCount="109">
  <si>
    <t>TOTAL SALES</t>
  </si>
  <si>
    <t>TOTAL COST OF GOOD SOLD</t>
  </si>
  <si>
    <t>GROSS PROFIT</t>
  </si>
  <si>
    <t>GROSS PROFIT RATIO</t>
  </si>
  <si>
    <t>ALL</t>
  </si>
  <si>
    <t>Acc code</t>
  </si>
  <si>
    <t>Acc name</t>
  </si>
  <si>
    <t>Accounting name</t>
  </si>
  <si>
    <t>GL</t>
  </si>
  <si>
    <t>Statement</t>
  </si>
  <si>
    <t>Dif</t>
  </si>
  <si>
    <t>Reason, Reference</t>
  </si>
  <si>
    <t>THB</t>
  </si>
  <si>
    <t xml:space="preserve">4. We have already checked the bank statement with GL. </t>
  </si>
  <si>
    <t>Month</t>
  </si>
  <si>
    <t>2. Fixed Expense analysis is as follows;</t>
  </si>
  <si>
    <t>PIC1</t>
    <phoneticPr fontId="4"/>
  </si>
  <si>
    <t>Senior</t>
    <phoneticPr fontId="4"/>
  </si>
  <si>
    <t>Month</t>
    <phoneticPr fontId="4"/>
  </si>
  <si>
    <t>leader (responsibility)</t>
    <phoneticPr fontId="4"/>
  </si>
  <si>
    <t>Cross check</t>
    <phoneticPr fontId="4"/>
  </si>
  <si>
    <t>✔</t>
  </si>
  <si>
    <t>✔</t>
    <phoneticPr fontId="4"/>
  </si>
  <si>
    <t>Leader check date</t>
    <phoneticPr fontId="4"/>
  </si>
  <si>
    <t>Name</t>
    <phoneticPr fontId="4"/>
  </si>
  <si>
    <t>Branch1</t>
    <phoneticPr fontId="4"/>
  </si>
  <si>
    <t>Branch2</t>
    <phoneticPr fontId="4"/>
  </si>
  <si>
    <t>1. Gross profit analysis. Please see the details as follows;</t>
    <phoneticPr fontId="4"/>
  </si>
  <si>
    <t>*if gross profit ratio is ubnormal, please recheck sales, purchase, end of inventory and so on.</t>
    <phoneticPr fontId="4"/>
  </si>
  <si>
    <t>*if expense which happen every month similar amount is ubnormal or did not record, pelase farefully to check. (such as rental fee, accounting fee, Depreciation and so on)</t>
    <phoneticPr fontId="4"/>
  </si>
  <si>
    <t>(Please select expense by Senior staff)</t>
    <phoneticPr fontId="4"/>
  </si>
  <si>
    <t>Branch 1</t>
    <phoneticPr fontId="4"/>
  </si>
  <si>
    <t>Branch 2</t>
    <phoneticPr fontId="4"/>
  </si>
  <si>
    <t>Remark
(Explanation)</t>
    <phoneticPr fontId="4"/>
  </si>
  <si>
    <t>Expsene 1</t>
    <phoneticPr fontId="4"/>
  </si>
  <si>
    <t>Expsene 2</t>
    <phoneticPr fontId="4"/>
  </si>
  <si>
    <t>Expsene 3</t>
    <phoneticPr fontId="4"/>
  </si>
  <si>
    <t>Expsene 4</t>
    <phoneticPr fontId="4"/>
  </si>
  <si>
    <t>Expsene 5</t>
    <phoneticPr fontId="4"/>
  </si>
  <si>
    <t>3. Special Expense analysis is as follows;</t>
    <phoneticPr fontId="4"/>
  </si>
  <si>
    <t>*If ubnormal expense happen, please discribe below</t>
    <phoneticPr fontId="4"/>
  </si>
  <si>
    <t>Attached Evidence copy below, (if have)</t>
    <phoneticPr fontId="4"/>
  </si>
  <si>
    <t>Branch Name</t>
    <phoneticPr fontId="4"/>
  </si>
  <si>
    <t>*bank statement and GL amount have to be same</t>
    <phoneticPr fontId="4"/>
  </si>
  <si>
    <t>* If GL and bank statement is not same, please let me know reason below</t>
    <phoneticPr fontId="4"/>
  </si>
  <si>
    <t>Company Name</t>
    <phoneticPr fontId="4"/>
  </si>
  <si>
    <t>*Please attached email by PDF, when you send FS to Japanese or clients. (some points also attach evidence *Ex, Invoice)</t>
    <phoneticPr fontId="4"/>
  </si>
  <si>
    <t>Check List for monthly Bookkeeping or review</t>
    <phoneticPr fontId="4"/>
  </si>
  <si>
    <t>*If abnormal expense happened, please discribe below</t>
    <phoneticPr fontId="4"/>
  </si>
  <si>
    <t>*Attached Evidence in email, (if have)</t>
    <phoneticPr fontId="4"/>
  </si>
  <si>
    <t>*if expense which happen every month similar amount is abnormal or did not record, pelase carefully to check. (such as rental fee, accounting fee, Depreciation and so on)</t>
    <phoneticPr fontId="4"/>
  </si>
  <si>
    <t>*if gross profit ratio is abnormal, please recheck sales, purchase, end of inventory and so on.</t>
    <phoneticPr fontId="4"/>
  </si>
  <si>
    <t>Assign date</t>
    <phoneticPr fontId="4"/>
  </si>
  <si>
    <t>Nakamura Electric Thailand Co.,Ltd</t>
  </si>
  <si>
    <t>Fern san</t>
  </si>
  <si>
    <t>Mai San</t>
  </si>
  <si>
    <t>Wi san</t>
  </si>
  <si>
    <t>Vy san</t>
  </si>
  <si>
    <t>Providend Fund</t>
  </si>
  <si>
    <t>Depreciation\n</t>
  </si>
  <si>
    <t>Factory Insurance</t>
  </si>
  <si>
    <t>Salary &amp; Wages</t>
  </si>
  <si>
    <t>Other Benefit Expense</t>
  </si>
  <si>
    <t>Overtime Wages</t>
  </si>
  <si>
    <t>Social Fund Expense</t>
  </si>
  <si>
    <t>Welfare Expense</t>
  </si>
  <si>
    <t>Factory Rental</t>
  </si>
  <si>
    <t>Electricity &amp; Water</t>
  </si>
  <si>
    <t>Repair &amp; Maintenance</t>
  </si>
  <si>
    <t>Supply Expense</t>
  </si>
  <si>
    <t>Packing Expense</t>
  </si>
  <si>
    <t>Fuel Expense</t>
  </si>
  <si>
    <t>Office Service Expense</t>
  </si>
  <si>
    <t>Export Expense</t>
  </si>
  <si>
    <t>Royalty Expense</t>
  </si>
  <si>
    <t>Entertainment</t>
  </si>
  <si>
    <t>Office Rental</t>
  </si>
  <si>
    <t>Telephone &amp; Postage</t>
  </si>
  <si>
    <t>Fuel &amp; Transportation</t>
  </si>
  <si>
    <t>Travelling Expense</t>
  </si>
  <si>
    <t>Rental car &amp; Service</t>
  </si>
  <si>
    <t>Depreciation</t>
  </si>
  <si>
    <t>Insurance Expense</t>
  </si>
  <si>
    <t>Stationery Expense</t>
  </si>
  <si>
    <t>Accounting Charge</t>
  </si>
  <si>
    <t>Profession Fee</t>
  </si>
  <si>
    <t>Bank Charge</t>
  </si>
  <si>
    <t>Tax &amp; Government Fee</t>
  </si>
  <si>
    <t>Security Expense</t>
  </si>
  <si>
    <t>Other Service Charge</t>
  </si>
  <si>
    <t>Remark
(Explanation)</t>
  </si>
  <si>
    <t>and in October There was an additional fee of 30,000 baht for the preparation of the PND.51 form, totaling 90,000 baht.</t>
  </si>
  <si>
    <t>Accounting Charge is normally 30,000 per month, but we not bookkeeping is recorded for September. Therefore bringing in an additional 30,000 baht in October</t>
  </si>
  <si>
    <t>1121101</t>
  </si>
  <si>
    <t>1121102</t>
  </si>
  <si>
    <t>1121103</t>
  </si>
  <si>
    <t>1121104</t>
  </si>
  <si>
    <t>1121201</t>
  </si>
  <si>
    <t>1121301</t>
  </si>
  <si>
    <t>1121302</t>
  </si>
  <si>
    <t>1122101</t>
  </si>
  <si>
    <t>Bangkok Bank-S/A #5675</t>
  </si>
  <si>
    <t>Bangkok Bank-S/A #1463</t>
  </si>
  <si>
    <t>Bangkok Bank-S/A #USD</t>
  </si>
  <si>
    <t>KASIKORN BANK-S/A#6321</t>
  </si>
  <si>
    <t>Bangkok Bank-C/A #6894</t>
  </si>
  <si>
    <t>Bangkok Bank-F/A #9751</t>
  </si>
  <si>
    <t>Bangkok Bank-F/A #3478</t>
  </si>
  <si>
    <t>SMBC -S/A #5400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</si>
</sst>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0.0%"/>
    <numFmt numFmtId="189" formatCode="[$-409]d\-mmm\-yy;@"/>
  </numFmts>
  <fonts count="14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6"/>
      <name val="Tahoma"/>
      <family val="3"/>
      <charset val="128"/>
      <scheme val="minor"/>
    </font>
    <font>
      <b/>
      <sz val="11"/>
      <color theme="1"/>
      <name val="Tahoma"/>
      <family val="3"/>
      <charset val="128"/>
      <scheme val="minor"/>
    </font>
    <font>
      <b/>
      <sz val="12"/>
      <color theme="1"/>
      <name val="Tahoma"/>
      <family val="3"/>
      <charset val="128"/>
      <scheme val="minor"/>
    </font>
    <font>
      <b/>
      <sz val="14"/>
      <color theme="1"/>
      <name val="Tahoma"/>
      <family val="3"/>
      <charset val="128"/>
      <scheme val="minor"/>
    </font>
    <font>
      <sz val="11"/>
      <color theme="1"/>
      <name val="Segoe UI Symbol"/>
      <family val="2"/>
    </font>
    <font>
      <b/>
      <sz val="16"/>
      <color theme="1"/>
      <name val="Tahoma"/>
      <family val="3"/>
      <charset val="128"/>
      <scheme val="minor"/>
    </font>
    <font>
      <sz val="9"/>
      <color rgb="FFFF0000"/>
      <name val="Tahoma"/>
      <family val="3"/>
      <charset val="128"/>
      <scheme val="minor"/>
    </font>
    <font>
      <b/>
      <sz val="12"/>
      <color rgb="FFFF0000"/>
      <name val="Tahoma"/>
      <family val="3"/>
      <charset val="128"/>
      <scheme val="minor"/>
    </font>
    <font>
      <b/>
      <sz val="11"/>
      <color rgb="FFFF0000"/>
      <name val="Tahoma"/>
      <family val="3"/>
      <charset val="128"/>
      <scheme val="minor"/>
    </font>
    <font>
      <sz val="12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4" fontId="13" fillId="0" borderId="0" applyFill="0" applyBorder="0" applyProtection="0">
      <alignment horizontal="left" vertical="center"/>
    </xf>
  </cellStyleXfs>
  <cellXfs count="78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/>
    <xf numFmtId="0" fontId="2" fillId="2" borderId="0" xfId="0" applyFont="1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" fontId="0" fillId="3" borderId="1" xfId="0" applyNumberFormat="1" applyFill="1" applyBorder="1" applyAlignment="1">
      <alignment horizontal="center" vertical="center" wrapText="1"/>
    </xf>
    <xf numFmtId="187" fontId="0" fillId="2" borderId="1" xfId="2" applyFont="1" applyFill="1" applyBorder="1"/>
    <xf numFmtId="188" fontId="2" fillId="2" borderId="0" xfId="1" applyNumberFormat="1" applyFont="1" applyFill="1" applyBorder="1"/>
    <xf numFmtId="0" fontId="1" fillId="2" borderId="0" xfId="0" applyFont="1" applyFill="1"/>
    <xf numFmtId="187" fontId="1" fillId="2" borderId="0" xfId="2" applyFont="1" applyFill="1"/>
    <xf numFmtId="0" fontId="1" fillId="3" borderId="1" xfId="0" applyFont="1" applyFill="1" applyBorder="1"/>
    <xf numFmtId="17" fontId="1" fillId="2" borderId="1" xfId="2" applyNumberFormat="1" applyFont="1" applyFill="1" applyBorder="1" applyAlignment="1">
      <alignment horizontal="center"/>
    </xf>
    <xf numFmtId="187" fontId="1" fillId="2" borderId="1" xfId="2" applyFont="1" applyFill="1" applyBorder="1"/>
    <xf numFmtId="0" fontId="0" fillId="0" borderId="1" xfId="0" applyBorder="1"/>
    <xf numFmtId="187" fontId="0" fillId="0" borderId="1" xfId="2" applyFont="1" applyFill="1" applyBorder="1"/>
    <xf numFmtId="0" fontId="0" fillId="2" borderId="6" xfId="0" applyFill="1" applyBorder="1"/>
    <xf numFmtId="0" fontId="0" fillId="2" borderId="7" xfId="0" applyFill="1" applyBorder="1"/>
    <xf numFmtId="187" fontId="1" fillId="2" borderId="5" xfId="2" applyFont="1" applyFill="1" applyBorder="1" applyAlignment="1">
      <alignment horizontal="center"/>
    </xf>
    <xf numFmtId="187" fontId="1" fillId="2" borderId="6" xfId="2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/>
    </xf>
    <xf numFmtId="189" fontId="0" fillId="0" borderId="0" xfId="0" applyNumberFormat="1" applyAlignment="1">
      <alignment horizontal="center"/>
    </xf>
    <xf numFmtId="189" fontId="5" fillId="0" borderId="1" xfId="0" applyNumberFormat="1" applyFont="1" applyBorder="1" applyAlignment="1">
      <alignment horizontal="center"/>
    </xf>
    <xf numFmtId="189" fontId="0" fillId="0" borderId="1" xfId="0" applyNumberFormat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17" fontId="0" fillId="5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87" fontId="1" fillId="2" borderId="2" xfId="2" applyFont="1" applyFill="1" applyBorder="1"/>
    <xf numFmtId="0" fontId="6" fillId="2" borderId="0" xfId="0" applyFont="1" applyFill="1"/>
    <xf numFmtId="0" fontId="7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0" borderId="0" xfId="0" applyFont="1" applyAlignment="1">
      <alignment horizontal="left"/>
    </xf>
    <xf numFmtId="0" fontId="11" fillId="2" borderId="0" xfId="0" applyFont="1" applyFill="1"/>
    <xf numFmtId="0" fontId="7" fillId="0" borderId="0" xfId="0" applyFont="1" applyAlignment="1">
      <alignment horizontal="left"/>
    </xf>
    <xf numFmtId="0" fontId="12" fillId="2" borderId="0" xfId="0" applyFont="1" applyFill="1"/>
    <xf numFmtId="188" fontId="12" fillId="2" borderId="0" xfId="1" applyNumberFormat="1" applyFont="1" applyFill="1" applyBorder="1"/>
    <xf numFmtId="14" fontId="0" fillId="5" borderId="1" xfId="0" applyNumberForma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187" fontId="1" fillId="2" borderId="1" xfId="2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187" fontId="1" fillId="6" borderId="2" xfId="2" applyFont="1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17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87" fontId="1" fillId="3" borderId="8" xfId="2" applyFont="1" applyFill="1" applyBorder="1" applyAlignment="1">
      <alignment horizontal="center"/>
    </xf>
    <xf numFmtId="187" fontId="1" fillId="3" borderId="9" xfId="2" applyFont="1" applyFill="1" applyBorder="1" applyAlignment="1">
      <alignment horizontal="center"/>
    </xf>
    <xf numFmtId="187" fontId="1" fillId="3" borderId="10" xfId="2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87" fontId="1" fillId="2" borderId="2" xfId="2" applyFont="1" applyFill="1" applyBorder="1" applyAlignment="1">
      <alignment horizontal="center"/>
    </xf>
    <xf numFmtId="187" fontId="1" fillId="2" borderId="3" xfId="2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</cellXfs>
  <cellStyles count="4">
    <cellStyle name="Normal 3 2" xfId="3" xr:uid="{5A67F1C9-31A7-4B30-88B3-C741688AF28D}"/>
    <cellStyle name="เปอร์เซ็นต์" xfId="1" builtinId="5"/>
    <cellStyle name="จุลภาค" xfId="2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312616</xdr:colOff>
      <xdr:row>122</xdr:row>
      <xdr:rowOff>9769</xdr:rowOff>
    </xdr:from>
    <xdr:to>
      <xdr:col>5</xdr:col>
      <xdr:colOff>950916</xdr:colOff>
      <xdr:row>139</xdr:row>
      <xdr:rowOff>68384</xdr:rowOff>
    </xdr:to>
    <xdr:pic>
      <xdr:nvPicPr>
        <xdr:cNvPr id="2" name="รูปภาพ 1">
          <a:extLst>
            <a:ext uri="{FF2B5EF4-FFF2-40B4-BE49-F238E27FC236}">
              <a16:creationId xmlns:a16="http://schemas.microsoft.com/office/drawing/2014/main" id="{55CAB34C-E03D-6928-CD83-4A3F3BA0C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308" y="21980769"/>
          <a:ext cx="8180146" cy="304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42679-5E41-4E51-824A-689FACFB76A6}">
  <sheetPr>
    <pageSetUpPr fitToPage="1"/>
  </sheetPr>
  <dimension ref="B1:I125"/>
  <sheetViews>
    <sheetView tabSelected="1" zoomScale="78" zoomScaleNormal="70" workbookViewId="0">
      <selection activeCell="G18" sqref="G18"/>
    </sheetView>
  </sheetViews>
  <sheetFormatPr defaultColWidth="8.69921875" defaultRowHeight="13.8" x14ac:dyDescent="0.25"/>
  <cols>
    <col min="1" max="1" width="2.8984375" style="24" customWidth="1"/>
    <col min="2" max="3" width="27.69921875" style="24" customWidth="1"/>
    <col min="4" max="6" width="21.796875" style="24" customWidth="1"/>
    <col min="7" max="7" width="21.796875" style="28" customWidth="1"/>
    <col min="8" max="9" width="21.796875" style="24" customWidth="1"/>
    <col min="10" max="16384" width="8.69921875" style="24"/>
  </cols>
  <sheetData>
    <row r="1" spans="2:8" ht="10.5" customHeight="1" x14ac:dyDescent="0.25"/>
    <row r="2" spans="2:8" ht="17.399999999999999" x14ac:dyDescent="0.3">
      <c r="B2" s="42" t="s">
        <v>47</v>
      </c>
      <c r="C2" s="23"/>
    </row>
    <row r="3" spans="2:8" ht="17.399999999999999" x14ac:dyDescent="0.3">
      <c r="B3" s="40" t="s">
        <v>46</v>
      </c>
      <c r="C3" s="23"/>
    </row>
    <row r="4" spans="2:8" ht="7.95" customHeight="1" x14ac:dyDescent="0.3">
      <c r="B4" s="40"/>
      <c r="C4" s="23"/>
    </row>
    <row r="5" spans="2:8" ht="17.399999999999999" x14ac:dyDescent="0.3">
      <c r="B5" s="23" t="s">
        <v>45</v>
      </c>
      <c r="C5" s="66" t="s">
        <v>53</v>
      </c>
      <c r="D5" s="66"/>
      <c r="E5" s="66"/>
      <c r="F5" s="66"/>
      <c r="G5" s="66"/>
    </row>
    <row r="6" spans="2:8" ht="15.45" customHeight="1" x14ac:dyDescent="0.3">
      <c r="B6" s="23"/>
      <c r="C6" s="23"/>
    </row>
    <row r="7" spans="2:8" ht="22.5" customHeight="1" x14ac:dyDescent="0.25">
      <c r="B7" s="31" t="s">
        <v>52</v>
      </c>
      <c r="C7" s="45"/>
      <c r="D7" s="45"/>
      <c r="E7" s="45"/>
      <c r="F7" s="45"/>
      <c r="G7" s="46"/>
    </row>
    <row r="8" spans="2:8" ht="22.95" customHeight="1" x14ac:dyDescent="0.4">
      <c r="B8" s="31" t="s">
        <v>24</v>
      </c>
      <c r="C8" s="47" t="s">
        <v>54</v>
      </c>
      <c r="D8" s="47" t="s">
        <v>55</v>
      </c>
      <c r="E8" s="47" t="s">
        <v>56</v>
      </c>
      <c r="F8" s="47" t="s">
        <v>57</v>
      </c>
      <c r="G8" s="47" t="s">
        <v>57</v>
      </c>
      <c r="H8" s="27" t="s">
        <v>22</v>
      </c>
    </row>
    <row r="9" spans="2:8" ht="16.8" x14ac:dyDescent="0.4">
      <c r="B9" s="32" t="s">
        <v>18</v>
      </c>
      <c r="C9" s="25" t="s">
        <v>16</v>
      </c>
      <c r="D9" s="25" t="s">
        <v>20</v>
      </c>
      <c r="E9" s="25" t="s">
        <v>17</v>
      </c>
      <c r="F9" s="25" t="s">
        <v>19</v>
      </c>
      <c r="G9" s="29" t="s">
        <v>23</v>
      </c>
      <c r="H9" s="27"/>
    </row>
    <row r="10" spans="2:8" x14ac:dyDescent="0.25">
      <c r="B10" s="33">
        <v>44835</v>
      </c>
      <c r="C10" s="26" t="s">
        <v>21</v>
      </c>
      <c r="D10" s="26" t="s">
        <v>21</v>
      </c>
      <c r="E10" s="26" t="s">
        <v>21</v>
      </c>
      <c r="F10" s="26" t="s">
        <v>21</v>
      </c>
      <c r="G10" s="30">
        <v>44886</v>
      </c>
    </row>
    <row r="11" spans="2:8" x14ac:dyDescent="0.25">
      <c r="B11" s="33">
        <v>44866</v>
      </c>
      <c r="C11" s="26"/>
      <c r="D11" s="26"/>
      <c r="E11" s="26"/>
      <c r="F11" s="26"/>
      <c r="G11" s="30"/>
    </row>
    <row r="12" spans="2:8" x14ac:dyDescent="0.25">
      <c r="B12" s="33">
        <v>44896</v>
      </c>
      <c r="C12" s="26"/>
      <c r="D12" s="26"/>
      <c r="E12" s="26"/>
      <c r="F12" s="26"/>
      <c r="G12" s="30"/>
    </row>
    <row r="14" spans="2:8" ht="17.399999999999999" x14ac:dyDescent="0.3">
      <c r="B14" s="37" t="s">
        <v>27</v>
      </c>
      <c r="C14" s="1"/>
      <c r="D14" s="1"/>
      <c r="E14" s="1"/>
    </row>
    <row r="15" spans="2:8" x14ac:dyDescent="0.25">
      <c r="B15" s="43" t="s">
        <v>51</v>
      </c>
      <c r="C15" s="1"/>
      <c r="D15" s="1"/>
      <c r="E15" s="1"/>
    </row>
    <row r="16" spans="2:8" x14ac:dyDescent="0.25">
      <c r="B16" s="1"/>
      <c r="C16" s="1"/>
      <c r="D16" s="1"/>
      <c r="E16" s="1"/>
    </row>
    <row r="17" spans="2:5" x14ac:dyDescent="0.25">
      <c r="B17" s="67">
        <v>44774</v>
      </c>
      <c r="C17" s="68"/>
      <c r="D17" s="68"/>
      <c r="E17" s="68"/>
    </row>
    <row r="18" spans="2:5" x14ac:dyDescent="0.25">
      <c r="B18" s="5"/>
      <c r="C18" s="6" t="s">
        <v>25</v>
      </c>
      <c r="D18" s="6" t="s">
        <v>26</v>
      </c>
      <c r="E18" s="6" t="s">
        <v>4</v>
      </c>
    </row>
    <row r="19" spans="2:5" x14ac:dyDescent="0.25">
      <c r="B19" s="5" t="s">
        <v>0</v>
      </c>
      <c r="C19" s="10">
        <v>67964895.310000002</v>
      </c>
      <c r="D19" s="10"/>
      <c r="E19" s="10">
        <f>SUM(C19:D19)</f>
        <v>67964895.310000002</v>
      </c>
    </row>
    <row r="20" spans="2:5" x14ac:dyDescent="0.25">
      <c r="B20" s="5" t="s">
        <v>1</v>
      </c>
      <c r="C20" s="10">
        <v>60937710.530000001</v>
      </c>
      <c r="D20" s="10"/>
      <c r="E20" s="10">
        <f>SUM(C20:D20)</f>
        <v>60937710.530000001</v>
      </c>
    </row>
    <row r="21" spans="2:5" x14ac:dyDescent="0.25">
      <c r="B21" s="5" t="s">
        <v>2</v>
      </c>
      <c r="C21" s="10">
        <f>C19-C20</f>
        <v>7027184.7800000012</v>
      </c>
      <c r="D21" s="10">
        <f t="shared" ref="D21" si="0">D19-D20</f>
        <v>0</v>
      </c>
      <c r="E21" s="10">
        <f>SUM(C21:D21)</f>
        <v>7027184.7800000012</v>
      </c>
    </row>
    <row r="22" spans="2:5" x14ac:dyDescent="0.25">
      <c r="B22" s="43" t="s">
        <v>3</v>
      </c>
      <c r="C22" s="44">
        <f>IFERROR(C21/C19,0)</f>
        <v>0.10339432949830583</v>
      </c>
      <c r="D22" s="44">
        <f>IFERROR(D21/D19,0)</f>
        <v>0</v>
      </c>
      <c r="E22" s="44">
        <f>IFERROR(E21/E19,0)</f>
        <v>0.10339432949830583</v>
      </c>
    </row>
    <row r="23" spans="2:5" x14ac:dyDescent="0.25">
      <c r="B23" s="1"/>
      <c r="C23" s="1"/>
      <c r="D23" s="1"/>
      <c r="E23" s="1"/>
    </row>
    <row r="24" spans="2:5" x14ac:dyDescent="0.25">
      <c r="B24" s="67">
        <v>44805</v>
      </c>
      <c r="C24" s="68"/>
      <c r="D24" s="68"/>
      <c r="E24" s="68"/>
    </row>
    <row r="25" spans="2:5" x14ac:dyDescent="0.25">
      <c r="B25" s="5"/>
      <c r="C25" s="6" t="s">
        <v>25</v>
      </c>
      <c r="D25" s="6" t="s">
        <v>26</v>
      </c>
      <c r="E25" s="6" t="s">
        <v>4</v>
      </c>
    </row>
    <row r="26" spans="2:5" x14ac:dyDescent="0.25">
      <c r="B26" s="5" t="s">
        <v>0</v>
      </c>
      <c r="C26" s="10">
        <v>83286048.469999999</v>
      </c>
      <c r="D26" s="10"/>
      <c r="E26" s="10">
        <f>SUM(C26:D26)</f>
        <v>83286048.469999999</v>
      </c>
    </row>
    <row r="27" spans="2:5" x14ac:dyDescent="0.25">
      <c r="B27" s="5" t="s">
        <v>1</v>
      </c>
      <c r="C27" s="10">
        <v>76688950.5</v>
      </c>
      <c r="D27" s="10"/>
      <c r="E27" s="10">
        <f>SUM(C27:D27)</f>
        <v>76688950.5</v>
      </c>
    </row>
    <row r="28" spans="2:5" x14ac:dyDescent="0.25">
      <c r="B28" s="5" t="s">
        <v>2</v>
      </c>
      <c r="C28" s="10">
        <f>C26-C27</f>
        <v>6597097.9699999988</v>
      </c>
      <c r="D28" s="10">
        <f t="shared" ref="D28" si="1">D26-D27</f>
        <v>0</v>
      </c>
      <c r="E28" s="10">
        <f>SUM(C28:D28)</f>
        <v>6597097.9699999988</v>
      </c>
    </row>
    <row r="29" spans="2:5" x14ac:dyDescent="0.25">
      <c r="B29" s="43" t="s">
        <v>3</v>
      </c>
      <c r="C29" s="44">
        <f>IFERROR(C28/C26,0)</f>
        <v>7.921012091690606E-2</v>
      </c>
      <c r="D29" s="44">
        <f>IFERROR(D28/D26,0)</f>
        <v>0</v>
      </c>
      <c r="E29" s="44">
        <f>IFERROR(E28/E26,0)</f>
        <v>7.921012091690606E-2</v>
      </c>
    </row>
    <row r="30" spans="2:5" x14ac:dyDescent="0.25">
      <c r="B30" s="1"/>
      <c r="C30" s="1"/>
      <c r="D30" s="1"/>
      <c r="E30" s="1"/>
    </row>
    <row r="31" spans="2:5" x14ac:dyDescent="0.25">
      <c r="B31" s="67">
        <v>44835</v>
      </c>
      <c r="C31" s="68"/>
      <c r="D31" s="68"/>
      <c r="E31" s="68"/>
    </row>
    <row r="32" spans="2:5" x14ac:dyDescent="0.25">
      <c r="B32" s="5"/>
      <c r="C32" s="6" t="s">
        <v>25</v>
      </c>
      <c r="D32" s="6" t="s">
        <v>26</v>
      </c>
      <c r="E32" s="6" t="s">
        <v>4</v>
      </c>
    </row>
    <row r="33" spans="2:9" x14ac:dyDescent="0.25">
      <c r="B33" s="5" t="s">
        <v>0</v>
      </c>
      <c r="C33" s="10">
        <v>85963672.5</v>
      </c>
      <c r="D33" s="10"/>
      <c r="E33" s="10">
        <f>SUM(C33:D33)</f>
        <v>85963672.5</v>
      </c>
    </row>
    <row r="34" spans="2:9" x14ac:dyDescent="0.25">
      <c r="B34" s="5" t="s">
        <v>1</v>
      </c>
      <c r="C34" s="10">
        <v>82820829.459999993</v>
      </c>
      <c r="D34" s="10"/>
      <c r="E34" s="10">
        <f>SUM(C34:D34)</f>
        <v>82820829.459999993</v>
      </c>
    </row>
    <row r="35" spans="2:9" x14ac:dyDescent="0.25">
      <c r="B35" s="5" t="s">
        <v>2</v>
      </c>
      <c r="C35" s="10">
        <f>C33-C34</f>
        <v>3142843.0400000066</v>
      </c>
      <c r="D35" s="10">
        <f t="shared" ref="D35" si="2">D33-D34</f>
        <v>0</v>
      </c>
      <c r="E35" s="10">
        <f>SUM(C35:D35)</f>
        <v>3142843.0400000066</v>
      </c>
    </row>
    <row r="36" spans="2:9" x14ac:dyDescent="0.25">
      <c r="B36" s="43" t="s">
        <v>3</v>
      </c>
      <c r="C36" s="44">
        <f>IFERROR(C35/C33,0)</f>
        <v>3.6560129978160327E-2</v>
      </c>
      <c r="D36" s="44">
        <f>IFERROR(D35/D33,0)</f>
        <v>0</v>
      </c>
      <c r="E36" s="44">
        <f>IFERROR(E35/E33,0)</f>
        <v>3.6560129978160327E-2</v>
      </c>
    </row>
    <row r="38" spans="2:9" ht="20.399999999999999" x14ac:dyDescent="0.35">
      <c r="B38" s="38" t="s">
        <v>15</v>
      </c>
      <c r="C38" s="1"/>
      <c r="D38" s="1"/>
      <c r="E38" s="1"/>
      <c r="F38" s="1"/>
      <c r="G38" s="1"/>
      <c r="H38" s="1"/>
      <c r="I38" s="1"/>
    </row>
    <row r="39" spans="2:9" x14ac:dyDescent="0.25">
      <c r="B39" s="43" t="s">
        <v>50</v>
      </c>
      <c r="C39" s="1"/>
      <c r="D39" s="1"/>
      <c r="E39" s="1"/>
      <c r="F39" s="1"/>
      <c r="G39" s="1"/>
      <c r="H39" s="1"/>
      <c r="I39" s="1"/>
    </row>
    <row r="40" spans="2:9" x14ac:dyDescent="0.25">
      <c r="B40" s="43" t="s">
        <v>30</v>
      </c>
      <c r="C40" s="1"/>
      <c r="D40" s="1"/>
      <c r="E40" s="1"/>
      <c r="F40" s="1"/>
      <c r="G40" s="1"/>
      <c r="H40" s="1"/>
      <c r="I40" s="1"/>
    </row>
    <row r="41" spans="2:9" x14ac:dyDescent="0.25">
      <c r="B41" s="2"/>
      <c r="C41" s="13"/>
      <c r="D41" s="13"/>
      <c r="E41" s="13"/>
      <c r="F41" s="13"/>
      <c r="G41" s="13"/>
      <c r="H41" s="13"/>
      <c r="I41" s="13"/>
    </row>
    <row r="42" spans="2:9" x14ac:dyDescent="0.25">
      <c r="B42" s="14"/>
      <c r="C42" s="69" t="s">
        <v>31</v>
      </c>
      <c r="D42" s="70"/>
      <c r="E42" s="71"/>
      <c r="F42" s="69" t="s">
        <v>32</v>
      </c>
      <c r="G42" s="70"/>
      <c r="H42" s="71"/>
    </row>
    <row r="43" spans="2:9" x14ac:dyDescent="0.25">
      <c r="B43" s="34" t="s">
        <v>14</v>
      </c>
      <c r="C43" s="15">
        <v>44774</v>
      </c>
      <c r="D43" s="15">
        <v>44805</v>
      </c>
      <c r="E43" s="15">
        <v>44835</v>
      </c>
      <c r="F43" s="15">
        <f>+C43</f>
        <v>44774</v>
      </c>
      <c r="G43" s="15">
        <f>+D43</f>
        <v>44805</v>
      </c>
      <c r="H43" s="15">
        <f>E43</f>
        <v>44835</v>
      </c>
    </row>
    <row r="44" spans="2:9" x14ac:dyDescent="0.25">
      <c r="B44" s="50" t="s">
        <v>61</v>
      </c>
      <c r="C44" s="16">
        <v>2623050.29</v>
      </c>
      <c r="D44" s="16">
        <v>2638691.5499999998</v>
      </c>
      <c r="E44" s="48">
        <v>2675614.25</v>
      </c>
      <c r="F44" s="15"/>
      <c r="G44" s="15"/>
      <c r="H44" s="15"/>
    </row>
    <row r="45" spans="2:9" x14ac:dyDescent="0.25">
      <c r="B45" s="50" t="s">
        <v>62</v>
      </c>
      <c r="C45" s="16">
        <v>702146.65</v>
      </c>
      <c r="D45" s="16">
        <v>771776.65</v>
      </c>
      <c r="E45" s="48">
        <v>783306.65</v>
      </c>
      <c r="F45" s="15"/>
      <c r="G45" s="15"/>
      <c r="H45" s="15"/>
    </row>
    <row r="46" spans="2:9" x14ac:dyDescent="0.25">
      <c r="B46" s="50" t="s">
        <v>63</v>
      </c>
      <c r="C46" s="16">
        <v>445122.56</v>
      </c>
      <c r="D46" s="16">
        <v>589230.79</v>
      </c>
      <c r="E46" s="48">
        <v>631245.43000000005</v>
      </c>
      <c r="F46" s="15"/>
      <c r="G46" s="15"/>
      <c r="H46" s="15"/>
    </row>
    <row r="47" spans="2:9" x14ac:dyDescent="0.25">
      <c r="B47" s="50" t="s">
        <v>58</v>
      </c>
      <c r="C47" s="16">
        <v>60747</v>
      </c>
      <c r="D47" s="16">
        <v>57100</v>
      </c>
      <c r="E47" s="48">
        <v>59373</v>
      </c>
      <c r="F47" s="15"/>
      <c r="G47" s="15"/>
      <c r="H47" s="15"/>
    </row>
    <row r="48" spans="2:9" x14ac:dyDescent="0.25">
      <c r="B48" s="50" t="s">
        <v>64</v>
      </c>
      <c r="C48" s="16">
        <v>101206</v>
      </c>
      <c r="D48" s="16">
        <v>101649</v>
      </c>
      <c r="E48" s="48">
        <v>62390</v>
      </c>
      <c r="F48" s="15"/>
      <c r="G48" s="15"/>
      <c r="H48" s="15"/>
    </row>
    <row r="49" spans="2:8" x14ac:dyDescent="0.25">
      <c r="B49" s="50" t="s">
        <v>65</v>
      </c>
      <c r="C49" s="16">
        <v>702894.33</v>
      </c>
      <c r="D49" s="16">
        <v>412386.34</v>
      </c>
      <c r="E49" s="48">
        <v>463415.99</v>
      </c>
      <c r="F49" s="15"/>
      <c r="G49" s="15"/>
      <c r="H49" s="15"/>
    </row>
    <row r="50" spans="2:8" x14ac:dyDescent="0.25">
      <c r="B50" s="50" t="s">
        <v>66</v>
      </c>
      <c r="C50" s="16">
        <v>712100</v>
      </c>
      <c r="D50" s="16">
        <v>712100</v>
      </c>
      <c r="E50" s="16">
        <v>712100</v>
      </c>
      <c r="F50" s="16"/>
      <c r="G50" s="16"/>
      <c r="H50" s="16"/>
    </row>
    <row r="51" spans="2:8" x14ac:dyDescent="0.25">
      <c r="B51" s="50" t="s">
        <v>67</v>
      </c>
      <c r="C51" s="16">
        <v>223916.47</v>
      </c>
      <c r="D51" s="16">
        <v>156238</v>
      </c>
      <c r="E51" s="16">
        <v>180542.91</v>
      </c>
      <c r="F51" s="16"/>
      <c r="G51" s="16"/>
      <c r="H51" s="16"/>
    </row>
    <row r="52" spans="2:8" x14ac:dyDescent="0.25">
      <c r="B52" s="50" t="s">
        <v>59</v>
      </c>
      <c r="C52" s="35">
        <v>906541.62</v>
      </c>
      <c r="D52" s="35">
        <v>993237.18</v>
      </c>
      <c r="E52" s="35">
        <v>1043323.31</v>
      </c>
      <c r="F52" s="35"/>
      <c r="G52" s="35"/>
      <c r="H52" s="35"/>
    </row>
    <row r="53" spans="2:8" x14ac:dyDescent="0.25">
      <c r="B53" s="50" t="s">
        <v>68</v>
      </c>
      <c r="C53" s="35">
        <v>1716340.19</v>
      </c>
      <c r="D53" s="35">
        <v>1373576.34</v>
      </c>
      <c r="E53" s="35">
        <v>2505023.42</v>
      </c>
      <c r="F53" s="35"/>
      <c r="G53" s="35"/>
      <c r="H53" s="35"/>
    </row>
    <row r="54" spans="2:8" x14ac:dyDescent="0.25">
      <c r="B54" s="49" t="s">
        <v>60</v>
      </c>
      <c r="C54" s="35">
        <v>33914.85</v>
      </c>
      <c r="D54" s="35">
        <v>32820.83</v>
      </c>
      <c r="E54" s="35">
        <v>33914.85</v>
      </c>
      <c r="F54" s="35"/>
      <c r="G54" s="35"/>
      <c r="H54" s="35"/>
    </row>
    <row r="55" spans="2:8" x14ac:dyDescent="0.25">
      <c r="B55" s="49" t="s">
        <v>69</v>
      </c>
      <c r="C55" s="35">
        <v>445687.12</v>
      </c>
      <c r="D55" s="35">
        <v>599920.67000000004</v>
      </c>
      <c r="E55" s="35">
        <v>274545.33</v>
      </c>
      <c r="F55" s="35"/>
      <c r="G55" s="35"/>
      <c r="H55" s="35"/>
    </row>
    <row r="56" spans="2:8" x14ac:dyDescent="0.25">
      <c r="B56" s="49" t="s">
        <v>70</v>
      </c>
      <c r="C56" s="35">
        <v>197137.21</v>
      </c>
      <c r="D56" s="35">
        <v>967327.94</v>
      </c>
      <c r="E56" s="35">
        <v>616964.97</v>
      </c>
      <c r="F56" s="35"/>
      <c r="G56" s="35"/>
      <c r="H56" s="35"/>
    </row>
    <row r="57" spans="2:8" x14ac:dyDescent="0.25">
      <c r="B57" s="49" t="s">
        <v>71</v>
      </c>
      <c r="C57" s="35">
        <v>9000</v>
      </c>
      <c r="D57" s="35">
        <v>2510</v>
      </c>
      <c r="E57" s="35">
        <v>3000</v>
      </c>
      <c r="F57" s="35"/>
      <c r="G57" s="35"/>
      <c r="H57" s="35"/>
    </row>
    <row r="58" spans="2:8" x14ac:dyDescent="0.25">
      <c r="B58" s="49"/>
      <c r="C58" s="35"/>
      <c r="D58" s="35"/>
      <c r="E58" s="35"/>
      <c r="F58" s="35"/>
      <c r="G58" s="35"/>
      <c r="H58" s="35"/>
    </row>
    <row r="59" spans="2:8" x14ac:dyDescent="0.25">
      <c r="B59" s="49" t="s">
        <v>73</v>
      </c>
      <c r="C59" s="35">
        <v>1137758.92</v>
      </c>
      <c r="D59" s="35">
        <v>1464281.41</v>
      </c>
      <c r="E59" s="35">
        <v>1582592.8</v>
      </c>
      <c r="F59" s="35"/>
      <c r="G59" s="35"/>
      <c r="H59" s="35"/>
    </row>
    <row r="60" spans="2:8" x14ac:dyDescent="0.25">
      <c r="B60" s="49" t="s">
        <v>74</v>
      </c>
      <c r="C60" s="35">
        <v>991784</v>
      </c>
      <c r="D60" s="35">
        <v>840699</v>
      </c>
      <c r="E60" s="35">
        <v>701953</v>
      </c>
      <c r="F60" s="35"/>
      <c r="G60" s="35"/>
      <c r="H60" s="35"/>
    </row>
    <row r="61" spans="2:8" x14ac:dyDescent="0.25">
      <c r="B61" s="49" t="s">
        <v>75</v>
      </c>
      <c r="C61" s="35">
        <v>280</v>
      </c>
      <c r="D61" s="35">
        <v>55612</v>
      </c>
      <c r="E61" s="35">
        <v>8645</v>
      </c>
      <c r="F61" s="35"/>
      <c r="G61" s="35"/>
      <c r="H61" s="35"/>
    </row>
    <row r="62" spans="2:8" x14ac:dyDescent="0.25">
      <c r="B62" s="49" t="s">
        <v>61</v>
      </c>
      <c r="C62" s="35">
        <v>326533.88</v>
      </c>
      <c r="D62" s="35">
        <v>326994.27</v>
      </c>
      <c r="E62" s="35">
        <v>328345.76</v>
      </c>
      <c r="F62" s="35"/>
      <c r="G62" s="35"/>
      <c r="H62" s="35"/>
    </row>
    <row r="63" spans="2:8" x14ac:dyDescent="0.25">
      <c r="B63" s="49" t="s">
        <v>62</v>
      </c>
      <c r="C63" s="35">
        <v>151800</v>
      </c>
      <c r="D63" s="35">
        <v>151450</v>
      </c>
      <c r="E63" s="35">
        <v>153790</v>
      </c>
      <c r="F63" s="35"/>
      <c r="G63" s="35"/>
      <c r="H63" s="35"/>
    </row>
    <row r="64" spans="2:8" x14ac:dyDescent="0.25">
      <c r="B64" s="49" t="s">
        <v>63</v>
      </c>
      <c r="C64" s="35">
        <v>546.26</v>
      </c>
      <c r="D64" s="35">
        <v>2731.26</v>
      </c>
      <c r="E64" s="35">
        <v>114.38</v>
      </c>
      <c r="F64" s="35"/>
      <c r="G64" s="35"/>
      <c r="H64" s="35"/>
    </row>
    <row r="65" spans="2:8" x14ac:dyDescent="0.25">
      <c r="B65" s="49" t="s">
        <v>58</v>
      </c>
      <c r="C65" s="35">
        <v>3271</v>
      </c>
      <c r="D65" s="35">
        <v>3270</v>
      </c>
      <c r="E65" s="35">
        <v>3271</v>
      </c>
      <c r="F65" s="35"/>
      <c r="G65" s="35"/>
      <c r="H65" s="35"/>
    </row>
    <row r="66" spans="2:8" x14ac:dyDescent="0.25">
      <c r="B66" s="49" t="s">
        <v>64</v>
      </c>
      <c r="C66" s="35">
        <v>2550</v>
      </c>
      <c r="D66" s="35">
        <v>750</v>
      </c>
      <c r="E66" s="35">
        <v>-450</v>
      </c>
      <c r="F66" s="35"/>
      <c r="G66" s="35"/>
      <c r="H66" s="35"/>
    </row>
    <row r="67" spans="2:8" x14ac:dyDescent="0.25">
      <c r="B67" s="49" t="s">
        <v>65</v>
      </c>
      <c r="C67" s="35">
        <v>7591.06</v>
      </c>
      <c r="D67" s="35">
        <v>28900.35</v>
      </c>
      <c r="E67" s="35">
        <v>43131.07</v>
      </c>
      <c r="F67" s="35"/>
      <c r="G67" s="35"/>
      <c r="H67" s="35"/>
    </row>
    <row r="68" spans="2:8" x14ac:dyDescent="0.25">
      <c r="B68" s="49" t="s">
        <v>76</v>
      </c>
      <c r="C68" s="35">
        <v>24500</v>
      </c>
      <c r="D68" s="35">
        <v>24500</v>
      </c>
      <c r="E68" s="35">
        <v>24500</v>
      </c>
      <c r="F68" s="35"/>
      <c r="G68" s="35"/>
      <c r="H68" s="35"/>
    </row>
    <row r="69" spans="2:8" x14ac:dyDescent="0.25">
      <c r="B69" s="49" t="s">
        <v>72</v>
      </c>
      <c r="C69" s="35">
        <v>37948.720000000001</v>
      </c>
      <c r="D69" s="35">
        <v>56996.05</v>
      </c>
      <c r="E69" s="35">
        <v>26286.720000000001</v>
      </c>
      <c r="F69" s="35"/>
      <c r="G69" s="35"/>
      <c r="H69" s="35"/>
    </row>
    <row r="70" spans="2:8" x14ac:dyDescent="0.25">
      <c r="B70" s="49" t="s">
        <v>67</v>
      </c>
      <c r="C70" s="35">
        <v>236664.75</v>
      </c>
      <c r="D70" s="35">
        <v>278374.94</v>
      </c>
      <c r="E70" s="35">
        <v>244584.64</v>
      </c>
      <c r="F70" s="35"/>
      <c r="G70" s="35"/>
      <c r="H70" s="35"/>
    </row>
    <row r="71" spans="2:8" x14ac:dyDescent="0.25">
      <c r="B71" s="49" t="s">
        <v>77</v>
      </c>
      <c r="C71" s="35">
        <v>21187.91</v>
      </c>
      <c r="D71" s="35">
        <v>20759.29</v>
      </c>
      <c r="E71" s="35">
        <v>21217.55</v>
      </c>
      <c r="F71" s="35"/>
      <c r="G71" s="35"/>
      <c r="H71" s="35"/>
    </row>
    <row r="72" spans="2:8" x14ac:dyDescent="0.25">
      <c r="B72" s="49" t="s">
        <v>78</v>
      </c>
      <c r="C72" s="35">
        <v>38636.6</v>
      </c>
      <c r="D72" s="35">
        <v>40675.599999999999</v>
      </c>
      <c r="E72" s="35">
        <v>43340.2</v>
      </c>
      <c r="F72" s="35"/>
      <c r="G72" s="35"/>
      <c r="H72" s="35"/>
    </row>
    <row r="73" spans="2:8" x14ac:dyDescent="0.25">
      <c r="B73" s="49" t="s">
        <v>79</v>
      </c>
      <c r="C73" s="35">
        <v>119515</v>
      </c>
      <c r="D73" s="35">
        <v>5245.5</v>
      </c>
      <c r="E73" s="35">
        <v>94020.1</v>
      </c>
      <c r="F73" s="35"/>
      <c r="G73" s="35"/>
      <c r="H73" s="35"/>
    </row>
    <row r="74" spans="2:8" x14ac:dyDescent="0.25">
      <c r="B74" s="49" t="s">
        <v>80</v>
      </c>
      <c r="C74" s="35">
        <v>28540.2</v>
      </c>
      <c r="D74" s="35">
        <v>35322.1</v>
      </c>
      <c r="E74" s="35">
        <v>31499.61</v>
      </c>
      <c r="F74" s="35"/>
      <c r="G74" s="35"/>
      <c r="H74" s="35"/>
    </row>
    <row r="75" spans="2:8" x14ac:dyDescent="0.25">
      <c r="B75" s="49" t="s">
        <v>81</v>
      </c>
      <c r="C75" s="35">
        <v>472982.44</v>
      </c>
      <c r="D75" s="35">
        <v>462683.25</v>
      </c>
      <c r="E75" s="35">
        <v>476506.18</v>
      </c>
      <c r="F75" s="35"/>
      <c r="G75" s="35"/>
      <c r="H75" s="35"/>
    </row>
    <row r="76" spans="2:8" x14ac:dyDescent="0.25">
      <c r="B76" s="49" t="s">
        <v>68</v>
      </c>
      <c r="C76" s="35">
        <v>5544.37</v>
      </c>
      <c r="D76" s="35">
        <v>9000</v>
      </c>
      <c r="E76" s="35">
        <v>3908.8</v>
      </c>
      <c r="F76" s="35"/>
      <c r="G76" s="35"/>
      <c r="H76" s="35"/>
    </row>
    <row r="77" spans="2:8" x14ac:dyDescent="0.25">
      <c r="B77" s="49" t="s">
        <v>82</v>
      </c>
      <c r="C77" s="35">
        <v>11889.68</v>
      </c>
      <c r="D77" s="35">
        <v>16557.810000000001</v>
      </c>
      <c r="E77" s="35">
        <v>17768.900000000001</v>
      </c>
      <c r="F77" s="35"/>
      <c r="G77" s="35"/>
      <c r="H77" s="35"/>
    </row>
    <row r="78" spans="2:8" x14ac:dyDescent="0.25">
      <c r="B78" s="49" t="s">
        <v>83</v>
      </c>
      <c r="C78" s="35">
        <v>44286.03</v>
      </c>
      <c r="D78" s="35">
        <v>54699.97</v>
      </c>
      <c r="E78" s="35">
        <v>80661.210000000006</v>
      </c>
      <c r="F78" s="35"/>
      <c r="G78" s="35"/>
      <c r="H78" s="35"/>
    </row>
    <row r="79" spans="2:8" x14ac:dyDescent="0.25">
      <c r="B79" s="49" t="s">
        <v>84</v>
      </c>
      <c r="C79" s="59">
        <v>30000</v>
      </c>
      <c r="D79" s="59">
        <v>0</v>
      </c>
      <c r="E79" s="59">
        <v>90000</v>
      </c>
      <c r="F79" s="35"/>
      <c r="G79" s="35"/>
      <c r="H79" s="35"/>
    </row>
    <row r="80" spans="2:8" x14ac:dyDescent="0.25">
      <c r="B80" s="49" t="s">
        <v>85</v>
      </c>
      <c r="C80" s="35">
        <v>69755</v>
      </c>
      <c r="D80" s="35">
        <v>194303.92</v>
      </c>
      <c r="E80" s="35">
        <v>95452.66</v>
      </c>
      <c r="F80" s="35"/>
      <c r="G80" s="35"/>
      <c r="H80" s="35"/>
    </row>
    <row r="81" spans="2:8" x14ac:dyDescent="0.25">
      <c r="B81" s="49" t="s">
        <v>86</v>
      </c>
      <c r="C81" s="35">
        <v>26005.439999999999</v>
      </c>
      <c r="D81" s="35">
        <v>25217.09</v>
      </c>
      <c r="E81" s="35">
        <v>17374.03</v>
      </c>
      <c r="F81" s="35"/>
      <c r="G81" s="35"/>
      <c r="H81" s="35"/>
    </row>
    <row r="82" spans="2:8" x14ac:dyDescent="0.25">
      <c r="B82" s="49" t="s">
        <v>87</v>
      </c>
      <c r="C82" s="35">
        <v>4803</v>
      </c>
      <c r="D82" s="35">
        <v>5200</v>
      </c>
      <c r="E82" s="35">
        <v>6750</v>
      </c>
      <c r="F82" s="35"/>
      <c r="G82" s="35"/>
      <c r="H82" s="35"/>
    </row>
    <row r="83" spans="2:8" x14ac:dyDescent="0.25">
      <c r="B83" s="49" t="s">
        <v>88</v>
      </c>
      <c r="C83" s="35">
        <v>83000</v>
      </c>
      <c r="D83" s="35">
        <v>166000</v>
      </c>
      <c r="E83" s="35">
        <v>86512</v>
      </c>
      <c r="F83" s="35"/>
      <c r="G83" s="35"/>
      <c r="H83" s="35"/>
    </row>
    <row r="84" spans="2:8" x14ac:dyDescent="0.25">
      <c r="B84" s="49" t="s">
        <v>89</v>
      </c>
      <c r="C84" s="35">
        <v>93078.74</v>
      </c>
      <c r="D84" s="35">
        <v>145115.01999999999</v>
      </c>
      <c r="E84" s="35">
        <v>57000.28</v>
      </c>
      <c r="F84" s="35"/>
      <c r="G84" s="35"/>
      <c r="H84" s="35"/>
    </row>
    <row r="85" spans="2:8" x14ac:dyDescent="0.25">
      <c r="B85" s="49"/>
      <c r="C85" s="35"/>
      <c r="D85" s="35"/>
      <c r="E85" s="35"/>
      <c r="F85" s="35"/>
      <c r="G85" s="35"/>
      <c r="H85" s="35"/>
    </row>
    <row r="86" spans="2:8" x14ac:dyDescent="0.25">
      <c r="B86" s="63" t="s">
        <v>90</v>
      </c>
      <c r="C86" s="51"/>
      <c r="D86" s="53"/>
      <c r="E86" s="53"/>
      <c r="F86" s="53"/>
      <c r="G86" s="53"/>
      <c r="H86" s="56"/>
    </row>
    <row r="87" spans="2:8" x14ac:dyDescent="0.25">
      <c r="B87" s="64"/>
      <c r="C87" s="52" t="s">
        <v>92</v>
      </c>
      <c r="D87" s="54"/>
      <c r="E87" s="54"/>
      <c r="F87" s="54"/>
      <c r="G87" s="54"/>
      <c r="H87" s="57"/>
    </row>
    <row r="88" spans="2:8" x14ac:dyDescent="0.25">
      <c r="B88" s="64"/>
      <c r="C88" s="52" t="s">
        <v>91</v>
      </c>
      <c r="D88" s="54"/>
      <c r="E88" s="54"/>
      <c r="F88" s="54"/>
      <c r="G88" s="54"/>
      <c r="H88" s="57"/>
    </row>
    <row r="89" spans="2:8" x14ac:dyDescent="0.25">
      <c r="B89" s="64"/>
      <c r="C89" s="60"/>
      <c r="D89" s="54"/>
      <c r="E89" s="54"/>
      <c r="F89" s="54"/>
      <c r="G89" s="54"/>
      <c r="H89" s="57"/>
    </row>
    <row r="90" spans="2:8" x14ac:dyDescent="0.25">
      <c r="B90" s="65"/>
      <c r="C90" s="61"/>
      <c r="D90" s="55"/>
      <c r="E90" s="55"/>
      <c r="F90" s="55"/>
      <c r="G90" s="55"/>
      <c r="H90" s="58"/>
    </row>
    <row r="92" spans="2:8" ht="15" x14ac:dyDescent="0.25">
      <c r="B92" s="36" t="s">
        <v>39</v>
      </c>
      <c r="C92" s="1"/>
      <c r="D92" s="1"/>
      <c r="E92" s="1"/>
      <c r="F92" s="1"/>
    </row>
    <row r="93" spans="2:8" ht="15" x14ac:dyDescent="0.25">
      <c r="B93" s="41" t="s">
        <v>48</v>
      </c>
      <c r="C93" s="1"/>
      <c r="D93" s="1"/>
      <c r="E93" s="1"/>
      <c r="F93" s="1"/>
    </row>
    <row r="94" spans="2:8" x14ac:dyDescent="0.25">
      <c r="B94" s="1"/>
      <c r="C94" s="1"/>
      <c r="D94" s="1"/>
      <c r="E94" s="1"/>
      <c r="F94" s="1"/>
    </row>
    <row r="95" spans="2:8" x14ac:dyDescent="0.25">
      <c r="B95" s="7" t="s">
        <v>5</v>
      </c>
      <c r="C95" s="7" t="s">
        <v>6</v>
      </c>
      <c r="D95" s="7" t="s">
        <v>42</v>
      </c>
      <c r="E95" s="9" t="s">
        <v>12</v>
      </c>
      <c r="F95" s="8" t="s">
        <v>11</v>
      </c>
    </row>
    <row r="96" spans="2:8" x14ac:dyDescent="0.25">
      <c r="B96" s="26"/>
      <c r="C96" s="17"/>
      <c r="D96" s="17"/>
      <c r="E96" s="18"/>
      <c r="F96" s="17"/>
    </row>
    <row r="97" spans="2:6" x14ac:dyDescent="0.25">
      <c r="B97" s="17"/>
      <c r="C97" s="17"/>
      <c r="D97" s="17"/>
      <c r="E97" s="18"/>
      <c r="F97" s="17"/>
    </row>
    <row r="98" spans="2:6" x14ac:dyDescent="0.25">
      <c r="B98" s="17"/>
      <c r="C98" s="17"/>
      <c r="D98" s="17"/>
      <c r="E98" s="18"/>
      <c r="F98" s="17"/>
    </row>
    <row r="99" spans="2:6" x14ac:dyDescent="0.25">
      <c r="B99" s="3"/>
      <c r="C99" s="3"/>
      <c r="D99" s="3"/>
      <c r="E99" s="3"/>
      <c r="F99" s="3"/>
    </row>
    <row r="100" spans="2:6" x14ac:dyDescent="0.25">
      <c r="B100" s="3"/>
      <c r="C100" s="3"/>
      <c r="D100" s="3"/>
      <c r="E100" s="3"/>
      <c r="F100" s="3"/>
    </row>
    <row r="101" spans="2:6" x14ac:dyDescent="0.25">
      <c r="B101" s="3"/>
      <c r="C101" s="3"/>
      <c r="D101" s="3"/>
      <c r="E101" s="3"/>
      <c r="F101" s="3"/>
    </row>
    <row r="102" spans="2:6" x14ac:dyDescent="0.25">
      <c r="B102" s="3"/>
      <c r="C102" s="3"/>
      <c r="D102" s="3"/>
      <c r="E102" s="3"/>
      <c r="F102" s="3"/>
    </row>
    <row r="103" spans="2:6" x14ac:dyDescent="0.25">
      <c r="B103" s="3"/>
      <c r="C103" s="3"/>
      <c r="D103" s="3"/>
      <c r="E103" s="3"/>
      <c r="F103" s="3"/>
    </row>
    <row r="104" spans="2:6" x14ac:dyDescent="0.25">
      <c r="B104" s="1"/>
      <c r="C104" s="1"/>
      <c r="D104" s="1"/>
      <c r="E104" s="1"/>
      <c r="F104" s="1"/>
    </row>
    <row r="105" spans="2:6" x14ac:dyDescent="0.25">
      <c r="B105" s="43" t="s">
        <v>49</v>
      </c>
      <c r="C105" s="1"/>
      <c r="D105" s="1"/>
      <c r="E105" s="1"/>
      <c r="F105" s="1"/>
    </row>
    <row r="107" spans="2:6" ht="15" x14ac:dyDescent="0.25">
      <c r="B107" s="36" t="s">
        <v>13</v>
      </c>
      <c r="C107" s="1"/>
      <c r="D107" s="1"/>
      <c r="E107" s="1"/>
      <c r="F107" s="1"/>
    </row>
    <row r="108" spans="2:6" ht="15" x14ac:dyDescent="0.25">
      <c r="B108" s="41" t="s">
        <v>43</v>
      </c>
      <c r="C108" s="1"/>
      <c r="D108" s="1"/>
      <c r="E108" s="1"/>
      <c r="F108" s="1"/>
    </row>
    <row r="109" spans="2:6" x14ac:dyDescent="0.25">
      <c r="B109" s="1"/>
      <c r="C109" s="1"/>
      <c r="D109" s="1"/>
      <c r="E109" s="1"/>
      <c r="F109" s="1"/>
    </row>
    <row r="110" spans="2:6" x14ac:dyDescent="0.25">
      <c r="B110" s="6" t="s">
        <v>5</v>
      </c>
      <c r="C110" s="6" t="s">
        <v>7</v>
      </c>
      <c r="D110" s="6" t="s">
        <v>8</v>
      </c>
      <c r="E110" s="6" t="s">
        <v>9</v>
      </c>
      <c r="F110" s="6" t="s">
        <v>10</v>
      </c>
    </row>
    <row r="111" spans="2:6" x14ac:dyDescent="0.25">
      <c r="B111" s="62" t="s">
        <v>93</v>
      </c>
      <c r="C111" s="3" t="s">
        <v>101</v>
      </c>
      <c r="D111" s="10">
        <v>37563106.560000002</v>
      </c>
      <c r="E111" s="18">
        <v>37690306.560000002</v>
      </c>
      <c r="F111" s="10">
        <f>E111-D111</f>
        <v>127200</v>
      </c>
    </row>
    <row r="112" spans="2:6" x14ac:dyDescent="0.25">
      <c r="B112" s="62" t="s">
        <v>94</v>
      </c>
      <c r="C112" s="3" t="s">
        <v>102</v>
      </c>
      <c r="D112" s="10">
        <v>32972.69</v>
      </c>
      <c r="E112" s="18">
        <v>32972.69</v>
      </c>
      <c r="F112" s="10">
        <f t="shared" ref="F112:F118" si="3">E112-D112</f>
        <v>0</v>
      </c>
    </row>
    <row r="113" spans="2:6" x14ac:dyDescent="0.25">
      <c r="B113" s="62" t="s">
        <v>95</v>
      </c>
      <c r="C113" s="3" t="s">
        <v>103</v>
      </c>
      <c r="D113" s="10">
        <v>9016499.7200000007</v>
      </c>
      <c r="E113" s="18">
        <v>9016499.7200000007</v>
      </c>
      <c r="F113" s="10">
        <f t="shared" si="3"/>
        <v>0</v>
      </c>
    </row>
    <row r="114" spans="2:6" x14ac:dyDescent="0.25">
      <c r="B114" s="62" t="s">
        <v>96</v>
      </c>
      <c r="C114" s="3" t="s">
        <v>104</v>
      </c>
      <c r="D114" s="10">
        <v>100000</v>
      </c>
      <c r="E114" s="18">
        <v>100000</v>
      </c>
      <c r="F114" s="10">
        <f t="shared" si="3"/>
        <v>0</v>
      </c>
    </row>
    <row r="115" spans="2:6" x14ac:dyDescent="0.25">
      <c r="B115" s="62" t="s">
        <v>97</v>
      </c>
      <c r="C115" s="3" t="s">
        <v>105</v>
      </c>
      <c r="D115" s="10">
        <v>0</v>
      </c>
      <c r="E115" s="18"/>
      <c r="F115" s="10">
        <f t="shared" si="3"/>
        <v>0</v>
      </c>
    </row>
    <row r="116" spans="2:6" x14ac:dyDescent="0.25">
      <c r="B116" s="62" t="s">
        <v>98</v>
      </c>
      <c r="C116" s="3" t="s">
        <v>106</v>
      </c>
      <c r="D116" s="10">
        <v>532423.57999999996</v>
      </c>
      <c r="E116" s="18">
        <v>532423.57999999996</v>
      </c>
      <c r="F116" s="10">
        <f t="shared" si="3"/>
        <v>0</v>
      </c>
    </row>
    <row r="117" spans="2:6" x14ac:dyDescent="0.25">
      <c r="B117" s="62" t="s">
        <v>99</v>
      </c>
      <c r="C117" s="3" t="s">
        <v>107</v>
      </c>
      <c r="D117" s="10">
        <v>10237676.130000001</v>
      </c>
      <c r="E117" s="18">
        <v>10237676.130000001</v>
      </c>
      <c r="F117" s="10">
        <f t="shared" si="3"/>
        <v>0</v>
      </c>
    </row>
    <row r="118" spans="2:6" x14ac:dyDescent="0.25">
      <c r="B118" s="62" t="s">
        <v>100</v>
      </c>
      <c r="C118" s="3" t="s">
        <v>108</v>
      </c>
      <c r="D118" s="10">
        <v>15718975.380000001</v>
      </c>
      <c r="E118" s="18">
        <v>15718975.380000001</v>
      </c>
      <c r="F118" s="10">
        <f t="shared" si="3"/>
        <v>0</v>
      </c>
    </row>
    <row r="119" spans="2:6" x14ac:dyDescent="0.25">
      <c r="B119" s="3"/>
      <c r="C119" s="3"/>
      <c r="D119" s="10"/>
      <c r="E119" s="18"/>
      <c r="F119" s="10"/>
    </row>
    <row r="120" spans="2:6" x14ac:dyDescent="0.25">
      <c r="B120" s="1"/>
      <c r="C120" s="1"/>
      <c r="D120" s="1"/>
      <c r="E120" s="1"/>
      <c r="F120" s="1"/>
    </row>
    <row r="121" spans="2:6" x14ac:dyDescent="0.25">
      <c r="B121" s="43" t="s">
        <v>44</v>
      </c>
      <c r="C121" s="1"/>
      <c r="D121" s="1"/>
      <c r="E121" s="1"/>
      <c r="F121" s="1"/>
    </row>
    <row r="122" spans="2:6" x14ac:dyDescent="0.25">
      <c r="B122" s="1"/>
      <c r="C122" s="1"/>
      <c r="D122" s="1"/>
      <c r="E122" s="1"/>
      <c r="F122" s="1"/>
    </row>
    <row r="123" spans="2:6" x14ac:dyDescent="0.25">
      <c r="B123" s="1"/>
      <c r="C123" s="1"/>
      <c r="D123" s="1"/>
      <c r="E123" s="1"/>
      <c r="F123" s="1"/>
    </row>
    <row r="124" spans="2:6" x14ac:dyDescent="0.25">
      <c r="B124" s="1"/>
      <c r="C124" s="1"/>
      <c r="D124" s="1"/>
      <c r="E124" s="1"/>
      <c r="F124" s="1"/>
    </row>
    <row r="125" spans="2:6" x14ac:dyDescent="0.25">
      <c r="B125" s="1"/>
      <c r="C125" s="1"/>
      <c r="D125" s="1"/>
      <c r="E125" s="1"/>
      <c r="F125" s="1"/>
    </row>
  </sheetData>
  <mergeCells count="7">
    <mergeCell ref="B86:B90"/>
    <mergeCell ref="C5:G5"/>
    <mergeCell ref="B17:E17"/>
    <mergeCell ref="B24:E24"/>
    <mergeCell ref="B31:E31"/>
    <mergeCell ref="C42:E42"/>
    <mergeCell ref="F42:H42"/>
  </mergeCells>
  <phoneticPr fontId="4"/>
  <dataValidations count="1">
    <dataValidation type="list" allowBlank="1" showInputMessage="1" showErrorMessage="1" sqref="C1:F4 C132:F1048576 C6:F6 C10:F12" xr:uid="{ADF3CB74-5388-4894-9A78-1447BE45996E}">
      <formula1>#REF!</formula1>
    </dataValidation>
  </dataValidations>
  <pageMargins left="0.39" right="0.21" top="0.75" bottom="0.4" header="0.3" footer="0.3"/>
  <pageSetup paperSize="9" scale="3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4"/>
  <sheetViews>
    <sheetView zoomScale="90" zoomScaleNormal="90" workbookViewId="0">
      <selection activeCell="B1" sqref="B1:E24"/>
    </sheetView>
  </sheetViews>
  <sheetFormatPr defaultRowHeight="13.8" x14ac:dyDescent="0.25"/>
  <cols>
    <col min="1" max="1" width="4" style="1" customWidth="1"/>
    <col min="2" max="2" width="32.19921875" style="1" customWidth="1"/>
    <col min="3" max="5" width="15.3984375" style="1" customWidth="1"/>
    <col min="6" max="6" width="8.69921875" style="1"/>
  </cols>
  <sheetData>
    <row r="2" spans="2:5" ht="17.399999999999999" x14ac:dyDescent="0.3">
      <c r="B2" s="37" t="s">
        <v>27</v>
      </c>
    </row>
    <row r="3" spans="2:5" x14ac:dyDescent="0.25">
      <c r="B3" s="4" t="s">
        <v>28</v>
      </c>
    </row>
    <row r="5" spans="2:5" x14ac:dyDescent="0.25">
      <c r="B5" s="67">
        <v>44774</v>
      </c>
      <c r="C5" s="68"/>
      <c r="D5" s="68"/>
      <c r="E5" s="68"/>
    </row>
    <row r="6" spans="2:5" x14ac:dyDescent="0.25">
      <c r="B6" s="5"/>
      <c r="C6" s="6" t="s">
        <v>25</v>
      </c>
      <c r="D6" s="6" t="s">
        <v>26</v>
      </c>
      <c r="E6" s="6" t="s">
        <v>4</v>
      </c>
    </row>
    <row r="7" spans="2:5" x14ac:dyDescent="0.25">
      <c r="B7" s="5" t="s">
        <v>0</v>
      </c>
      <c r="C7" s="10"/>
      <c r="D7" s="10"/>
      <c r="E7" s="10">
        <f>SUM(C7:D7)</f>
        <v>0</v>
      </c>
    </row>
    <row r="8" spans="2:5" x14ac:dyDescent="0.25">
      <c r="B8" s="5" t="s">
        <v>1</v>
      </c>
      <c r="C8" s="10"/>
      <c r="D8" s="10"/>
      <c r="E8" s="10">
        <f>SUM(C8:D8)</f>
        <v>0</v>
      </c>
    </row>
    <row r="9" spans="2:5" x14ac:dyDescent="0.25">
      <c r="B9" s="5" t="s">
        <v>2</v>
      </c>
      <c r="C9" s="10">
        <f>C7-C8</f>
        <v>0</v>
      </c>
      <c r="D9" s="10">
        <f t="shared" ref="D9" si="0">D7-D8</f>
        <v>0</v>
      </c>
      <c r="E9" s="10">
        <f>SUM(C9:D9)</f>
        <v>0</v>
      </c>
    </row>
    <row r="10" spans="2:5" x14ac:dyDescent="0.25">
      <c r="B10" s="4" t="s">
        <v>3</v>
      </c>
      <c r="C10" s="11">
        <f>IFERROR(C9/C7,0)</f>
        <v>0</v>
      </c>
      <c r="D10" s="11">
        <f>IFERROR(D9/D7,0)</f>
        <v>0</v>
      </c>
      <c r="E10" s="11">
        <f>IFERROR(E9/E7,0)</f>
        <v>0</v>
      </c>
    </row>
    <row r="12" spans="2:5" x14ac:dyDescent="0.25">
      <c r="B12" s="67">
        <v>44805</v>
      </c>
      <c r="C12" s="68"/>
      <c r="D12" s="68"/>
      <c r="E12" s="68"/>
    </row>
    <row r="13" spans="2:5" x14ac:dyDescent="0.25">
      <c r="B13" s="5"/>
      <c r="C13" s="6" t="s">
        <v>25</v>
      </c>
      <c r="D13" s="6" t="s">
        <v>26</v>
      </c>
      <c r="E13" s="6" t="s">
        <v>4</v>
      </c>
    </row>
    <row r="14" spans="2:5" x14ac:dyDescent="0.25">
      <c r="B14" s="5" t="s">
        <v>0</v>
      </c>
      <c r="C14" s="10"/>
      <c r="D14" s="10"/>
      <c r="E14" s="10">
        <f>SUM(C14:D14)</f>
        <v>0</v>
      </c>
    </row>
    <row r="15" spans="2:5" x14ac:dyDescent="0.25">
      <c r="B15" s="5" t="s">
        <v>1</v>
      </c>
      <c r="C15" s="10"/>
      <c r="D15" s="10"/>
      <c r="E15" s="10">
        <f>SUM(C15:D15)</f>
        <v>0</v>
      </c>
    </row>
    <row r="16" spans="2:5" x14ac:dyDescent="0.25">
      <c r="B16" s="5" t="s">
        <v>2</v>
      </c>
      <c r="C16" s="10">
        <f>C14-C15</f>
        <v>0</v>
      </c>
      <c r="D16" s="10">
        <f t="shared" ref="D16" si="1">D14-D15</f>
        <v>0</v>
      </c>
      <c r="E16" s="10">
        <f>SUM(C16:D16)</f>
        <v>0</v>
      </c>
    </row>
    <row r="17" spans="2:5" x14ac:dyDescent="0.25">
      <c r="B17" s="4" t="s">
        <v>3</v>
      </c>
      <c r="C17" s="11">
        <f>IFERROR(C16/C14,0)</f>
        <v>0</v>
      </c>
      <c r="D17" s="11">
        <f>IFERROR(D16/D14,0)</f>
        <v>0</v>
      </c>
      <c r="E17" s="11">
        <f>IFERROR(E16/E14,0)</f>
        <v>0</v>
      </c>
    </row>
    <row r="19" spans="2:5" x14ac:dyDescent="0.25">
      <c r="B19" s="67">
        <v>44835</v>
      </c>
      <c r="C19" s="68"/>
      <c r="D19" s="68"/>
      <c r="E19" s="68"/>
    </row>
    <row r="20" spans="2:5" x14ac:dyDescent="0.25">
      <c r="B20" s="5"/>
      <c r="C20" s="6" t="s">
        <v>25</v>
      </c>
      <c r="D20" s="6" t="s">
        <v>26</v>
      </c>
      <c r="E20" s="6" t="s">
        <v>4</v>
      </c>
    </row>
    <row r="21" spans="2:5" x14ac:dyDescent="0.25">
      <c r="B21" s="5" t="s">
        <v>0</v>
      </c>
      <c r="C21" s="10"/>
      <c r="D21" s="10"/>
      <c r="E21" s="10">
        <f>SUM(C21:D21)</f>
        <v>0</v>
      </c>
    </row>
    <row r="22" spans="2:5" x14ac:dyDescent="0.25">
      <c r="B22" s="5" t="s">
        <v>1</v>
      </c>
      <c r="C22" s="10"/>
      <c r="D22" s="10"/>
      <c r="E22" s="10">
        <f>SUM(C22:D22)</f>
        <v>0</v>
      </c>
    </row>
    <row r="23" spans="2:5" x14ac:dyDescent="0.25">
      <c r="B23" s="5" t="s">
        <v>2</v>
      </c>
      <c r="C23" s="10">
        <f>C21-C22</f>
        <v>0</v>
      </c>
      <c r="D23" s="10">
        <f t="shared" ref="D23" si="2">D21-D22</f>
        <v>0</v>
      </c>
      <c r="E23" s="10">
        <f>SUM(C23:D23)</f>
        <v>0</v>
      </c>
    </row>
    <row r="24" spans="2:5" x14ac:dyDescent="0.25">
      <c r="B24" s="4" t="s">
        <v>3</v>
      </c>
      <c r="C24" s="11">
        <f>IFERROR(C23/C21,0)</f>
        <v>0</v>
      </c>
      <c r="D24" s="11">
        <f>IFERROR(D23/D21,0)</f>
        <v>0</v>
      </c>
      <c r="E24" s="11">
        <f>IFERROR(E23/E21,0)</f>
        <v>0</v>
      </c>
    </row>
  </sheetData>
  <mergeCells count="3">
    <mergeCell ref="B5:E5"/>
    <mergeCell ref="B12:E12"/>
    <mergeCell ref="B19:E19"/>
  </mergeCells>
  <phoneticPr fontId="4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7"/>
  <sheetViews>
    <sheetView topLeftCell="A3" zoomScale="79" zoomScaleNormal="130" workbookViewId="0">
      <selection activeCell="B1" sqref="B1:E24"/>
    </sheetView>
  </sheetViews>
  <sheetFormatPr defaultRowHeight="13.8" x14ac:dyDescent="0.25"/>
  <cols>
    <col min="1" max="1" width="3.8984375" style="1" customWidth="1"/>
    <col min="2" max="2" width="21.8984375" style="1" customWidth="1"/>
    <col min="3" max="5" width="24.69921875" style="1" customWidth="1"/>
    <col min="6" max="6" width="4.5" style="1" customWidth="1"/>
    <col min="7" max="9" width="23.296875" style="1" customWidth="1"/>
    <col min="10" max="10" width="10.59765625" style="1" customWidth="1"/>
  </cols>
  <sheetData>
    <row r="2" spans="1:9" ht="20.399999999999999" x14ac:dyDescent="0.35">
      <c r="B2" s="38" t="s">
        <v>15</v>
      </c>
    </row>
    <row r="3" spans="1:9" x14ac:dyDescent="0.25">
      <c r="B3" s="4" t="s">
        <v>29</v>
      </c>
    </row>
    <row r="4" spans="1:9" ht="18.45" customHeight="1" x14ac:dyDescent="0.25">
      <c r="B4" s="4" t="s">
        <v>30</v>
      </c>
    </row>
    <row r="5" spans="1:9" ht="16.5" customHeight="1" x14ac:dyDescent="0.25">
      <c r="A5" s="12"/>
      <c r="B5" s="2"/>
      <c r="C5" s="13"/>
      <c r="D5" s="13"/>
      <c r="E5" s="13"/>
      <c r="F5" s="13"/>
      <c r="G5" s="13"/>
      <c r="H5" s="13"/>
      <c r="I5" s="13"/>
    </row>
    <row r="6" spans="1:9" x14ac:dyDescent="0.25">
      <c r="A6" s="12"/>
      <c r="B6" s="14"/>
      <c r="C6" s="69" t="s">
        <v>31</v>
      </c>
      <c r="D6" s="70"/>
      <c r="E6" s="71"/>
      <c r="F6" s="75"/>
      <c r="G6" s="69" t="s">
        <v>32</v>
      </c>
      <c r="H6" s="70"/>
      <c r="I6" s="71"/>
    </row>
    <row r="7" spans="1:9" x14ac:dyDescent="0.25">
      <c r="A7" s="12"/>
      <c r="B7" s="34" t="s">
        <v>14</v>
      </c>
      <c r="C7" s="15">
        <v>44774</v>
      </c>
      <c r="D7" s="15">
        <v>44805</v>
      </c>
      <c r="E7" s="15">
        <v>44835</v>
      </c>
      <c r="F7" s="76"/>
      <c r="G7" s="15">
        <f>+C7</f>
        <v>44774</v>
      </c>
      <c r="H7" s="15">
        <f>+D7</f>
        <v>44805</v>
      </c>
      <c r="I7" s="15">
        <f>E7</f>
        <v>44835</v>
      </c>
    </row>
    <row r="8" spans="1:9" x14ac:dyDescent="0.25">
      <c r="A8" s="12"/>
      <c r="B8" s="34" t="s">
        <v>34</v>
      </c>
      <c r="C8" s="16"/>
      <c r="D8" s="16"/>
      <c r="E8" s="16"/>
      <c r="F8" s="76"/>
      <c r="G8" s="16"/>
      <c r="H8" s="16"/>
      <c r="I8" s="16"/>
    </row>
    <row r="9" spans="1:9" x14ac:dyDescent="0.25">
      <c r="A9" s="12"/>
      <c r="B9" s="34" t="s">
        <v>35</v>
      </c>
      <c r="C9" s="16"/>
      <c r="D9" s="16"/>
      <c r="E9" s="16"/>
      <c r="F9" s="76"/>
      <c r="G9" s="16"/>
      <c r="H9" s="16"/>
      <c r="I9" s="16"/>
    </row>
    <row r="10" spans="1:9" x14ac:dyDescent="0.25">
      <c r="A10" s="12"/>
      <c r="B10" s="34" t="s">
        <v>36</v>
      </c>
      <c r="C10" s="16"/>
      <c r="D10" s="16"/>
      <c r="E10" s="16"/>
      <c r="F10" s="76"/>
      <c r="G10" s="16"/>
      <c r="H10" s="16"/>
      <c r="I10" s="16"/>
    </row>
    <row r="11" spans="1:9" x14ac:dyDescent="0.25">
      <c r="A11" s="12"/>
      <c r="B11" s="34" t="s">
        <v>37</v>
      </c>
      <c r="C11" s="35"/>
      <c r="D11" s="35"/>
      <c r="E11" s="35"/>
      <c r="F11" s="76"/>
      <c r="G11" s="35"/>
      <c r="H11" s="35"/>
      <c r="I11" s="35"/>
    </row>
    <row r="12" spans="1:9" x14ac:dyDescent="0.25">
      <c r="A12" s="12"/>
      <c r="B12" s="34" t="s">
        <v>38</v>
      </c>
      <c r="C12" s="35"/>
      <c r="D12" s="35"/>
      <c r="E12" s="35"/>
      <c r="F12" s="76"/>
      <c r="G12" s="35"/>
      <c r="H12" s="35"/>
      <c r="I12" s="35"/>
    </row>
    <row r="13" spans="1:9" ht="54.45" customHeight="1" x14ac:dyDescent="0.25">
      <c r="A13" s="12"/>
      <c r="B13" s="72" t="s">
        <v>33</v>
      </c>
      <c r="C13" s="77"/>
      <c r="D13" s="77"/>
      <c r="E13" s="77"/>
      <c r="F13" s="21"/>
      <c r="G13" s="77"/>
      <c r="H13" s="77"/>
      <c r="I13" s="77"/>
    </row>
    <row r="14" spans="1:9" ht="54.45" customHeight="1" x14ac:dyDescent="0.25">
      <c r="A14" s="12"/>
      <c r="B14" s="73"/>
      <c r="C14" s="73"/>
      <c r="D14" s="73"/>
      <c r="E14" s="73"/>
      <c r="F14" s="22"/>
      <c r="G14" s="73"/>
      <c r="H14" s="73"/>
      <c r="I14" s="73"/>
    </row>
    <row r="15" spans="1:9" ht="54.45" customHeight="1" x14ac:dyDescent="0.25">
      <c r="B15" s="73"/>
      <c r="C15" s="73"/>
      <c r="D15" s="73"/>
      <c r="E15" s="73"/>
      <c r="F15" s="19"/>
      <c r="G15" s="73"/>
      <c r="H15" s="73"/>
      <c r="I15" s="73"/>
    </row>
    <row r="16" spans="1:9" ht="54.45" customHeight="1" x14ac:dyDescent="0.25">
      <c r="B16" s="73"/>
      <c r="C16" s="73"/>
      <c r="D16" s="73"/>
      <c r="E16" s="73"/>
      <c r="F16" s="19"/>
      <c r="G16" s="73"/>
      <c r="H16" s="73"/>
      <c r="I16" s="73"/>
    </row>
    <row r="17" spans="2:9" ht="54.45" customHeight="1" x14ac:dyDescent="0.25">
      <c r="B17" s="74"/>
      <c r="C17" s="74"/>
      <c r="D17" s="74"/>
      <c r="E17" s="74"/>
      <c r="F17" s="20"/>
      <c r="G17" s="74"/>
      <c r="H17" s="74"/>
      <c r="I17" s="74"/>
    </row>
  </sheetData>
  <mergeCells count="10">
    <mergeCell ref="B13:B17"/>
    <mergeCell ref="F6:F12"/>
    <mergeCell ref="C6:E6"/>
    <mergeCell ref="G6:I6"/>
    <mergeCell ref="I13:I17"/>
    <mergeCell ref="C13:C17"/>
    <mergeCell ref="D13:D17"/>
    <mergeCell ref="E13:E17"/>
    <mergeCell ref="G13:G17"/>
    <mergeCell ref="H13:H17"/>
  </mergeCells>
  <phoneticPr fontId="4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zoomScale="106" zoomScaleNormal="130" workbookViewId="0">
      <selection activeCell="B1" sqref="B1:E24"/>
    </sheetView>
  </sheetViews>
  <sheetFormatPr defaultRowHeight="13.8" x14ac:dyDescent="0.25"/>
  <cols>
    <col min="1" max="1" width="4.296875" style="1" customWidth="1"/>
    <col min="2" max="2" width="11.59765625" style="1" customWidth="1"/>
    <col min="3" max="3" width="29.8984375" style="1" bestFit="1" customWidth="1"/>
    <col min="4" max="4" width="14.8984375" style="1" customWidth="1"/>
    <col min="5" max="5" width="13.8984375" style="1" bestFit="1" customWidth="1"/>
    <col min="6" max="6" width="59.8984375" style="1" bestFit="1" customWidth="1"/>
    <col min="7" max="7" width="10.59765625" style="1" customWidth="1"/>
  </cols>
  <sheetData>
    <row r="1" spans="2:6" ht="15.45" customHeight="1" x14ac:dyDescent="0.25"/>
    <row r="2" spans="2:6" ht="15" x14ac:dyDescent="0.25">
      <c r="B2" s="36" t="s">
        <v>39</v>
      </c>
    </row>
    <row r="3" spans="2:6" x14ac:dyDescent="0.25">
      <c r="B3" s="39" t="s">
        <v>40</v>
      </c>
    </row>
    <row r="5" spans="2:6" x14ac:dyDescent="0.25">
      <c r="B5" s="7" t="s">
        <v>5</v>
      </c>
      <c r="C5" s="7" t="s">
        <v>6</v>
      </c>
      <c r="D5" s="7" t="s">
        <v>42</v>
      </c>
      <c r="E5" s="9" t="s">
        <v>12</v>
      </c>
      <c r="F5" s="8" t="s">
        <v>11</v>
      </c>
    </row>
    <row r="6" spans="2:6" x14ac:dyDescent="0.25">
      <c r="B6" s="17"/>
      <c r="C6" s="17"/>
      <c r="D6" s="17"/>
      <c r="E6" s="18"/>
      <c r="F6" s="17"/>
    </row>
    <row r="7" spans="2:6" x14ac:dyDescent="0.25">
      <c r="B7" s="17"/>
      <c r="C7" s="17"/>
      <c r="D7" s="17"/>
      <c r="E7" s="18"/>
      <c r="F7" s="17"/>
    </row>
    <row r="8" spans="2:6" x14ac:dyDescent="0.25">
      <c r="B8" s="17"/>
      <c r="C8" s="17"/>
      <c r="D8" s="17"/>
      <c r="E8" s="18"/>
      <c r="F8" s="17"/>
    </row>
    <row r="9" spans="2:6" x14ac:dyDescent="0.25">
      <c r="B9" s="3"/>
      <c r="C9" s="3"/>
      <c r="D9" s="3"/>
      <c r="E9" s="3"/>
      <c r="F9" s="3"/>
    </row>
    <row r="10" spans="2:6" x14ac:dyDescent="0.25">
      <c r="B10" s="3"/>
      <c r="C10" s="3"/>
      <c r="D10" s="3"/>
      <c r="E10" s="3"/>
      <c r="F10" s="3"/>
    </row>
    <row r="11" spans="2:6" x14ac:dyDescent="0.25">
      <c r="B11" s="3"/>
      <c r="C11" s="3"/>
      <c r="D11" s="3"/>
      <c r="E11" s="3"/>
      <c r="F11" s="3"/>
    </row>
    <row r="12" spans="2:6" x14ac:dyDescent="0.25">
      <c r="B12" s="3"/>
      <c r="C12" s="3"/>
      <c r="D12" s="3"/>
      <c r="E12" s="3"/>
      <c r="F12" s="3"/>
    </row>
    <row r="13" spans="2:6" x14ac:dyDescent="0.25">
      <c r="B13" s="3"/>
      <c r="C13" s="3"/>
      <c r="D13" s="3"/>
      <c r="E13" s="3"/>
      <c r="F13" s="3"/>
    </row>
    <row r="15" spans="2:6" x14ac:dyDescent="0.25">
      <c r="B15" s="1" t="s">
        <v>41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13"/>
  <sheetViews>
    <sheetView zoomScaleNormal="100" workbookViewId="0">
      <selection activeCell="B1" sqref="B1:E24"/>
    </sheetView>
  </sheetViews>
  <sheetFormatPr defaultRowHeight="13.8" x14ac:dyDescent="0.25"/>
  <cols>
    <col min="1" max="1" width="3.59765625" style="1" customWidth="1"/>
    <col min="2" max="2" width="10" style="1" customWidth="1"/>
    <col min="3" max="3" width="41.69921875" style="1" customWidth="1"/>
    <col min="4" max="4" width="13.09765625" style="1" customWidth="1"/>
    <col min="5" max="5" width="13.19921875" style="1" bestFit="1" customWidth="1"/>
    <col min="6" max="6" width="14" style="1" bestFit="1" customWidth="1"/>
    <col min="7" max="7" width="3" style="1" customWidth="1"/>
    <col min="8" max="8" width="10.59765625" style="1" customWidth="1"/>
  </cols>
  <sheetData>
    <row r="2" spans="2:6" ht="15" x14ac:dyDescent="0.25">
      <c r="B2" s="36" t="s">
        <v>13</v>
      </c>
    </row>
    <row r="3" spans="2:6" ht="15" x14ac:dyDescent="0.25">
      <c r="B3" s="41" t="s">
        <v>43</v>
      </c>
    </row>
    <row r="5" spans="2:6" x14ac:dyDescent="0.25">
      <c r="B5" s="6" t="s">
        <v>5</v>
      </c>
      <c r="C5" s="6" t="s">
        <v>7</v>
      </c>
      <c r="D5" s="6" t="s">
        <v>8</v>
      </c>
      <c r="E5" s="6" t="s">
        <v>9</v>
      </c>
      <c r="F5" s="6" t="s">
        <v>10</v>
      </c>
    </row>
    <row r="6" spans="2:6" x14ac:dyDescent="0.25">
      <c r="B6" s="3"/>
      <c r="C6" s="3"/>
      <c r="D6" s="10"/>
      <c r="E6" s="18"/>
      <c r="F6" s="10">
        <f>E6-D6</f>
        <v>0</v>
      </c>
    </row>
    <row r="7" spans="2:6" x14ac:dyDescent="0.25">
      <c r="B7" s="3"/>
      <c r="C7" s="3"/>
      <c r="D7" s="10"/>
      <c r="E7" s="18"/>
      <c r="F7" s="10">
        <f t="shared" ref="F7:F11" si="0">E7-D7</f>
        <v>0</v>
      </c>
    </row>
    <row r="8" spans="2:6" x14ac:dyDescent="0.25">
      <c r="B8" s="3"/>
      <c r="C8" s="3"/>
      <c r="D8" s="10"/>
      <c r="E8" s="18"/>
      <c r="F8" s="10">
        <f t="shared" si="0"/>
        <v>0</v>
      </c>
    </row>
    <row r="9" spans="2:6" x14ac:dyDescent="0.25">
      <c r="B9" s="3"/>
      <c r="C9" s="3"/>
      <c r="D9" s="10"/>
      <c r="E9" s="18"/>
      <c r="F9" s="10">
        <f t="shared" si="0"/>
        <v>0</v>
      </c>
    </row>
    <row r="10" spans="2:6" x14ac:dyDescent="0.25">
      <c r="B10" s="3"/>
      <c r="C10" s="3"/>
      <c r="D10" s="10"/>
      <c r="E10" s="18"/>
      <c r="F10" s="10">
        <f t="shared" si="0"/>
        <v>0</v>
      </c>
    </row>
    <row r="11" spans="2:6" x14ac:dyDescent="0.25">
      <c r="B11" s="3"/>
      <c r="C11" s="3"/>
      <c r="D11" s="10"/>
      <c r="E11" s="18"/>
      <c r="F11" s="10">
        <f t="shared" si="0"/>
        <v>0</v>
      </c>
    </row>
    <row r="13" spans="2:6" x14ac:dyDescent="0.25">
      <c r="B13" s="1" t="s">
        <v>44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Check lsit</vt:lpstr>
      <vt:lpstr>1. Gross profit</vt:lpstr>
      <vt:lpstr>2. Rental Exp</vt:lpstr>
      <vt:lpstr>3. Special Exp</vt:lpstr>
      <vt:lpstr>4. GL-Bank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Hiroko Uemura</dc:creator>
  <cp:lastModifiedBy>tcf_t</cp:lastModifiedBy>
  <cp:lastPrinted>2022-11-18T10:32:13Z</cp:lastPrinted>
  <dcterms:created xsi:type="dcterms:W3CDTF">2021-02-17T13:50:09Z</dcterms:created>
  <dcterms:modified xsi:type="dcterms:W3CDTF">2022-11-21T14:52:57Z</dcterms:modified>
</cp:coreProperties>
</file>