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f_t\OneDrive\เดสก์ท็อป\Internal TCF\AMADA\"/>
    </mc:Choice>
  </mc:AlternateContent>
  <xr:revisionPtr revIDLastSave="0" documentId="13_ncr:1_{A5937CF4-362D-4D92-825C-21F2B7C929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7" l="1"/>
  <c r="F86" i="7"/>
  <c r="F85" i="7"/>
  <c r="F84" i="7"/>
  <c r="F83" i="7"/>
  <c r="F82" i="7"/>
  <c r="H43" i="7"/>
  <c r="G43" i="7"/>
  <c r="F43" i="7"/>
  <c r="D35" i="7"/>
  <c r="D36" i="7" s="1"/>
  <c r="C35" i="7"/>
  <c r="E34" i="7"/>
  <c r="E33" i="7"/>
  <c r="D28" i="7"/>
  <c r="D29" i="7" s="1"/>
  <c r="C28" i="7"/>
  <c r="E27" i="7"/>
  <c r="E26" i="7"/>
  <c r="D21" i="7"/>
  <c r="D22" i="7" s="1"/>
  <c r="C21" i="7"/>
  <c r="C22" i="7" s="1"/>
  <c r="E20" i="7"/>
  <c r="E19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35" i="7" l="1"/>
  <c r="E36" i="7" s="1"/>
  <c r="E28" i="7"/>
  <c r="E29" i="7" s="1"/>
  <c r="C36" i="7"/>
  <c r="E21" i="7"/>
  <c r="E22" i="7" s="1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<sst xmlns="http://schemas.openxmlformats.org/spreadsheetml/2006/main" count="215" uniqueCount="127">
  <si>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</si>
  <si>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</si>
  <si>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</si>
  <si>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</si>
  <si>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</si>
  <si>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</si>
  <si>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</si>
  <si>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</si>
  <si>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</si>
  <si>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</si>
  <si>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</si>
  <si>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</si>
  <si>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</si>
  <si>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</si>
  <si>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</si>
  <si>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</si>
  <si>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</si>
  <si>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</si>
  <si>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</si>
  <si>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</si>
  <si>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</si>
  <si>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</si>
  <si>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✔</t>
    <phoneticPr fontId="4"/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</si>
  <si>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</si>
  <si>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</si>
  <si>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</si>
  <si>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</si>
  <si>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</si>
  <si>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</si>
  <si>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</si>
  <si>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</si>
  <si>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</si>
  <si>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</si>
  <si>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</si>
  <si>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</si>
  <si>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</si>
  <si>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</si>
  <si>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</si>
  <si>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</si>
  <si>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</si>
  <si>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</si>
  <si>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</si>
  <si>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</si>
  <si>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</si>
  <si>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</si>
  <si>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</si>
  <si>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</si>
  <si>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</si>
  <si>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</si>
  <si>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*Attached Evidence in email, (if have)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</si>
  <si>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</si>
  <si>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</si>
  <si>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</si>
  <si>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AMADA ORII (THAILAND) CO., LTD</t>
  </si>
  <si>
    <t>4. AR.Local-Related Parties cross check between AMADA ORII (THAILAND) CO., LTD &amp; AMADA PRESS SYSTEM (THAILAND) CO.,LTD</t>
  </si>
  <si>
    <t>Invoice Date</t>
  </si>
  <si>
    <t>Invoice Number</t>
  </si>
  <si>
    <t>Name</t>
  </si>
  <si>
    <t>Invoice Reference</t>
  </si>
  <si>
    <t>Amount</t>
  </si>
  <si>
    <t>CARE SAN</t>
  </si>
  <si>
    <t>MINT SAN</t>
  </si>
  <si>
    <t>VY SAN</t>
  </si>
  <si>
    <t>61400 - Social Security Fund</t>
  </si>
  <si>
    <t>61600 - Provident Fund</t>
  </si>
  <si>
    <t>62110 - Office rental</t>
  </si>
  <si>
    <t>62120 - Office service charge</t>
  </si>
  <si>
    <t>62420 - Mobile phone</t>
  </si>
  <si>
    <t>62820 - Memberships</t>
  </si>
  <si>
    <t>64100 - Accounting</t>
  </si>
  <si>
    <t>64300 - Audit</t>
  </si>
  <si>
    <t>64510 - Insurance (64510)</t>
  </si>
  <si>
    <t>54730 - Depreciation - Tools</t>
  </si>
  <si>
    <t>66300 - Depreciation - Machinery and equipment - Admin</t>
  </si>
  <si>
    <t>66500 - Depreciation - Computer hardware</t>
  </si>
  <si>
    <t>66700 - Depreciation - Computer software</t>
  </si>
  <si>
    <t>C/A THB - SCB</t>
  </si>
  <si>
    <t>S/A USD - BAY</t>
  </si>
  <si>
    <t>S/A JYP - BAY</t>
  </si>
  <si>
    <t>INVF-1022-023</t>
  </si>
  <si>
    <t>AMADA PRESS SYSTEM (THAILAND) CO.,LTD.:</t>
  </si>
  <si>
    <t>SMC SILENCER#P2210002</t>
  </si>
  <si>
    <t>AP202210018</t>
  </si>
  <si>
    <t>AP202210019</t>
  </si>
  <si>
    <t>AP202210020</t>
  </si>
  <si>
    <t>AP202210021</t>
  </si>
  <si>
    <t>AP202210022</t>
  </si>
  <si>
    <t>AP202210023</t>
  </si>
  <si>
    <t>AP202210024</t>
  </si>
  <si>
    <t>AP202210025</t>
  </si>
  <si>
    <t>AP202210026</t>
  </si>
  <si>
    <t>AP202210027</t>
  </si>
  <si>
    <t>AP202210028</t>
  </si>
  <si>
    <t>AP202210029</t>
  </si>
  <si>
    <t>AP202210067</t>
  </si>
  <si>
    <t>AP202210068</t>
  </si>
  <si>
    <t>AP202210069</t>
  </si>
  <si>
    <t>AP202210070</t>
  </si>
  <si>
    <t>AP202210071</t>
  </si>
  <si>
    <t>AP202210072</t>
  </si>
  <si>
    <t>AMADA PRESS SYSTEM (THAILAND) CO.,LTD.</t>
  </si>
  <si>
    <t>WORKING FEE FOR REPAIR#IS2210-005</t>
  </si>
  <si>
    <t>WORKING FEE FOR REPAIR#IS2210-006</t>
  </si>
  <si>
    <t>WORKING FEE FOR REPAIR#IS2210-007</t>
  </si>
  <si>
    <t>WORKING FEE FOR REPAIR#IS2210-008</t>
  </si>
  <si>
    <t>WORKING FEE FOR REPAIR#IS2210-009</t>
  </si>
  <si>
    <t>WORKING FEE FOR REPAIR#IS2210-010</t>
  </si>
  <si>
    <t>WORKING FEE FOR REPAIR#IS2210-011</t>
  </si>
  <si>
    <t>WORKING FEE FOR REPAIR#IS2210-012</t>
  </si>
  <si>
    <t>WORKING FEE FOR REPAIR#IS2210-013</t>
  </si>
  <si>
    <t>WORKING FEE FOR REPAIR#IS2210-014</t>
  </si>
  <si>
    <t>WORKING FEE FOR REPAIR#IS2210-015</t>
  </si>
  <si>
    <t>WORKING FEE FOR REPAIR#IS2210-016</t>
  </si>
  <si>
    <t>WORKING FEE FOR REPAIR#IS2210-017</t>
  </si>
  <si>
    <t>WORKING FEE FOR REPAIR#IS2210-018</t>
  </si>
  <si>
    <t>WORKING FEE FOR REPAIR#IS2210-019</t>
  </si>
  <si>
    <t>WORKING FEE FOR REPAIR#IS2210-020</t>
  </si>
  <si>
    <t>WORKING FEE FOR REPAIR#IS2210-021</t>
  </si>
  <si>
    <t>WORKING FEE FOR REPAIR#IS2210-022</t>
  </si>
  <si>
    <t>AP202210015</t>
  </si>
  <si>
    <t>WORKING FEE FOR REPAIR#IS2210-002</t>
  </si>
  <si>
    <t>AP202210016</t>
  </si>
  <si>
    <t>WORKING FEE FOR REPAIR#IS2210-003</t>
  </si>
  <si>
    <t>AP202210017</t>
  </si>
  <si>
    <t>WORKING FEE FOR REPAIR#IS2210-004</t>
  </si>
  <si>
    <t>AP.Local-Related Partie</t>
  </si>
  <si>
    <t>AR.Local-Related Partie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</si>
</sst>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87" formatCode="_(* #,##0.00_);_(* \(#,##0.00\);_(* &quot;-&quot;??_);_(@_)"/>
    <numFmt numFmtId="188" formatCode="0.0%"/>
    <numFmt numFmtId="189" formatCode="[$-409]d\-mmm\-yy;@"/>
    <numFmt numFmtId="190" formatCode="#,##0.00\ ;[Red]\ \(#,##0.00\)"/>
    <numFmt numFmtId="195" formatCode="_-* #,##0.00_-;\-* #,##0.00_-;_-* &quot;-&quot;??_-;_-@_-"/>
    <numFmt numFmtId="196" formatCode="_(&quot;$&quot;* #,##0.00_);_(&quot;$&quot;* \(#,##0.00\);_(&quot;$&quot;* &quot;-&quot;??_);_(@_)"/>
    <numFmt numFmtId="197" formatCode="_-&quot;£&quot;* #,##0.00_-;\-&quot;£&quot;* #,##0.00_-;_-&quot;£&quot;* &quot;-&quot;??_-;_-@_-"/>
    <numFmt numFmtId="198" formatCode="dd/mm/yyyy;@"/>
    <numFmt numFmtId="205" formatCode="#,##0.000000"/>
    <numFmt numFmtId="208" formatCode="_-* #,##0.000000_-;\-* #,##0.000000_-;_-* &quot;-&quot;??_-;_-@_-"/>
    <numFmt numFmtId="212" formatCode="#,##0.00_ ;[Red]\-#,##0.00\ "/>
    <numFmt numFmtId="224" formatCode="_ * #,##0.00_ ;_ * \-#,##0.00_ ;_ * &quot;-&quot;??_ ;_ @_ "/>
    <numFmt numFmtId="225" formatCode="_ * #,##0_ ;_ * \-#,##0_ ;_ * &quot;-&quot;_ ;_ @_ "/>
    <numFmt numFmtId="226" formatCode="&quot;\&quot;#,##0;[Red]\-&quot;\&quot;#,##0"/>
    <numFmt numFmtId="229" formatCode="_-* #,##0.00\ _€_-;\-* #,##0.00\ _€_-;_-* &quot;-&quot;??\ _€_-;_-@_-"/>
    <numFmt numFmtId="230" formatCode="_-* #,##0.00\ _F_-;\-* #,##0.00\ _F_-;_-* &quot;-&quot;??\ _F_-;_-@_-"/>
  </numFmts>
  <fonts count="4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Tahoma"/>
      <family val="2"/>
      <charset val="222"/>
      <scheme val="minor"/>
    </font>
    <font>
      <sz val="14"/>
      <color theme="1"/>
      <name val="Angsana New"/>
      <family val="2"/>
    </font>
    <font>
      <sz val="10"/>
      <name val="Arial"/>
      <family val="2"/>
    </font>
    <font>
      <sz val="14"/>
      <name val="FreesiaUPC"/>
      <family val="2"/>
      <charset val="222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4"/>
      <name val="AngsanaUPC"/>
      <family val="1"/>
      <charset val="222"/>
    </font>
    <font>
      <sz val="14"/>
      <name val="Cordia New"/>
      <family val="2"/>
    </font>
    <font>
      <sz val="14"/>
      <name val="AngsanaUPC"/>
      <family val="1"/>
    </font>
    <font>
      <sz val="11"/>
      <color theme="1"/>
      <name val="AngsanaUPC"/>
      <family val="2"/>
      <charset val="222"/>
    </font>
    <font>
      <sz val="10"/>
      <color indexed="8"/>
      <name val="Calibri"/>
      <family val="2"/>
    </font>
    <font>
      <sz val="11"/>
      <color theme="1"/>
      <name val="Tahoma"/>
      <family val="2"/>
      <charset val="128"/>
      <scheme val="minor"/>
    </font>
    <font>
      <sz val="10"/>
      <name val="ＭＳ 明朝"/>
      <family val="1"/>
      <charset val="128"/>
    </font>
    <font>
      <sz val="11"/>
      <color theme="1"/>
      <name val="Tahoma"/>
      <family val="3"/>
      <charset val="128"/>
      <scheme val="minor"/>
    </font>
    <font>
      <sz val="8"/>
      <color theme="1"/>
      <name val="Arial"/>
      <family val="2"/>
    </font>
    <font>
      <sz val="8"/>
      <color theme="1"/>
      <name val="Arial"/>
      <family val="2"/>
      <charset val="222"/>
    </font>
    <font>
      <sz val="11"/>
      <color indexed="8"/>
      <name val="Tahoma"/>
      <family val="2"/>
      <charset val="222"/>
    </font>
    <font>
      <sz val="8"/>
      <color indexed="8"/>
      <name val="Arial"/>
      <family val="2"/>
      <charset val="222"/>
    </font>
    <font>
      <sz val="9"/>
      <color indexed="8"/>
      <name val="Arial"/>
      <family val="2"/>
      <charset val="222"/>
    </font>
    <font>
      <sz val="11"/>
      <name val="‚l‚r ‚oSVbN"/>
      <family val="1"/>
      <charset val="128"/>
    </font>
    <font>
      <u/>
      <sz val="11"/>
      <color theme="10"/>
      <name val="Tahoma"/>
      <family val="2"/>
      <scheme val="minor"/>
    </font>
    <font>
      <sz val="10"/>
      <color theme="1"/>
      <name val="Arial"/>
      <family val="2"/>
    </font>
    <font>
      <sz val="11"/>
      <color rgb="FF000000"/>
      <name val="Tahoma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7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6" fillId="0" borderId="0"/>
    <xf numFmtId="0" fontId="16" fillId="0" borderId="0"/>
    <xf numFmtId="0" fontId="15" fillId="0" borderId="0"/>
    <xf numFmtId="197" fontId="1" fillId="0" borderId="0" applyFont="0" applyFill="0" applyBorder="0" applyAlignment="0" applyProtection="0"/>
    <xf numFmtId="40" fontId="17" fillId="0" borderId="0" applyFont="0" applyFill="0" applyBorder="0" applyAlignment="0" applyProtection="0">
      <alignment vertical="center"/>
    </xf>
    <xf numFmtId="0" fontId="18" fillId="0" borderId="0"/>
    <xf numFmtId="38" fontId="17" fillId="0" borderId="0" applyFont="0" applyFill="0" applyBorder="0" applyAlignment="0" applyProtection="0">
      <alignment vertical="center"/>
    </xf>
    <xf numFmtId="20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7" fillId="0" borderId="0">
      <alignment vertical="center"/>
    </xf>
    <xf numFmtId="43" fontId="15" fillId="0" borderId="0" applyFont="0" applyFill="0" applyBorder="0" applyAlignment="0" applyProtection="0"/>
    <xf numFmtId="208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7" fillId="0" borderId="0" applyFont="0" applyFill="0" applyBorder="0" applyAlignment="0" applyProtection="0"/>
    <xf numFmtId="0" fontId="20" fillId="0" borderId="0"/>
    <xf numFmtId="43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5" fillId="0" borderId="0"/>
    <xf numFmtId="0" fontId="15" fillId="0" borderId="0"/>
    <xf numFmtId="0" fontId="23" fillId="0" borderId="0"/>
    <xf numFmtId="0" fontId="24" fillId="0" borderId="0"/>
    <xf numFmtId="38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5" fillId="0" borderId="0"/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15" fillId="0" borderId="0"/>
    <xf numFmtId="38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97" fontId="27" fillId="0" borderId="0" applyFont="0" applyFill="0" applyBorder="0" applyAlignment="0" applyProtection="0"/>
    <xf numFmtId="0" fontId="17" fillId="0" borderId="0">
      <alignment vertical="center"/>
    </xf>
    <xf numFmtId="40" fontId="17" fillId="0" borderId="0" applyFont="0" applyFill="0" applyBorder="0" applyAlignment="0" applyProtection="0">
      <alignment vertical="center"/>
    </xf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38" fontId="17" fillId="0" borderId="0" applyFont="0" applyFill="0" applyBorder="0" applyAlignment="0" applyProtection="0">
      <alignment vertical="center"/>
    </xf>
    <xf numFmtId="205" fontId="19" fillId="0" borderId="0" applyFont="0" applyFill="0" applyBorder="0" applyAlignment="0" applyProtection="0"/>
    <xf numFmtId="195" fontId="15" fillId="0" borderId="0" applyFont="0" applyFill="0" applyBorder="0" applyAlignment="0" applyProtection="0"/>
    <xf numFmtId="40" fontId="17" fillId="0" borderId="0" applyFont="0" applyFill="0" applyBorder="0" applyAlignment="0" applyProtection="0">
      <alignment vertical="center"/>
    </xf>
    <xf numFmtId="195" fontId="19" fillId="0" borderId="0" applyFont="0" applyFill="0" applyBorder="0" applyAlignment="0" applyProtection="0"/>
    <xf numFmtId="197" fontId="1" fillId="0" borderId="0" applyFont="0" applyFill="0" applyBorder="0" applyAlignment="0" applyProtection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0" fontId="13" fillId="0" borderId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5" fillId="0" borderId="0"/>
    <xf numFmtId="195" fontId="13" fillId="0" borderId="0" applyFont="0" applyFill="0" applyBorder="0" applyAlignment="0" applyProtection="0"/>
    <xf numFmtId="0" fontId="13" fillId="0" borderId="0"/>
    <xf numFmtId="0" fontId="15" fillId="0" borderId="0"/>
    <xf numFmtId="0" fontId="1" fillId="0" borderId="0"/>
    <xf numFmtId="195" fontId="1" fillId="0" borderId="0" applyFont="0" applyFill="0" applyBorder="0" applyAlignment="0" applyProtection="0"/>
    <xf numFmtId="0" fontId="29" fillId="0" borderId="0"/>
    <xf numFmtId="195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0" fontId="21" fillId="0" borderId="0"/>
    <xf numFmtId="0" fontId="21" fillId="0" borderId="0"/>
    <xf numFmtId="0" fontId="33" fillId="0" borderId="0"/>
    <xf numFmtId="0" fontId="32" fillId="6" borderId="15" applyNumberFormat="0" applyFont="0" applyAlignment="0" applyProtection="0"/>
    <xf numFmtId="0" fontId="32" fillId="6" borderId="15" applyNumberFormat="0" applyFont="0" applyAlignment="0" applyProtection="0"/>
    <xf numFmtId="0" fontId="32" fillId="6" borderId="15" applyNumberFormat="0" applyFont="0" applyAlignment="0" applyProtection="0"/>
    <xf numFmtId="0" fontId="32" fillId="6" borderId="15" applyNumberFormat="0" applyFont="0" applyAlignment="0" applyProtection="0"/>
    <xf numFmtId="0" fontId="32" fillId="6" borderId="15" applyNumberFormat="0" applyFont="0" applyAlignment="0" applyProtection="0"/>
    <xf numFmtId="0" fontId="32" fillId="6" borderId="15" applyNumberFormat="0" applyFont="0" applyAlignment="0" applyProtection="0"/>
    <xf numFmtId="224" fontId="30" fillId="0" borderId="0" applyFont="0" applyFill="0" applyBorder="0" applyAlignment="0" applyProtection="0"/>
    <xf numFmtId="225" fontId="30" fillId="0" borderId="0" applyFont="0" applyFill="0" applyBorder="0" applyAlignment="0" applyProtection="0"/>
    <xf numFmtId="226" fontId="30" fillId="0" borderId="8">
      <alignment horizontal="right" vertical="center"/>
    </xf>
    <xf numFmtId="0" fontId="15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0" fontId="21" fillId="0" borderId="0"/>
    <xf numFmtId="43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28" fillId="0" borderId="0"/>
    <xf numFmtId="0" fontId="29" fillId="0" borderId="0"/>
    <xf numFmtId="43" fontId="1" fillId="0" borderId="0" applyFont="0" applyFill="0" applyBorder="0" applyAlignment="0" applyProtection="0"/>
    <xf numFmtId="0" fontId="2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0" fontId="1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195" fontId="1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5" fillId="0" borderId="0" applyFont="0" applyFill="0" applyBorder="0" applyAlignment="0" applyProtection="0"/>
    <xf numFmtId="19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4" fillId="0" borderId="0" applyFont="0" applyFill="0" applyBorder="0" applyAlignment="0" applyProtection="0"/>
    <xf numFmtId="0" fontId="15" fillId="0" borderId="0"/>
    <xf numFmtId="43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quotePrefix="1" applyFont="0" applyFill="0" applyBorder="0" applyAlignment="0">
      <protection locked="0"/>
    </xf>
    <xf numFmtId="43" fontId="15" fillId="0" borderId="0" quotePrefix="1" applyFont="0" applyFill="0" applyBorder="0" applyAlignment="0">
      <protection locked="0"/>
    </xf>
    <xf numFmtId="0" fontId="15" fillId="0" borderId="0"/>
    <xf numFmtId="196" fontId="15" fillId="0" borderId="0" applyFont="0" applyFill="0" applyBorder="0" applyAlignment="0" applyProtection="0"/>
    <xf numFmtId="229" fontId="15" fillId="0" borderId="0" applyFont="0" applyFill="0" applyBorder="0" applyAlignment="0" applyProtection="0"/>
    <xf numFmtId="230" fontId="15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" fillId="0" borderId="0"/>
    <xf numFmtId="196" fontId="15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5" fillId="0" borderId="0" applyFont="0" applyFill="0" applyBorder="0" applyAlignment="0" applyProtection="0"/>
    <xf numFmtId="195" fontId="25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3" fillId="0" borderId="0"/>
    <xf numFmtId="0" fontId="13" fillId="0" borderId="0"/>
    <xf numFmtId="195" fontId="15" fillId="0" borderId="0" applyFont="0" applyFill="0" applyBorder="0" applyAlignment="0" applyProtection="0"/>
    <xf numFmtId="195" fontId="19" fillId="0" borderId="0" applyFont="0" applyFill="0" applyBorder="0" applyAlignment="0" applyProtection="0"/>
    <xf numFmtId="0" fontId="13" fillId="0" borderId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0" fontId="13" fillId="0" borderId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3" fillId="0" borderId="0"/>
    <xf numFmtId="195" fontId="1" fillId="0" borderId="0" applyFont="0" applyFill="0" applyBorder="0" applyAlignment="0" applyProtection="0"/>
    <xf numFmtId="195" fontId="3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5" fillId="0" borderId="0" applyFont="0" applyFill="0" applyBorder="0" applyAlignment="0" applyProtection="0">
      <alignment vertical="center"/>
    </xf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195" fontId="1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5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4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15" fillId="0" borderId="0"/>
    <xf numFmtId="195" fontId="15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5" fillId="0" borderId="0" quotePrefix="1" applyFont="0" applyFill="0" applyBorder="0" applyAlignment="0">
      <protection locked="0"/>
    </xf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3" fillId="0" borderId="0"/>
    <xf numFmtId="195" fontId="1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5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15" fillId="0" borderId="0"/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0" fontId="15" fillId="0" borderId="0"/>
    <xf numFmtId="195" fontId="13" fillId="0" borderId="0" applyFont="0" applyFill="0" applyBorder="0" applyAlignment="0" applyProtection="0"/>
    <xf numFmtId="0" fontId="13" fillId="0" borderId="0"/>
    <xf numFmtId="0" fontId="13" fillId="0" borderId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195" fontId="13" fillId="0" borderId="0" applyFont="0" applyFill="0" applyBorder="0" applyAlignment="0" applyProtection="0"/>
    <xf numFmtId="0" fontId="13" fillId="0" borderId="0"/>
    <xf numFmtId="43" fontId="35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3" fillId="0" borderId="0"/>
    <xf numFmtId="0" fontId="36" fillId="0" borderId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189" fontId="10" fillId="0" borderId="0" xfId="0" applyNumberFormat="1" applyFont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189" fontId="10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89" fontId="11" fillId="0" borderId="1" xfId="0" applyNumberFormat="1" applyFont="1" applyBorder="1" applyAlignment="1">
      <alignment horizontal="center"/>
    </xf>
    <xf numFmtId="17" fontId="10" fillId="5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89" fontId="10" fillId="0" borderId="1" xfId="0" applyNumberFormat="1" applyFont="1" applyBorder="1" applyAlignment="1">
      <alignment horizontal="center"/>
    </xf>
    <xf numFmtId="0" fontId="10" fillId="2" borderId="0" xfId="0" applyFont="1" applyFill="1"/>
    <xf numFmtId="0" fontId="12" fillId="2" borderId="0" xfId="0" applyFont="1" applyFill="1"/>
    <xf numFmtId="17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187" fontId="10" fillId="2" borderId="1" xfId="2" applyFont="1" applyFill="1" applyBorder="1"/>
    <xf numFmtId="188" fontId="12" fillId="2" borderId="0" xfId="1" applyNumberFormat="1" applyFont="1" applyFill="1" applyBorder="1"/>
    <xf numFmtId="0" fontId="11" fillId="2" borderId="0" xfId="0" applyFont="1" applyFill="1"/>
    <xf numFmtId="187" fontId="10" fillId="2" borderId="0" xfId="2" applyFont="1" applyFill="1"/>
    <xf numFmtId="187" fontId="10" fillId="3" borderId="8" xfId="2" applyFont="1" applyFill="1" applyBorder="1" applyAlignment="1">
      <alignment horizontal="center"/>
    </xf>
    <xf numFmtId="187" fontId="10" fillId="3" borderId="9" xfId="2" applyFont="1" applyFill="1" applyBorder="1" applyAlignment="1">
      <alignment horizontal="center"/>
    </xf>
    <xf numFmtId="187" fontId="10" fillId="3" borderId="10" xfId="2" applyFont="1" applyFill="1" applyBorder="1" applyAlignment="1">
      <alignment horizontal="center"/>
    </xf>
    <xf numFmtId="17" fontId="10" fillId="2" borderId="1" xfId="2" applyNumberFormat="1" applyFont="1" applyFill="1" applyBorder="1" applyAlignment="1">
      <alignment horizontal="center"/>
    </xf>
    <xf numFmtId="187" fontId="10" fillId="2" borderId="2" xfId="2" applyFont="1" applyFill="1" applyBorder="1"/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7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187" fontId="10" fillId="0" borderId="1" xfId="2" applyFont="1" applyFill="1" applyBorder="1"/>
    <xf numFmtId="0" fontId="10" fillId="2" borderId="1" xfId="0" applyFont="1" applyFill="1" applyBorder="1"/>
    <xf numFmtId="0" fontId="19" fillId="0" borderId="3" xfId="0" applyFont="1" applyBorder="1" applyAlignment="1" applyProtection="1">
      <alignment horizontal="center" vertical="center" readingOrder="1"/>
      <protection locked="0"/>
    </xf>
    <xf numFmtId="187" fontId="11" fillId="0" borderId="0" xfId="2" applyFont="1" applyAlignment="1">
      <alignment horizontal="left"/>
    </xf>
    <xf numFmtId="0" fontId="11" fillId="0" borderId="0" xfId="0" applyFont="1" applyAlignment="1">
      <alignment horizontal="left"/>
    </xf>
    <xf numFmtId="0" fontId="37" fillId="3" borderId="1" xfId="0" applyFont="1" applyFill="1" applyBorder="1" applyAlignment="1">
      <alignment horizontal="center" vertical="center"/>
    </xf>
    <xf numFmtId="0" fontId="39" fillId="0" borderId="11" xfId="0" applyFont="1" applyBorder="1" applyAlignment="1" applyProtection="1">
      <alignment horizontal="center" vertical="center" readingOrder="1"/>
      <protection locked="0"/>
    </xf>
    <xf numFmtId="198" fontId="37" fillId="0" borderId="11" xfId="1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9" fillId="0" borderId="3" xfId="0" applyFont="1" applyBorder="1" applyAlignment="1" applyProtection="1">
      <alignment horizontal="left" vertical="center" readingOrder="1"/>
      <protection locked="0"/>
    </xf>
    <xf numFmtId="0" fontId="38" fillId="0" borderId="1" xfId="0" applyFont="1" applyBorder="1" applyAlignment="1">
      <alignment horizontal="center"/>
    </xf>
    <xf numFmtId="0" fontId="11" fillId="0" borderId="11" xfId="72" applyFont="1" applyBorder="1" applyAlignment="1">
      <alignment horizontal="left" vertical="center"/>
    </xf>
    <xf numFmtId="40" fontId="37" fillId="3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189" fontId="38" fillId="0" borderId="14" xfId="0" applyNumberFormat="1" applyFont="1" applyBorder="1" applyAlignment="1" applyProtection="1">
      <alignment horizontal="center" readingOrder="1"/>
      <protection locked="0"/>
    </xf>
    <xf numFmtId="0" fontId="10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189" fontId="38" fillId="0" borderId="3" xfId="10" applyNumberFormat="1" applyFont="1" applyBorder="1" applyAlignment="1">
      <alignment horizontal="center" vertical="center"/>
    </xf>
    <xf numFmtId="212" fontId="10" fillId="0" borderId="3" xfId="0" applyNumberFormat="1" applyFont="1" applyBorder="1" applyAlignment="1">
      <alignment vertical="center"/>
    </xf>
    <xf numFmtId="195" fontId="38" fillId="0" borderId="13" xfId="224" applyFont="1" applyFill="1" applyBorder="1" applyAlignment="1">
      <alignment vertical="center"/>
    </xf>
    <xf numFmtId="195" fontId="11" fillId="0" borderId="11" xfId="218" applyFont="1" applyFill="1" applyBorder="1" applyAlignment="1">
      <alignment vertical="center"/>
    </xf>
    <xf numFmtId="195" fontId="38" fillId="0" borderId="13" xfId="4" applyFont="1" applyFill="1" applyBorder="1" applyAlignment="1">
      <alignment vertical="center"/>
    </xf>
    <xf numFmtId="0" fontId="38" fillId="0" borderId="14" xfId="0" applyFont="1" applyBorder="1" applyAlignment="1">
      <alignment horizontal="center"/>
    </xf>
    <xf numFmtId="190" fontId="38" fillId="0" borderId="14" xfId="2" applyNumberFormat="1" applyFont="1" applyFill="1" applyBorder="1" applyAlignment="1"/>
    <xf numFmtId="0" fontId="39" fillId="0" borderId="11" xfId="0" applyFont="1" applyBorder="1" applyAlignment="1" applyProtection="1">
      <alignment horizontal="left" vertical="center" readingOrder="1"/>
      <protection locked="0"/>
    </xf>
    <xf numFmtId="0" fontId="12" fillId="0" borderId="0" xfId="0" applyFont="1" applyAlignment="1">
      <alignment horizontal="left"/>
    </xf>
    <xf numFmtId="0" fontId="38" fillId="0" borderId="14" xfId="0" applyFont="1" applyBorder="1" applyAlignment="1">
      <alignment horizontal="left"/>
    </xf>
    <xf numFmtId="0" fontId="10" fillId="3" borderId="1" xfId="0" applyFont="1" applyFill="1" applyBorder="1" applyAlignment="1"/>
    <xf numFmtId="189" fontId="11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</cellXfs>
  <cellStyles count="227">
    <cellStyle name="AeE­ [0]_INQUIRY ¿µ¾÷AßAø " xfId="76" xr:uid="{2F565371-B526-4AC4-81FA-A61F4A4997B3}"/>
    <cellStyle name="AeE­_INQUIRY ¿µ¾÷AßAø " xfId="77" xr:uid="{6288770F-A65F-4374-A6CF-C5A56C6F7D9B}"/>
    <cellStyle name="AÞ¸¶ [0]_INQUIRY ¿?¾÷AßAø " xfId="78" xr:uid="{9C91B17D-27E1-462E-8F7F-6084ED283408}"/>
    <cellStyle name="AÞ¸¶_INQUIRY ¿?¾÷AßAø " xfId="79" xr:uid="{F870BE22-A03D-4372-BB50-E24789C1C2C9}"/>
    <cellStyle name="C?AØ_¿?¾÷CoE² " xfId="80" xr:uid="{5613B52B-9C72-4A62-89DE-51098DDE6486}"/>
    <cellStyle name="C￥AØ_¿μ¾÷CoE² " xfId="81" xr:uid="{BF839ACF-D575-4C8E-8356-529F02CFD842}"/>
    <cellStyle name="Comma" xfId="2" builtinId="3"/>
    <cellStyle name="Comma [0] 2" xfId="14" xr:uid="{ED42363B-8016-418F-B30E-2213539E8B75}"/>
    <cellStyle name="Comma [0] 2 2" xfId="37" xr:uid="{52DA6231-417F-4BFF-8559-D75E36BD8800}"/>
    <cellStyle name="Comma [0] 3" xfId="29" xr:uid="{F0CB3D86-E46B-44A5-8625-1F167E3CFD8C}"/>
    <cellStyle name="Comma [0] 3 2" xfId="47" xr:uid="{D1C0A759-5BB4-4C15-BC14-E430739067F7}"/>
    <cellStyle name="Comma 10" xfId="20" xr:uid="{7662E26D-3ECC-4C25-9070-7CAE4FEE2661}"/>
    <cellStyle name="Comma 10 2" xfId="101" xr:uid="{6B9F728B-532A-4B9E-A33C-973DFA01BAC0}"/>
    <cellStyle name="Comma 10 2 2" xfId="163" xr:uid="{7428391F-7225-4A4E-BF1E-14C16301B63D}"/>
    <cellStyle name="Comma 11" xfId="67" xr:uid="{BABB3E88-61AD-4FD7-9561-E18D4572609D}"/>
    <cellStyle name="Comma 11 2" xfId="120" xr:uid="{78EFFD03-B320-4480-AB12-DB81805C01EF}"/>
    <cellStyle name="Comma 11 2 2" xfId="174" xr:uid="{FAC8C5EF-F957-4A89-9583-8EE969206DC8}"/>
    <cellStyle name="Comma 11 3" xfId="157" xr:uid="{FA85A644-363B-4202-9ADB-800D5DCD792A}"/>
    <cellStyle name="Comma 11 4" xfId="188" xr:uid="{5A72EF7E-2D17-4F90-AEA2-5565EC2D9F21}"/>
    <cellStyle name="Comma 12" xfId="75" xr:uid="{6ECAC349-9909-4E1B-8C99-A907F6FA0A5B}"/>
    <cellStyle name="Comma 12 2" xfId="161" xr:uid="{9EF9D156-B404-4EE4-9AF4-C136109218F8}"/>
    <cellStyle name="Comma 13" xfId="104" xr:uid="{A02DD114-DD3E-4991-94BC-3027B7D7E7AA}"/>
    <cellStyle name="Comma 13 2" xfId="164" xr:uid="{16D2D1F4-DB8A-4F4A-9E6E-C455820B6B40}"/>
    <cellStyle name="Comma 13 4" xfId="23" xr:uid="{2F9D39AD-AAB6-4AB5-AEF3-AA4EF5406FE3}"/>
    <cellStyle name="Comma 13 4 2" xfId="119" xr:uid="{6821AEBD-B4B0-41AF-80C8-572CDD6764D1}"/>
    <cellStyle name="Comma 13 4 2 2" xfId="173" xr:uid="{5AF9F50A-EC2E-4434-9839-14B12C68D07F}"/>
    <cellStyle name="Comma 13 4 2 3" xfId="187" xr:uid="{87C919AE-FBB8-41D7-BAD6-905BB0F50778}"/>
    <cellStyle name="Comma 14" xfId="121" xr:uid="{54DAB00C-3F78-4622-9D6A-6E3FEB9574F6}"/>
    <cellStyle name="Comma 14 2" xfId="175" xr:uid="{7FA9FFB9-4115-4107-85A5-37F1F9D38627}"/>
    <cellStyle name="Comma 15" xfId="125" xr:uid="{9C4BA67E-3877-401D-B3F0-73E3F736E9B9}"/>
    <cellStyle name="Comma 15 2" xfId="177" xr:uid="{A1CFCB72-CC89-46B4-BAA1-C27051FA9BF9}"/>
    <cellStyle name="Comma 16" xfId="111" xr:uid="{11693A37-94DA-4870-9F14-6FDED0A389B8}"/>
    <cellStyle name="Comma 16 2" xfId="165" xr:uid="{EE5AC844-AA97-4FDC-8D65-126C753CE1E0}"/>
    <cellStyle name="Comma 17" xfId="131" xr:uid="{D7F96CC3-6EE2-4686-994D-2F838120EC80}"/>
    <cellStyle name="Comma 17 2" xfId="181" xr:uid="{A85D9AD1-AFCF-4739-A892-B5A1F60AC4DC}"/>
    <cellStyle name="Comma 17 2 4 2 3 4" xfId="48" xr:uid="{A2227640-18FA-48E7-A30E-579A60FCA50A}"/>
    <cellStyle name="Comma 17 2 4 2 3 4 10" xfId="15" xr:uid="{4D96CA16-B66E-420A-9274-971F0AE7CC94}"/>
    <cellStyle name="Comma 17 3 2 2" xfId="19" xr:uid="{381D659F-EB4C-45D0-ABD3-386A0ED94369}"/>
    <cellStyle name="Comma 18" xfId="139" xr:uid="{764CA5A2-7849-4D17-8235-19135BBC9227}"/>
    <cellStyle name="Comma 19" xfId="198" xr:uid="{E870BB0D-A34C-4BF7-9FAE-75E97789C70F}"/>
    <cellStyle name="Comma 2" xfId="41" xr:uid="{7DD62E73-C573-4EDC-BD60-2AA339A55F1C}"/>
    <cellStyle name="Comma 2 2" xfId="100" xr:uid="{DABEE98C-21B2-468B-A799-A3458B418F22}"/>
    <cellStyle name="Comma 2 2 2" xfId="110" xr:uid="{4EE2B734-E8BB-4CA1-9971-BED7DEF73DE5}"/>
    <cellStyle name="Comma 2 2 3" xfId="136" xr:uid="{BAFCAA0A-A9AE-49ED-97FF-C6BAF5F58844}"/>
    <cellStyle name="Comma 2 2 3 2" xfId="182" xr:uid="{FA634490-16C9-40B3-A080-077A59781E56}"/>
    <cellStyle name="Comma 2 2 4" xfId="162" xr:uid="{9786FF4C-46F0-4E9C-AA06-A0BA57CA555A}"/>
    <cellStyle name="Comma 2 2 5" xfId="212" xr:uid="{E0C09ECA-B51C-4D94-BAA2-BCDC0273866B}"/>
    <cellStyle name="Comma 2 3" xfId="18" xr:uid="{EB25215F-5340-4F2E-85E9-23E3C884D5DD}"/>
    <cellStyle name="Comma 2 3 2" xfId="49" xr:uid="{862CCE88-431E-484B-A8E0-D049F220B372}"/>
    <cellStyle name="Comma 2 3 2 2" xfId="145" xr:uid="{EBA09514-695B-4AE1-B91D-710790A4550D}"/>
    <cellStyle name="Comma 2 3 3" xfId="134" xr:uid="{32F797C8-1BE5-4A51-A598-B8C7F3349FFB}"/>
    <cellStyle name="Comma 2 4" xfId="118" xr:uid="{F08CBFD5-9EC2-44C6-B0A1-A35F3C0813A9}"/>
    <cellStyle name="Comma 2 4 2" xfId="172" xr:uid="{CDCB3A96-9683-4402-892A-0F6E3CBD032A}"/>
    <cellStyle name="Comma 2 4 3" xfId="186" xr:uid="{8E28BE0E-4875-4AE0-9F50-7F17AD3A1CC0}"/>
    <cellStyle name="Comma 2 5" xfId="117" xr:uid="{C817D513-1104-4043-8A40-2C1CF59E921F}"/>
    <cellStyle name="Comma 2 5 2" xfId="171" xr:uid="{7B3B7051-2F8D-4F7E-9173-E3E13FCC7BA2}"/>
    <cellStyle name="Comma 2 6" xfId="185" xr:uid="{731AF5AF-A384-414E-ACE8-1844D85D5EF4}"/>
    <cellStyle name="Comma 2 7" xfId="211" xr:uid="{23DAE31D-B7FF-435F-AC11-1249405E1104}"/>
    <cellStyle name="Comma 20" xfId="4" xr:uid="{A3BCC8B0-14F7-422C-BBF1-38B3BFF11651}"/>
    <cellStyle name="Comma 21" xfId="3" xr:uid="{6A925CDB-8336-49FA-ABDE-4371311F8859}"/>
    <cellStyle name="Comma 22" xfId="223" xr:uid="{EE040BAB-B2CB-4A96-9C0F-F3F982D60842}"/>
    <cellStyle name="Comma 23" xfId="224" xr:uid="{3D8DF401-D5E4-4080-9B5F-EB7539942EB4}"/>
    <cellStyle name="Comma 24" xfId="220" xr:uid="{14B8B2A2-4D64-47B4-984F-7CE01C4D7474}"/>
    <cellStyle name="Comma 25" xfId="219" xr:uid="{5F370F6D-A0B1-4F11-BF6B-99221F9B8C38}"/>
    <cellStyle name="Comma 26" xfId="226" xr:uid="{DC75E67C-4B0B-419D-9542-7445E3AEC9D3}"/>
    <cellStyle name="Comma 27" xfId="217" xr:uid="{06CAB8F1-B7B1-4C97-ABF6-27BBF4C933B4}"/>
    <cellStyle name="Comma 28" xfId="216" xr:uid="{28E48140-10F7-4F4A-9BB8-B0AECF4EC514}"/>
    <cellStyle name="Comma 29" xfId="225" xr:uid="{0AEBBC09-E97A-4B82-92E1-61276992B858}"/>
    <cellStyle name="Comma 3" xfId="50" xr:uid="{BB4A5866-390C-4459-8C81-619304866952}"/>
    <cellStyle name="Comma 3 10" xfId="7" xr:uid="{7DD3E6D3-DBB6-4303-8950-952660029BE5}"/>
    <cellStyle name="Comma 3 10 2" xfId="140" xr:uid="{DA74127F-1D8E-41F4-A57C-3B0ECFE978C1}"/>
    <cellStyle name="Comma 3 2" xfId="73" xr:uid="{0B81461D-6793-4228-9F1C-11879F879EB5}"/>
    <cellStyle name="Comma 3 2 2" xfId="160" xr:uid="{2CED4375-4C01-4F8F-A77E-07BE6A9A9348}"/>
    <cellStyle name="Comma 3 3" xfId="123" xr:uid="{A43FBB44-0C73-420A-81FE-3CFC8D1ABB07}"/>
    <cellStyle name="Comma 3 3 2" xfId="176" xr:uid="{981D68E0-1E84-4CB4-B18C-06AA902AC38A}"/>
    <cellStyle name="Comma 30" xfId="221" xr:uid="{49F52C18-C79C-465A-8194-F549B54955F7}"/>
    <cellStyle name="Comma 31" xfId="222" xr:uid="{DF044377-CE58-469F-BC74-770316DADA55}"/>
    <cellStyle name="Comma 32" xfId="218" xr:uid="{0235C94C-3A57-4826-A1F1-92C08B0F8452}"/>
    <cellStyle name="Comma 39" xfId="16" xr:uid="{CAB52593-55AA-4EB5-BEE5-271D84E179E5}"/>
    <cellStyle name="Comma 39 2" xfId="51" xr:uid="{CCBBD2F3-510D-4189-A622-3D2EB313DDB2}"/>
    <cellStyle name="Comma 39 2 2" xfId="146" xr:uid="{B45E6430-A086-4B16-AACD-0F23194D637D}"/>
    <cellStyle name="Comma 4" xfId="59" xr:uid="{7CF1EA90-E893-4F0E-B392-D7008A061ACA}"/>
    <cellStyle name="Comma 4 2" xfId="69" xr:uid="{F2890801-88B1-49CF-8183-BCE8B53CAA1B}"/>
    <cellStyle name="Comma 4 2 2" xfId="158" xr:uid="{059D96E4-3C05-40DF-9672-5C11CA23AA29}"/>
    <cellStyle name="Comma 4 3" xfId="113" xr:uid="{CC1736C9-7E9B-4746-870A-797818A3AF81}"/>
    <cellStyle name="Comma 4 3 2" xfId="167" xr:uid="{DF50E4D8-C886-4B33-8907-E0002B4D9BDC}"/>
    <cellStyle name="Comma 4 4" xfId="115" xr:uid="{5112D139-A3F8-4BC4-9D57-D3655B66EFAF}"/>
    <cellStyle name="Comma 4 4 2" xfId="169" xr:uid="{0BA8F9E0-13CF-483E-A9F2-DCF93A5D13A7}"/>
    <cellStyle name="Comma 4 5" xfId="112" xr:uid="{AED50B6A-C5CB-4727-9832-05A8176B4623}"/>
    <cellStyle name="Comma 4 5 2" xfId="166" xr:uid="{D9C14401-5F79-4041-A140-B9A9F1E0F001}"/>
    <cellStyle name="Comma 4 6" xfId="149" xr:uid="{35169C01-DEE9-4465-B96E-D43EFDCF3F5D}"/>
    <cellStyle name="Comma 4 7" xfId="180" xr:uid="{3BC656FC-600B-4955-935A-0ABAA1D1CD5C}"/>
    <cellStyle name="Comma 4 8" xfId="183" xr:uid="{0AFE3DA5-722A-45EF-B594-3F6E4B8A095D}"/>
    <cellStyle name="Comma 4 9" xfId="190" xr:uid="{544335EB-FCD4-42D1-BAC2-3A6E6F33EE38}"/>
    <cellStyle name="Comma 4 9 10" xfId="213" xr:uid="{2EB329F3-2242-4CFF-822F-C7344E2092F0}"/>
    <cellStyle name="Comma 4 9 2" xfId="192" xr:uid="{6A67C5F5-E100-489B-9C5C-BB23FEFCD8C9}"/>
    <cellStyle name="Comma 4 9 3" xfId="195" xr:uid="{C92258AF-3279-4435-808D-6E320935AD11}"/>
    <cellStyle name="Comma 4 9 4" xfId="199" xr:uid="{5F8B242F-5336-4E5C-B509-16C0253598EB}"/>
    <cellStyle name="Comma 4 9 5" xfId="201" xr:uid="{710D0FDD-10E8-4751-ADAA-B009FDA60536}"/>
    <cellStyle name="Comma 4 9 6" xfId="203" xr:uid="{071B9303-48C4-4E64-BD73-CD7BC7276FC5}"/>
    <cellStyle name="Comma 4 9 7" xfId="205" xr:uid="{818F1CEC-A5F5-4042-8CD6-69849116634B}"/>
    <cellStyle name="Comma 4 9 8" xfId="207" xr:uid="{D4C88E2D-8A08-43A7-853D-E34C10B86F8D}"/>
    <cellStyle name="Comma 4 9 9" xfId="209" xr:uid="{EFE4EBBA-E14F-4679-A63E-4670816AD039}"/>
    <cellStyle name="Comma 47" xfId="12" xr:uid="{1EDC6CA3-B7C7-40E3-B507-F7E84A1F7A4E}"/>
    <cellStyle name="Comma 5" xfId="61" xr:uid="{DAAAB9CC-A2B9-42C1-B029-C0E80D791986}"/>
    <cellStyle name="Comma 5 2" xfId="151" xr:uid="{205280AF-0D9A-4288-8ACB-7C2D52FCF037}"/>
    <cellStyle name="Comma 6" xfId="63" xr:uid="{C8EA450C-DAFC-4D61-9B1A-C07ED0C066D2}"/>
    <cellStyle name="Comma 6 2" xfId="129" xr:uid="{5CA5B9FB-832A-46B4-B9DC-3F85D04282E1}"/>
    <cellStyle name="Comma 6 2 2" xfId="179" xr:uid="{95255F4B-C10B-4BE6-84E4-FA830F85B114}"/>
    <cellStyle name="Comma 6 3" xfId="153" xr:uid="{0E8BC8D2-EE41-4E6A-9C7E-290BDBF2983B}"/>
    <cellStyle name="Comma 7" xfId="30" xr:uid="{7115D523-47C3-4AED-8BE5-17B43D6F969D}"/>
    <cellStyle name="Comma 7 2" xfId="141" xr:uid="{08A234FB-F19E-46FF-93C9-FEAB5E03AC51}"/>
    <cellStyle name="Comma 8" xfId="21" xr:uid="{D2F55447-4CAB-4552-B04C-77D08F601CFE}"/>
    <cellStyle name="Comma 87" xfId="32" xr:uid="{7575E71A-7279-415F-B33C-F922C318E8DD}"/>
    <cellStyle name="Comma 87 2" xfId="142" xr:uid="{9BE38485-B8E9-4F35-AF1C-9180B855829E}"/>
    <cellStyle name="Comma 9" xfId="66" xr:uid="{D36A4EE1-E8A3-497B-BB7F-949EA159428F}"/>
    <cellStyle name="Comma 9 2" xfId="156" xr:uid="{D1B70E5D-70E0-4FF6-AC74-7F7D0D8B91C6}"/>
    <cellStyle name="Currency 2" xfId="52" xr:uid="{8AF01982-20B2-4983-8F35-EF035F495AD6}"/>
    <cellStyle name="Currency 2 2" xfId="133" xr:uid="{A80C6E1A-E0D3-4246-9875-20C92CA086F6}"/>
    <cellStyle name="Currency 3" xfId="39" xr:uid="{D9E2181D-5FC2-4159-A06E-4DBB19B60FC0}"/>
    <cellStyle name="Currency 4" xfId="138" xr:uid="{646885C8-351C-4BD8-BFAF-74A4330A62A2}"/>
    <cellStyle name="Currency 5" xfId="11" xr:uid="{78D12472-81E3-401E-8A7B-7F758E44D5E8}"/>
    <cellStyle name="Hyperlink 2" xfId="126" xr:uid="{8309FA2D-67DC-4F71-BC28-FC6ECA82C676}"/>
    <cellStyle name="Milliers_Feuille de calcul dans WP Inventory stock take_Prog controle inventaire physique des stocks" xfId="135" xr:uid="{12853D19-0635-44EE-8556-509A02000CA7}"/>
    <cellStyle name="Normal" xfId="0" builtinId="0"/>
    <cellStyle name="Normal 10" xfId="53" xr:uid="{2F1C6A96-B03F-4177-8562-4E0448DE7BE3}"/>
    <cellStyle name="Normal 10 10" xfId="54" xr:uid="{5972D1E1-7C0D-409D-905C-7DD55289B542}"/>
    <cellStyle name="Normal 10 10 2" xfId="13" xr:uid="{85E5B319-1869-4021-BC70-C2C3ACB00DBD}"/>
    <cellStyle name="Normal 10 2" xfId="128" xr:uid="{A9E9B120-D4BF-4186-9701-3472EF399A7D}"/>
    <cellStyle name="Normal 10 3 4" xfId="103" xr:uid="{A90F7155-D519-41B9-960E-F4F6D38225DA}"/>
    <cellStyle name="Normal 11" xfId="57" xr:uid="{41262C7C-4EAA-40D1-B110-B8311475D9FD}"/>
    <cellStyle name="Normal 11 2" xfId="22" xr:uid="{617B3C18-6454-41F7-8295-39C679FDDB3C}"/>
    <cellStyle name="Normal 11 3" xfId="148" xr:uid="{255DA543-EEB0-4140-8B59-38AE3C2E1D41}"/>
    <cellStyle name="Normal 12" xfId="27" xr:uid="{3AC0ABDF-D6F6-4039-931A-12F1F5407E01}"/>
    <cellStyle name="Normal 12 2" xfId="137" xr:uid="{26C27FCE-17A3-40E7-9E65-EA64B37C415B}"/>
    <cellStyle name="Normal 13" xfId="71" xr:uid="{B5B3DB4C-3802-4FBF-916D-400FC66C4F6E}"/>
    <cellStyle name="Normal 13 2" xfId="109" xr:uid="{21E397C0-3C3B-4D11-B30B-5DB7BE643628}"/>
    <cellStyle name="Normal 14" xfId="10" xr:uid="{A3002424-0DA2-48C2-B661-7BAEE0158B6E}"/>
    <cellStyle name="Normal 15" xfId="74" xr:uid="{AD19A739-6237-47F7-A30A-E7CC29246D7E}"/>
    <cellStyle name="Normal 16" xfId="127" xr:uid="{C6F49EAE-0F9E-4C87-892F-2251DD776A33}"/>
    <cellStyle name="Normal 16 2" xfId="178" xr:uid="{64BFEEA9-F682-4EF5-9FE0-66052AEBDDE9}"/>
    <cellStyle name="Normal 17" xfId="194" xr:uid="{365C63B7-CA77-4D22-85EF-42EA49763FBB}"/>
    <cellStyle name="Normal 18" xfId="197" xr:uid="{E59AF74E-52D2-47CD-9CA8-1F3F20482564}"/>
    <cellStyle name="Normal 19" xfId="215" xr:uid="{92114588-2301-4ABE-9CEB-BA68074661C2}"/>
    <cellStyle name="Normal 2" xfId="8" xr:uid="{C475A17E-2469-4F78-BE73-ABC4CF039173}"/>
    <cellStyle name="Normal 2 10" xfId="122" xr:uid="{F792CFE3-F4A8-4079-A665-9ED4FE394EEF}"/>
    <cellStyle name="Normal 2 2" xfId="34" xr:uid="{BDBF2E5F-69EA-455E-AB53-51BE67BE27BE}"/>
    <cellStyle name="Normal 2 2 12" xfId="9" xr:uid="{04423E1D-FA26-439A-979E-F9022DAC1FC0}"/>
    <cellStyle name="Normal 2 2_Copy of Appendix A_Zebra_PND51-2012_PV" xfId="25" xr:uid="{0F274764-C313-406E-9811-2530DAB0170A}"/>
    <cellStyle name="Normal 2 3" xfId="55" xr:uid="{C7F08065-3F60-4075-8E79-51B3170A795C}"/>
    <cellStyle name="Normal 2 3 2" xfId="99" xr:uid="{599F40C0-3EC3-4612-B84A-2C5579EC8FE6}"/>
    <cellStyle name="Normal 2 3 3" xfId="132" xr:uid="{A44DEC51-D409-46E7-B5BA-AF104C377030}"/>
    <cellStyle name="Normal 2 3 4" xfId="147" xr:uid="{4808EC10-924C-4D57-AE88-58051BF6DFB3}"/>
    <cellStyle name="Normal 2 4" xfId="60" xr:uid="{9E656932-2BC3-4A09-BD4C-4C0555BD494B}"/>
    <cellStyle name="Normal 2 4 2" xfId="150" xr:uid="{955D500F-FCAE-4A76-A941-0E75A12A4FFC}"/>
    <cellStyle name="Normal 2 5" xfId="62" xr:uid="{D9FE639D-7A0D-40BB-BDAC-BAC726F3B0DB}"/>
    <cellStyle name="Normal 2 5 2" xfId="152" xr:uid="{4BCBB88C-43C2-4D5C-BDF4-1EAE437240D3}"/>
    <cellStyle name="Normal 2 6" xfId="65" xr:uid="{8E7537AA-A804-4D7E-A85A-F2A88DD64E9E}"/>
    <cellStyle name="Normal 2 6 2" xfId="155" xr:uid="{E3EFFD3B-7644-48C8-943C-3952EA5F458B}"/>
    <cellStyle name="Normal 2 7" xfId="64" xr:uid="{155964D1-455D-4C52-B237-A9C35DBE084F}"/>
    <cellStyle name="Normal 2 7 2" xfId="154" xr:uid="{508B2900-AFBC-42C0-8965-7B6CEC9BFA3F}"/>
    <cellStyle name="Normal 2 8" xfId="72" xr:uid="{524874E6-7CD8-4368-A0B6-CD545E7A14EC}"/>
    <cellStyle name="Normal 2 9" xfId="98" xr:uid="{CFEB84BE-F543-47E1-AF82-9395FF15C054}"/>
    <cellStyle name="Normal 2_Copy of Appendix A_Zebra_PND51-2012_PV" xfId="26" xr:uid="{8E91E941-3E40-4D94-B015-8EFE15380812}"/>
    <cellStyle name="Normal 244 4" xfId="56" xr:uid="{89177FAB-BA4D-42D4-A1A4-9900CD2D5016}"/>
    <cellStyle name="Normal 28" xfId="102" xr:uid="{92325180-D735-4CDB-A11C-F00E18649FDE}"/>
    <cellStyle name="Normal 3" xfId="5" xr:uid="{9D97E7C9-DB89-44E2-A382-0CA97432C70B}"/>
    <cellStyle name="Normal 3 10" xfId="6" xr:uid="{E416C3A3-6A6A-4FD9-8646-836257CD2244}"/>
    <cellStyle name="Normal 3 2" xfId="40" xr:uid="{B8AFD995-81ED-4B88-8DCD-261F1B2288CB}"/>
    <cellStyle name="Normal 3 4_1221 " xfId="82" xr:uid="{502BE2C1-4313-4C0D-B658-873F09D3B064}"/>
    <cellStyle name="Normal 3 9" xfId="33" xr:uid="{1EC5A04E-DE84-4D7D-ADF8-68229506E19E}"/>
    <cellStyle name="Normal 39" xfId="28" xr:uid="{2C694A6A-69B3-4700-9AAF-29CC640AEEAA}"/>
    <cellStyle name="Normal 4" xfId="36" xr:uid="{ADD3B044-8FB8-42D0-81A6-24C20E8F2AB7}"/>
    <cellStyle name="Normal 4 2" xfId="68" xr:uid="{EFD3E9F6-EB33-4C3A-BA8D-AD54F6CB8638}"/>
    <cellStyle name="Normal 4 3" xfId="70" xr:uid="{DCF93E84-53D0-496E-9ABD-0CE1F1F195A5}"/>
    <cellStyle name="Normal 4 3 2" xfId="159" xr:uid="{7EE6F88E-8AF0-46A5-9705-0E8B0958366B}"/>
    <cellStyle name="Normal 4 4" xfId="114" xr:uid="{121B9A96-6D5F-4F3A-B8E9-6F47CBE03DAD}"/>
    <cellStyle name="Normal 4 4 2" xfId="168" xr:uid="{07C58FE9-FBC5-4258-BB8C-0C765810900C}"/>
    <cellStyle name="Normal 4 5" xfId="116" xr:uid="{3D4E438D-03AE-4329-929A-FBC5BB519CF5}"/>
    <cellStyle name="Normal 4 5 2" xfId="170" xr:uid="{C1963785-6BD7-43CB-A7F8-ABC349BC3B26}"/>
    <cellStyle name="Normal 4 6" xfId="184" xr:uid="{A2405C54-FF20-427D-8119-D086F91951AA}"/>
    <cellStyle name="Normal 4 7" xfId="191" xr:uid="{960877D7-5F99-4D32-B669-EF97C03FFDA0}"/>
    <cellStyle name="Normal 4 7 10" xfId="214" xr:uid="{FD6B311A-CE52-4834-98BA-AAD2CE7649CA}"/>
    <cellStyle name="Normal 4 7 2" xfId="193" xr:uid="{E575E1AD-8C47-462B-869B-0EE0CD07AD11}"/>
    <cellStyle name="Normal 4 7 3" xfId="196" xr:uid="{BD14056B-4A4F-46CF-9A4E-F8EDDF765F66}"/>
    <cellStyle name="Normal 4 7 4" xfId="200" xr:uid="{64BFC852-A22F-44E0-95E4-7B83F02A98E7}"/>
    <cellStyle name="Normal 4 7 5" xfId="202" xr:uid="{F53F122F-DD14-4AA1-9F06-9FF0F1F3C1DE}"/>
    <cellStyle name="Normal 4 7 6" xfId="204" xr:uid="{8332D74E-0BEC-44AA-B603-F5C43755D97A}"/>
    <cellStyle name="Normal 4 7 7" xfId="206" xr:uid="{10772180-E094-4C6C-9DCE-43CA7D04C718}"/>
    <cellStyle name="Normal 4 7 8" xfId="208" xr:uid="{3482666D-5094-45A2-AD3E-F5A71F5A144D}"/>
    <cellStyle name="Normal 4 7 9" xfId="210" xr:uid="{B1D0F746-0FAF-45D2-95AD-03DFCCA5AE1A}"/>
    <cellStyle name="Normal 5" xfId="42" xr:uid="{BBE17997-255E-40B2-A441-36846A1FCD7B}"/>
    <cellStyle name="Normal 5 2" xfId="124" xr:uid="{29927E3D-75F9-4941-BF1F-F53E69596E04}"/>
    <cellStyle name="Normal 5 3" xfId="143" xr:uid="{12915AC7-B15D-470B-8ADA-CB6E8B656CBA}"/>
    <cellStyle name="Normal 6" xfId="43" xr:uid="{7F612CE7-1B69-4176-9245-C87D3E893A8E}"/>
    <cellStyle name="Normal 6 2" xfId="106" xr:uid="{2483AFAF-3944-4C51-9867-65320D1BF7A7}"/>
    <cellStyle name="Normal 6 3_1221 " xfId="83" xr:uid="{2F1289D1-A397-41B4-A7D8-840442F168F3}"/>
    <cellStyle name="Normal 65 6" xfId="17" xr:uid="{460ECA7F-C201-490A-B5B8-0C2D8C88EE7F}"/>
    <cellStyle name="Normal 7" xfId="44" xr:uid="{5F912159-4CDA-406B-BF61-4DB3EC585ED0}"/>
    <cellStyle name="Normal 7 2" xfId="107" xr:uid="{509B2739-60F9-4134-8678-D66F7CDC331C}"/>
    <cellStyle name="Normal 75" xfId="58" xr:uid="{F028AE04-6958-4B71-B862-3A9A9CBFC2D2}"/>
    <cellStyle name="Normal 8" xfId="45" xr:uid="{BC9D6ABF-050D-4668-8C79-EB1142A75959}"/>
    <cellStyle name="Normal 8 2" xfId="108" xr:uid="{A75AD591-9DEC-4570-9B46-B60DB914F00D}"/>
    <cellStyle name="Normal 9" xfId="46" xr:uid="{1A1588DE-C0F0-4A2D-B9D3-0FC272CE50FA}"/>
    <cellStyle name="Normal 9 2" xfId="144" xr:uid="{F69D78B8-BB89-4057-8E9D-E117CC1F8E95}"/>
    <cellStyle name="Normal 9 3" xfId="189" xr:uid="{BE567E64-7A2E-4E5A-85CA-40CB64F39E5E}"/>
    <cellStyle name="Normál_CY-0300 " xfId="84" xr:uid="{755CBBBD-12AD-4603-9A1E-F5F5C549FEE8}"/>
    <cellStyle name="Note 2 2 2 2 2_Copy of TAD_ADJ ON DEC 2010 " xfId="85" xr:uid="{87130E3D-A219-454F-88EA-E33AAFDC83E1}"/>
    <cellStyle name="Note 2 2 2 2_Copy of TAD_ADJ ON DEC 2010 " xfId="86" xr:uid="{D845C96E-7583-49AB-B1E2-B14138C099FD}"/>
    <cellStyle name="Note 2 2 2_Copy of TAD_ADJ ON DEC 2010 " xfId="87" xr:uid="{A0D61DBC-F29D-42B2-8C92-3BC2A6901FC2}"/>
    <cellStyle name="Note 2 2 4_Copy of TAD_ADJ ON DEC 2010 " xfId="88" xr:uid="{AC0F0455-FA57-4793-AF18-7DE21BBFB7D9}"/>
    <cellStyle name="Note 2 2_Copy of TAD_ADJ ON DEC 2010 " xfId="89" xr:uid="{DE8BF3B7-382D-413C-8E4C-A960671DA87B}"/>
    <cellStyle name="Note 2 6_Copy of TAD_ADJ ON DEC 2010 " xfId="90" xr:uid="{43265283-8194-472F-8226-F151760A897B}"/>
    <cellStyle name="Œ…‹æØ‚è [0.00]_        " xfId="91" xr:uid="{7B22A236-1C7A-452B-9D96-0D16C012B708}"/>
    <cellStyle name="Œ…‹æØ‚è_        " xfId="92" xr:uid="{29527C17-591F-4B37-86BD-6DBEC6C581BE}"/>
    <cellStyle name="Percent" xfId="1" builtinId="5"/>
    <cellStyle name="Percent 10" xfId="24" xr:uid="{A457E97D-29CD-4EF2-A84E-3B4F8D12BDAB}"/>
    <cellStyle name="Percent 2" xfId="31" xr:uid="{EC58615F-4A1D-4D68-BEF2-8AF8915BE54D}"/>
    <cellStyle name="Percent 2 2" xfId="38" xr:uid="{F47BD1B4-B75D-44AE-8DCA-E24549BF2458}"/>
    <cellStyle name="Percent 3" xfId="35" xr:uid="{7434E70B-98C1-417A-9279-15DE908C2593}"/>
    <cellStyle name="Percent 4" xfId="97" xr:uid="{5EDBF03D-DD95-4306-B671-0E984470C273}"/>
    <cellStyle name="Percent 5" xfId="130" xr:uid="{BB02B222-2EDE-40FB-90B6-7D15199B3C06}"/>
    <cellStyle name="T_gt " xfId="93" xr:uid="{B1665685-C685-4AE8-8D02-D67CD9AEA86B}"/>
    <cellStyle name="ปกติ 2_FS_ TSA_1103 " xfId="94" xr:uid="{9E7F594C-A202-48DF-AE0A-14714C6876A8}"/>
    <cellStyle name="콤마 [0]_ 비목별 월별기술 " xfId="95" xr:uid="{4EA27E09-7573-44E8-A672-7C66D8836DBA}"/>
    <cellStyle name="콤마_ 비목별 월별기술 " xfId="96" xr:uid="{E59B79AE-5688-46BD-84A7-F43A2FA9D18F}"/>
    <cellStyle name="標準_1-2BS" xfId="105" xr:uid="{D5D89A74-35F6-4AC8-A5C3-845DDFBF5F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2:I125"/>
  <sheetViews>
    <sheetView tabSelected="1" topLeftCell="A106" zoomScale="78" zoomScaleNormal="70" workbookViewId="0">
      <selection activeCell="H98" sqref="H98"/>
    </sheetView>
  </sheetViews>
  <sheetFormatPr defaultColWidth="8.69921875" defaultRowHeight="16.8" customHeight="1"/>
  <cols>
    <col min="1" max="1" width="2.8984375" style="105" customWidth="1"/>
    <col min="2" max="2" width="36.796875" style="105" customWidth="1"/>
    <col min="3" max="3" width="25.19921875" style="105" customWidth="1"/>
    <col min="4" max="4" width="34.796875" style="105" customWidth="1"/>
    <col min="5" max="5" width="33.09765625" style="105" customWidth="1"/>
    <col min="6" max="6" width="25.19921875" style="105" customWidth="1"/>
    <col min="7" max="7" width="25.19921875" style="41" customWidth="1"/>
    <col min="8" max="8" width="25.19921875" style="105" customWidth="1"/>
    <col min="9" max="9" width="21.796875" style="105" customWidth="1"/>
    <col min="10" max="16384" width="8.69921875" style="105"/>
  </cols>
  <sheetData>
    <row r="2" spans="2:8" ht="16.8" customHeight="1">
      <c r="B2" s="89" t="s">
        <v>47</v>
      </c>
      <c r="C2" s="92"/>
    </row>
    <row r="3" spans="2:8" ht="16.8" customHeight="1">
      <c r="B3" s="101" t="s">
        <v>46</v>
      </c>
      <c r="C3" s="92"/>
    </row>
    <row r="4" spans="2:8" ht="16.8" customHeight="1">
      <c r="B4" s="101"/>
      <c r="C4" s="92"/>
    </row>
    <row r="5" spans="2:8" ht="16.8" customHeight="1">
      <c r="B5" s="92" t="s">
        <v>45</v>
      </c>
      <c r="C5" s="80" t="s">
        <v>53</v>
      </c>
      <c r="D5" s="80"/>
      <c r="E5" s="80"/>
      <c r="F5" s="80"/>
      <c r="G5" s="80"/>
    </row>
    <row r="6" spans="2:8" ht="16.8" customHeight="1">
      <c r="B6" s="92"/>
      <c r="C6" s="92"/>
    </row>
    <row r="7" spans="2:8" ht="16.8" customHeight="1">
      <c r="B7" s="42" t="s">
        <v>52</v>
      </c>
      <c r="C7" s="43"/>
      <c r="D7" s="43"/>
      <c r="E7" s="43"/>
      <c r="F7" s="43"/>
      <c r="G7" s="44"/>
    </row>
    <row r="8" spans="2:8" ht="16.8" customHeight="1">
      <c r="B8" s="42" t="s">
        <v>24</v>
      </c>
      <c r="C8" s="45" t="s">
        <v>60</v>
      </c>
      <c r="D8" s="45" t="s">
        <v>61</v>
      </c>
      <c r="E8" s="45" t="s">
        <v>62</v>
      </c>
      <c r="F8" s="45" t="s">
        <v>62</v>
      </c>
      <c r="G8" s="46" t="s">
        <v>62</v>
      </c>
      <c r="H8" s="105" t="s">
        <v>22</v>
      </c>
    </row>
    <row r="9" spans="2:8" ht="16.8" customHeight="1">
      <c r="B9" s="47" t="s">
        <v>18</v>
      </c>
      <c r="C9" s="48" t="s">
        <v>16</v>
      </c>
      <c r="D9" s="48" t="s">
        <v>20</v>
      </c>
      <c r="E9" s="48" t="s">
        <v>17</v>
      </c>
      <c r="F9" s="48" t="s">
        <v>19</v>
      </c>
      <c r="G9" s="49" t="s">
        <v>23</v>
      </c>
    </row>
    <row r="10" spans="2:8" ht="16.8" customHeight="1">
      <c r="B10" s="50">
        <v>44835</v>
      </c>
      <c r="C10" s="51" t="s">
        <v>21</v>
      </c>
      <c r="D10" s="51" t="s">
        <v>21</v>
      </c>
      <c r="E10" s="51" t="s">
        <v>21</v>
      </c>
      <c r="F10" s="51" t="s">
        <v>21</v>
      </c>
      <c r="G10" s="52">
        <v>44872</v>
      </c>
    </row>
    <row r="11" spans="2:8" ht="16.8" customHeight="1">
      <c r="B11" s="50">
        <v>44866</v>
      </c>
      <c r="C11" s="51"/>
      <c r="D11" s="51"/>
      <c r="E11" s="51"/>
      <c r="F11" s="51"/>
      <c r="G11" s="52"/>
    </row>
    <row r="12" spans="2:8" ht="16.8" customHeight="1">
      <c r="B12" s="50">
        <v>44896</v>
      </c>
      <c r="C12" s="51"/>
      <c r="D12" s="51"/>
      <c r="E12" s="51"/>
      <c r="F12" s="51"/>
      <c r="G12" s="52"/>
    </row>
    <row r="14" spans="2:8" ht="16.8" customHeight="1">
      <c r="B14" s="61" t="s">
        <v>27</v>
      </c>
      <c r="C14" s="53"/>
      <c r="D14" s="53"/>
      <c r="E14" s="53"/>
    </row>
    <row r="15" spans="2:8" ht="16.8" customHeight="1">
      <c r="B15" s="54" t="s">
        <v>51</v>
      </c>
      <c r="C15" s="53"/>
      <c r="D15" s="53"/>
      <c r="E15" s="53"/>
    </row>
    <row r="16" spans="2:8" ht="16.8" customHeight="1">
      <c r="B16" s="53"/>
      <c r="C16" s="53"/>
      <c r="D16" s="53"/>
      <c r="E16" s="53"/>
    </row>
    <row r="17" spans="2:5" ht="16.8" customHeight="1">
      <c r="B17" s="55">
        <v>44774</v>
      </c>
      <c r="C17" s="56"/>
      <c r="D17" s="56"/>
      <c r="E17" s="56"/>
    </row>
    <row r="18" spans="2:5" ht="16.8" customHeight="1">
      <c r="B18" s="57"/>
      <c r="C18" s="58" t="s">
        <v>25</v>
      </c>
      <c r="D18" s="58" t="s">
        <v>26</v>
      </c>
      <c r="E18" s="58" t="s">
        <v>4</v>
      </c>
    </row>
    <row r="19" spans="2:5" ht="16.8" customHeight="1">
      <c r="B19" s="57" t="s">
        <v>0</v>
      </c>
      <c r="C19" s="97">
        <v>4907094.1000000006</v>
      </c>
      <c r="D19" s="59"/>
      <c r="E19" s="59">
        <f>SUM(C19:D19)</f>
        <v>4907094.1000000006</v>
      </c>
    </row>
    <row r="20" spans="2:5" ht="16.8" customHeight="1">
      <c r="B20" s="57" t="s">
        <v>1</v>
      </c>
      <c r="C20" s="95">
        <v>1808810.07</v>
      </c>
      <c r="D20" s="59"/>
      <c r="E20" s="59">
        <f>SUM(C20:D20)</f>
        <v>1808810.07</v>
      </c>
    </row>
    <row r="21" spans="2:5" ht="16.8" customHeight="1">
      <c r="B21" s="57" t="s">
        <v>2</v>
      </c>
      <c r="C21" s="59">
        <f>C19-C20</f>
        <v>3098284.0300000003</v>
      </c>
      <c r="D21" s="59">
        <f t="shared" ref="D21" si="0">D19-D20</f>
        <v>0</v>
      </c>
      <c r="E21" s="59">
        <f>SUM(C21:D21)</f>
        <v>3098284.0300000003</v>
      </c>
    </row>
    <row r="22" spans="2:5" ht="16.8" customHeight="1">
      <c r="B22" s="54" t="s">
        <v>3</v>
      </c>
      <c r="C22" s="60">
        <f>IFERROR(C21/C19,0)</f>
        <v>0.63138875408971673</v>
      </c>
      <c r="D22" s="60">
        <f>IFERROR(D21/D19,0)</f>
        <v>0</v>
      </c>
      <c r="E22" s="60">
        <f>IFERROR(E21/E19,0)</f>
        <v>0.63138875408971673</v>
      </c>
    </row>
    <row r="23" spans="2:5" ht="16.8" customHeight="1">
      <c r="B23" s="53"/>
      <c r="C23" s="53"/>
      <c r="D23" s="53"/>
      <c r="E23" s="53"/>
    </row>
    <row r="24" spans="2:5" ht="16.8" customHeight="1">
      <c r="B24" s="55">
        <v>44805</v>
      </c>
      <c r="C24" s="56"/>
      <c r="D24" s="56"/>
      <c r="E24" s="56"/>
    </row>
    <row r="25" spans="2:5" ht="16.8" customHeight="1">
      <c r="B25" s="57"/>
      <c r="C25" s="58" t="s">
        <v>25</v>
      </c>
      <c r="D25" s="58" t="s">
        <v>26</v>
      </c>
      <c r="E25" s="58" t="s">
        <v>4</v>
      </c>
    </row>
    <row r="26" spans="2:5" ht="16.8" customHeight="1">
      <c r="B26" s="57" t="s">
        <v>0</v>
      </c>
      <c r="C26" s="59">
        <v>4600136.42</v>
      </c>
      <c r="D26" s="59"/>
      <c r="E26" s="59">
        <f>SUM(C26:D26)</f>
        <v>4600136.42</v>
      </c>
    </row>
    <row r="27" spans="2:5" ht="16.8" customHeight="1">
      <c r="B27" s="57" t="s">
        <v>1</v>
      </c>
      <c r="C27" s="59">
        <v>3144741.91</v>
      </c>
      <c r="D27" s="59"/>
      <c r="E27" s="59">
        <f>SUM(C27:D27)</f>
        <v>3144741.91</v>
      </c>
    </row>
    <row r="28" spans="2:5" ht="16.8" customHeight="1">
      <c r="B28" s="57" t="s">
        <v>2</v>
      </c>
      <c r="C28" s="59">
        <f>C26-C27</f>
        <v>1455394.5099999998</v>
      </c>
      <c r="D28" s="59">
        <f t="shared" ref="D28" si="1">D26-D27</f>
        <v>0</v>
      </c>
      <c r="E28" s="59">
        <f>SUM(C28:D28)</f>
        <v>1455394.5099999998</v>
      </c>
    </row>
    <row r="29" spans="2:5" ht="16.8" customHeight="1">
      <c r="B29" s="54" t="s">
        <v>3</v>
      </c>
      <c r="C29" s="60">
        <f>IFERROR(C28/C26,0)</f>
        <v>0.31638072811762391</v>
      </c>
      <c r="D29" s="60">
        <f>IFERROR(D28/D26,0)</f>
        <v>0</v>
      </c>
      <c r="E29" s="60">
        <f>IFERROR(E28/E26,0)</f>
        <v>0.31638072811762391</v>
      </c>
    </row>
    <row r="30" spans="2:5" ht="16.8" customHeight="1">
      <c r="B30" s="53"/>
      <c r="C30" s="53"/>
      <c r="D30" s="53"/>
      <c r="E30" s="53"/>
    </row>
    <row r="31" spans="2:5" ht="16.8" customHeight="1">
      <c r="B31" s="55">
        <v>44835</v>
      </c>
      <c r="C31" s="56"/>
      <c r="D31" s="56"/>
      <c r="E31" s="56"/>
    </row>
    <row r="32" spans="2:5" ht="16.8" customHeight="1">
      <c r="B32" s="57"/>
      <c r="C32" s="58" t="s">
        <v>25</v>
      </c>
      <c r="D32" s="58" t="s">
        <v>26</v>
      </c>
      <c r="E32" s="58" t="s">
        <v>4</v>
      </c>
    </row>
    <row r="33" spans="2:9" ht="16.8" customHeight="1">
      <c r="B33" s="57" t="s">
        <v>0</v>
      </c>
      <c r="C33" s="59">
        <v>2000854.01</v>
      </c>
      <c r="D33" s="59"/>
      <c r="E33" s="59">
        <f>SUM(C33:D33)</f>
        <v>2000854.01</v>
      </c>
    </row>
    <row r="34" spans="2:9" ht="16.8" customHeight="1">
      <c r="B34" s="57" t="s">
        <v>1</v>
      </c>
      <c r="C34" s="59">
        <v>1280212.28</v>
      </c>
      <c r="D34" s="59"/>
      <c r="E34" s="59">
        <f>SUM(C34:D34)</f>
        <v>1280212.28</v>
      </c>
    </row>
    <row r="35" spans="2:9" ht="16.8" customHeight="1">
      <c r="B35" s="57" t="s">
        <v>2</v>
      </c>
      <c r="C35" s="59">
        <f>C33-C34</f>
        <v>720641.73</v>
      </c>
      <c r="D35" s="59">
        <f t="shared" ref="D35" si="2">D33-D34</f>
        <v>0</v>
      </c>
      <c r="E35" s="59">
        <f>SUM(C35:D35)</f>
        <v>720641.73</v>
      </c>
    </row>
    <row r="36" spans="2:9" ht="16.8" customHeight="1">
      <c r="B36" s="54" t="s">
        <v>3</v>
      </c>
      <c r="C36" s="60">
        <f>IFERROR(C35/C33,0)</f>
        <v>0.36016707185948066</v>
      </c>
      <c r="D36" s="60">
        <f>IFERROR(D35/D33,0)</f>
        <v>0</v>
      </c>
      <c r="E36" s="60">
        <f>IFERROR(E35/E33,0)</f>
        <v>0.36016707185948066</v>
      </c>
    </row>
    <row r="38" spans="2:9" ht="16.8" customHeight="1">
      <c r="B38" s="61" t="s">
        <v>15</v>
      </c>
      <c r="C38" s="53"/>
      <c r="D38" s="53"/>
      <c r="E38" s="53"/>
      <c r="F38" s="53"/>
      <c r="G38" s="53"/>
      <c r="H38" s="53"/>
      <c r="I38" s="53"/>
    </row>
    <row r="39" spans="2:9" ht="16.8" customHeight="1">
      <c r="B39" s="54" t="s">
        <v>50</v>
      </c>
      <c r="C39" s="53"/>
      <c r="D39" s="53"/>
      <c r="E39" s="53"/>
      <c r="F39" s="53"/>
      <c r="G39" s="53"/>
      <c r="H39" s="53"/>
      <c r="I39" s="53"/>
    </row>
    <row r="40" spans="2:9" ht="16.8" customHeight="1">
      <c r="B40" s="54" t="s">
        <v>30</v>
      </c>
      <c r="C40" s="53"/>
      <c r="D40" s="53"/>
      <c r="E40" s="53"/>
      <c r="F40" s="53"/>
      <c r="G40" s="53"/>
      <c r="H40" s="53"/>
      <c r="I40" s="53"/>
    </row>
    <row r="41" spans="2:9" ht="16.8" customHeight="1">
      <c r="B41" s="61"/>
      <c r="C41" s="62"/>
      <c r="D41" s="62"/>
      <c r="E41" s="62"/>
      <c r="F41" s="62"/>
      <c r="G41" s="62"/>
      <c r="H41" s="62"/>
      <c r="I41" s="62"/>
    </row>
    <row r="42" spans="2:9" ht="16.8" customHeight="1">
      <c r="B42" s="57"/>
      <c r="C42" s="63" t="s">
        <v>31</v>
      </c>
      <c r="D42" s="64"/>
      <c r="E42" s="65"/>
      <c r="F42" s="63" t="s">
        <v>32</v>
      </c>
      <c r="G42" s="64"/>
      <c r="H42" s="65"/>
    </row>
    <row r="43" spans="2:9" ht="16.8" customHeight="1">
      <c r="B43" s="58" t="s">
        <v>14</v>
      </c>
      <c r="C43" s="66">
        <v>44774</v>
      </c>
      <c r="D43" s="66">
        <v>44805</v>
      </c>
      <c r="E43" s="66">
        <v>44835</v>
      </c>
      <c r="F43" s="66">
        <f>+C43</f>
        <v>44774</v>
      </c>
      <c r="G43" s="66">
        <f>+D43</f>
        <v>44805</v>
      </c>
      <c r="H43" s="66">
        <f>E43</f>
        <v>44835</v>
      </c>
    </row>
    <row r="44" spans="2:9" ht="16.8" customHeight="1">
      <c r="B44" s="103" t="s">
        <v>63</v>
      </c>
      <c r="C44" s="59">
        <v>4500</v>
      </c>
      <c r="D44" s="59">
        <v>4800</v>
      </c>
      <c r="E44" s="59">
        <v>2250</v>
      </c>
      <c r="F44" s="59"/>
      <c r="G44" s="59"/>
      <c r="H44" s="59"/>
    </row>
    <row r="45" spans="2:9" ht="16.8" customHeight="1">
      <c r="B45" s="103" t="s">
        <v>64</v>
      </c>
      <c r="C45" s="59">
        <v>4119.16</v>
      </c>
      <c r="D45" s="59">
        <v>3886</v>
      </c>
      <c r="E45" s="59">
        <v>3886</v>
      </c>
      <c r="F45" s="59"/>
      <c r="G45" s="59"/>
      <c r="H45" s="59"/>
    </row>
    <row r="46" spans="2:9" ht="16.8" customHeight="1">
      <c r="B46" s="103" t="s">
        <v>65</v>
      </c>
      <c r="C46" s="59">
        <v>23750</v>
      </c>
      <c r="D46" s="59">
        <v>23750</v>
      </c>
      <c r="E46" s="59">
        <v>23750</v>
      </c>
      <c r="F46" s="59"/>
      <c r="G46" s="59"/>
      <c r="H46" s="59"/>
    </row>
    <row r="47" spans="2:9" ht="16.8" customHeight="1">
      <c r="B47" s="103" t="s">
        <v>66</v>
      </c>
      <c r="C47" s="59">
        <v>10548.31</v>
      </c>
      <c r="D47" s="59">
        <v>10459.49</v>
      </c>
      <c r="E47" s="59">
        <v>10663.81</v>
      </c>
      <c r="F47" s="59"/>
      <c r="G47" s="59"/>
      <c r="H47" s="59"/>
    </row>
    <row r="48" spans="2:9" ht="16.8" customHeight="1">
      <c r="B48" s="103" t="s">
        <v>67</v>
      </c>
      <c r="C48" s="59">
        <v>4969.1499999999996</v>
      </c>
      <c r="D48" s="59">
        <v>5563.3</v>
      </c>
      <c r="E48" s="59">
        <v>5321.85</v>
      </c>
      <c r="F48" s="59"/>
      <c r="G48" s="59"/>
      <c r="H48" s="59"/>
    </row>
    <row r="49" spans="2:8" ht="16.8" customHeight="1">
      <c r="B49" s="103" t="s">
        <v>68</v>
      </c>
      <c r="C49" s="59">
        <v>6794.5</v>
      </c>
      <c r="D49" s="59">
        <v>6575.33</v>
      </c>
      <c r="E49" s="59">
        <v>6794.5</v>
      </c>
      <c r="F49" s="59"/>
      <c r="G49" s="59"/>
      <c r="H49" s="59"/>
    </row>
    <row r="50" spans="2:8" ht="16.8" customHeight="1">
      <c r="B50" s="103" t="s">
        <v>69</v>
      </c>
      <c r="C50" s="59">
        <v>0</v>
      </c>
      <c r="D50" s="59">
        <v>115000</v>
      </c>
      <c r="E50" s="59">
        <v>53500</v>
      </c>
      <c r="F50" s="59"/>
      <c r="G50" s="59"/>
      <c r="H50" s="59"/>
    </row>
    <row r="51" spans="2:8" ht="16.8" customHeight="1">
      <c r="B51" s="103" t="s">
        <v>70</v>
      </c>
      <c r="C51" s="59">
        <v>83004.66</v>
      </c>
      <c r="D51" s="59">
        <v>76666.66</v>
      </c>
      <c r="E51" s="59">
        <v>76666.66</v>
      </c>
      <c r="F51" s="59"/>
      <c r="G51" s="59"/>
      <c r="H51" s="59"/>
    </row>
    <row r="52" spans="2:8" ht="16.8" customHeight="1">
      <c r="B52" s="103" t="s">
        <v>71</v>
      </c>
      <c r="C52" s="59">
        <v>8616.81</v>
      </c>
      <c r="D52" s="59">
        <v>8338.85</v>
      </c>
      <c r="E52" s="59">
        <v>8616.81</v>
      </c>
      <c r="F52" s="59"/>
      <c r="G52" s="59"/>
      <c r="H52" s="59"/>
    </row>
    <row r="53" spans="2:8" ht="16.8" customHeight="1">
      <c r="B53" s="103" t="s">
        <v>72</v>
      </c>
      <c r="C53" s="67">
        <v>1788.63</v>
      </c>
      <c r="D53" s="67">
        <v>1730.93</v>
      </c>
      <c r="E53" s="67">
        <v>1788.63</v>
      </c>
      <c r="F53" s="67"/>
      <c r="G53" s="67"/>
      <c r="H53" s="67"/>
    </row>
    <row r="54" spans="2:8" ht="16.8" customHeight="1">
      <c r="B54" s="103" t="s">
        <v>73</v>
      </c>
      <c r="C54" s="67">
        <v>111.36</v>
      </c>
      <c r="D54" s="67">
        <v>296.87</v>
      </c>
      <c r="E54" s="67">
        <v>306.77</v>
      </c>
      <c r="F54" s="67"/>
      <c r="G54" s="67"/>
      <c r="H54" s="67"/>
    </row>
    <row r="55" spans="2:8" ht="16.8" customHeight="1">
      <c r="B55" s="103" t="s">
        <v>74</v>
      </c>
      <c r="C55" s="67">
        <v>3512.82</v>
      </c>
      <c r="D55" s="67">
        <v>3399.51</v>
      </c>
      <c r="E55" s="67">
        <v>3512.82</v>
      </c>
      <c r="F55" s="67"/>
      <c r="G55" s="67"/>
      <c r="H55" s="67"/>
    </row>
    <row r="56" spans="2:8" ht="16.8" customHeight="1">
      <c r="B56" s="103" t="s">
        <v>75</v>
      </c>
      <c r="C56" s="67">
        <v>948.28</v>
      </c>
      <c r="D56" s="67">
        <v>999.65</v>
      </c>
      <c r="E56" s="67">
        <v>1097.74</v>
      </c>
      <c r="F56" s="67"/>
      <c r="G56" s="67"/>
      <c r="H56" s="67"/>
    </row>
    <row r="57" spans="2:8" ht="16.8" customHeight="1">
      <c r="B57" s="68" t="s">
        <v>33</v>
      </c>
      <c r="C57" s="69"/>
      <c r="D57" s="69"/>
      <c r="E57" s="69"/>
      <c r="F57" s="69"/>
      <c r="G57" s="69"/>
      <c r="H57" s="69"/>
    </row>
    <row r="58" spans="2:8" ht="16.8" customHeight="1">
      <c r="B58" s="70"/>
      <c r="C58" s="70"/>
      <c r="D58" s="70"/>
      <c r="E58" s="70"/>
      <c r="F58" s="70"/>
      <c r="G58" s="70"/>
      <c r="H58" s="70"/>
    </row>
    <row r="59" spans="2:8" ht="16.8" customHeight="1">
      <c r="B59" s="70"/>
      <c r="C59" s="70"/>
      <c r="D59" s="70"/>
      <c r="E59" s="70"/>
      <c r="F59" s="70"/>
      <c r="G59" s="70"/>
      <c r="H59" s="70"/>
    </row>
    <row r="60" spans="2:8" ht="16.8" customHeight="1">
      <c r="B60" s="70"/>
      <c r="C60" s="70"/>
      <c r="D60" s="70"/>
      <c r="E60" s="70"/>
      <c r="F60" s="70"/>
      <c r="G60" s="70"/>
      <c r="H60" s="70"/>
    </row>
    <row r="61" spans="2:8" ht="16.8" customHeight="1">
      <c r="B61" s="71"/>
      <c r="C61" s="71"/>
      <c r="D61" s="71"/>
      <c r="E61" s="71"/>
      <c r="F61" s="71"/>
      <c r="G61" s="71"/>
      <c r="H61" s="71"/>
    </row>
    <row r="63" spans="2:8" ht="16.8" customHeight="1">
      <c r="B63" s="61" t="s">
        <v>39</v>
      </c>
      <c r="C63" s="53"/>
      <c r="D63" s="53"/>
      <c r="E63" s="53"/>
      <c r="F63" s="53"/>
    </row>
    <row r="64" spans="2:8" ht="16.8" customHeight="1">
      <c r="B64" s="54" t="s">
        <v>48</v>
      </c>
      <c r="C64" s="53"/>
      <c r="D64" s="53"/>
      <c r="E64" s="53"/>
      <c r="F64" s="53"/>
    </row>
    <row r="65" spans="2:6" ht="16.8" customHeight="1">
      <c r="B65" s="53"/>
      <c r="C65" s="53"/>
      <c r="D65" s="53"/>
      <c r="E65" s="53"/>
      <c r="F65" s="53"/>
    </row>
    <row r="66" spans="2:6" ht="16.8" customHeight="1">
      <c r="B66" s="72" t="s">
        <v>5</v>
      </c>
      <c r="C66" s="72" t="s">
        <v>6</v>
      </c>
      <c r="D66" s="72" t="s">
        <v>42</v>
      </c>
      <c r="E66" s="73" t="s">
        <v>12</v>
      </c>
      <c r="F66" s="74" t="s">
        <v>11</v>
      </c>
    </row>
    <row r="67" spans="2:6" ht="16.8" customHeight="1">
      <c r="B67" s="75"/>
      <c r="C67" s="75"/>
      <c r="D67" s="75"/>
      <c r="E67" s="76"/>
      <c r="F67" s="75"/>
    </row>
    <row r="68" spans="2:6" ht="16.8" customHeight="1">
      <c r="B68" s="75"/>
      <c r="C68" s="75"/>
      <c r="D68" s="75"/>
      <c r="E68" s="76"/>
      <c r="F68" s="75"/>
    </row>
    <row r="69" spans="2:6" ht="16.8" customHeight="1">
      <c r="B69" s="75"/>
      <c r="C69" s="75"/>
      <c r="D69" s="75"/>
      <c r="E69" s="76"/>
      <c r="F69" s="75"/>
    </row>
    <row r="70" spans="2:6" ht="16.8" customHeight="1">
      <c r="B70" s="77"/>
      <c r="C70" s="77"/>
      <c r="D70" s="77"/>
      <c r="E70" s="77"/>
      <c r="F70" s="77"/>
    </row>
    <row r="71" spans="2:6" ht="16.8" customHeight="1">
      <c r="B71" s="77"/>
      <c r="C71" s="77"/>
      <c r="D71" s="77"/>
      <c r="E71" s="77"/>
      <c r="F71" s="77"/>
    </row>
    <row r="72" spans="2:6" ht="16.8" customHeight="1">
      <c r="B72" s="77"/>
      <c r="C72" s="77"/>
      <c r="D72" s="77"/>
      <c r="E72" s="77"/>
      <c r="F72" s="77"/>
    </row>
    <row r="73" spans="2:6" ht="16.8" customHeight="1">
      <c r="B73" s="77"/>
      <c r="C73" s="77"/>
      <c r="D73" s="77"/>
      <c r="E73" s="77"/>
      <c r="F73" s="77"/>
    </row>
    <row r="74" spans="2:6" ht="16.8" customHeight="1">
      <c r="B74" s="77"/>
      <c r="C74" s="77"/>
      <c r="D74" s="77"/>
      <c r="E74" s="77"/>
      <c r="F74" s="77"/>
    </row>
    <row r="75" spans="2:6" ht="16.8" customHeight="1">
      <c r="B75" s="53"/>
      <c r="C75" s="53"/>
      <c r="D75" s="53"/>
      <c r="E75" s="53"/>
      <c r="F75" s="53"/>
    </row>
    <row r="76" spans="2:6" ht="16.8" customHeight="1">
      <c r="B76" s="54" t="s">
        <v>49</v>
      </c>
      <c r="C76" s="53"/>
      <c r="D76" s="53"/>
      <c r="E76" s="53"/>
      <c r="F76" s="53"/>
    </row>
    <row r="78" spans="2:6" ht="16.8" customHeight="1">
      <c r="B78" s="61" t="s">
        <v>13</v>
      </c>
      <c r="C78" s="53"/>
      <c r="D78" s="53"/>
      <c r="E78" s="53"/>
      <c r="F78" s="53"/>
    </row>
    <row r="79" spans="2:6" ht="16.8" customHeight="1">
      <c r="B79" s="54" t="s">
        <v>43</v>
      </c>
      <c r="C79" s="53"/>
      <c r="D79" s="53"/>
      <c r="E79" s="53"/>
      <c r="F79" s="53"/>
    </row>
    <row r="80" spans="2:6" ht="16.8" customHeight="1">
      <c r="B80" s="53"/>
      <c r="C80" s="53"/>
      <c r="D80" s="53"/>
      <c r="E80" s="53"/>
      <c r="F80" s="53"/>
    </row>
    <row r="81" spans="2:6" ht="16.8" customHeight="1">
      <c r="B81" s="58" t="s">
        <v>5</v>
      </c>
      <c r="C81" s="58" t="s">
        <v>7</v>
      </c>
      <c r="D81" s="58" t="s">
        <v>8</v>
      </c>
      <c r="E81" s="58" t="s">
        <v>9</v>
      </c>
      <c r="F81" s="58" t="s">
        <v>10</v>
      </c>
    </row>
    <row r="82" spans="2:6" ht="16.8" customHeight="1">
      <c r="B82" s="84">
        <v>12210</v>
      </c>
      <c r="C82" s="84" t="s">
        <v>77</v>
      </c>
      <c r="D82" s="59">
        <v>7396930.4199999999</v>
      </c>
      <c r="E82" s="76">
        <v>7396930.4199999999</v>
      </c>
      <c r="F82" s="59">
        <f>E82-D82</f>
        <v>0</v>
      </c>
    </row>
    <row r="83" spans="2:6" ht="16.8" customHeight="1">
      <c r="B83" s="84">
        <v>12220</v>
      </c>
      <c r="C83" s="84" t="s">
        <v>76</v>
      </c>
      <c r="D83" s="59">
        <v>187887.07</v>
      </c>
      <c r="E83" s="76">
        <v>187887.07</v>
      </c>
      <c r="F83" s="59">
        <f t="shared" ref="F83:F87" si="3">E83-D83</f>
        <v>0</v>
      </c>
    </row>
    <row r="84" spans="2:6" ht="16.8" customHeight="1">
      <c r="B84" s="84">
        <v>12310</v>
      </c>
      <c r="C84" s="84" t="s">
        <v>77</v>
      </c>
      <c r="D84" s="59">
        <v>1572229.62</v>
      </c>
      <c r="E84" s="76">
        <v>1572229.62</v>
      </c>
      <c r="F84" s="59">
        <f t="shared" si="3"/>
        <v>0</v>
      </c>
    </row>
    <row r="85" spans="2:6" ht="16.8" customHeight="1">
      <c r="B85" s="84">
        <v>12320</v>
      </c>
      <c r="C85" s="84" t="s">
        <v>78</v>
      </c>
      <c r="D85" s="59">
        <v>470475.68</v>
      </c>
      <c r="E85" s="76">
        <v>470475.68</v>
      </c>
      <c r="F85" s="59">
        <f t="shared" si="3"/>
        <v>0</v>
      </c>
    </row>
    <row r="86" spans="2:6" ht="16.8" customHeight="1">
      <c r="B86" s="77"/>
      <c r="C86" s="77"/>
      <c r="D86" s="59"/>
      <c r="E86" s="76"/>
      <c r="F86" s="59">
        <f t="shared" si="3"/>
        <v>0</v>
      </c>
    </row>
    <row r="87" spans="2:6" ht="16.8" customHeight="1">
      <c r="B87" s="77"/>
      <c r="C87" s="77"/>
      <c r="D87" s="59"/>
      <c r="E87" s="76"/>
      <c r="F87" s="59">
        <f t="shared" si="3"/>
        <v>0</v>
      </c>
    </row>
    <row r="88" spans="2:6" ht="16.8" customHeight="1">
      <c r="B88" s="53"/>
      <c r="C88" s="53"/>
      <c r="D88" s="53"/>
      <c r="E88" s="53"/>
      <c r="F88" s="53"/>
    </row>
    <row r="89" spans="2:6" ht="16.8" customHeight="1">
      <c r="B89" s="54" t="s">
        <v>44</v>
      </c>
      <c r="C89" s="53"/>
      <c r="D89" s="53"/>
      <c r="E89" s="53"/>
      <c r="F89" s="53"/>
    </row>
    <row r="90" spans="2:6" ht="16.8" customHeight="1">
      <c r="B90" s="53"/>
      <c r="C90" s="53"/>
      <c r="D90" s="53"/>
      <c r="E90" s="53"/>
      <c r="F90" s="53"/>
    </row>
    <row r="91" spans="2:6" ht="16.8" customHeight="1">
      <c r="B91" s="53"/>
      <c r="C91" s="53"/>
      <c r="D91" s="53"/>
      <c r="E91" s="53"/>
      <c r="F91" s="53"/>
    </row>
    <row r="92" spans="2:6" ht="16.8" customHeight="1">
      <c r="B92" s="53"/>
      <c r="C92" s="53"/>
      <c r="D92" s="53"/>
      <c r="E92" s="53"/>
      <c r="F92" s="53"/>
    </row>
    <row r="93" spans="2:6" ht="16.8" customHeight="1">
      <c r="B93" s="53"/>
      <c r="C93" s="53"/>
      <c r="D93" s="53"/>
      <c r="E93" s="53"/>
      <c r="F93" s="53"/>
    </row>
    <row r="95" spans="2:6" ht="16.8" customHeight="1">
      <c r="B95" s="61" t="s">
        <v>54</v>
      </c>
    </row>
    <row r="97" spans="2:6" ht="16.8" customHeight="1">
      <c r="B97" s="81" t="s">
        <v>55</v>
      </c>
      <c r="C97" s="81" t="s">
        <v>56</v>
      </c>
      <c r="D97" s="81" t="s">
        <v>57</v>
      </c>
      <c r="E97" s="81" t="s">
        <v>58</v>
      </c>
      <c r="F97" s="88" t="s">
        <v>59</v>
      </c>
    </row>
    <row r="98" spans="2:6" ht="16.8" customHeight="1">
      <c r="B98" s="93">
        <v>44859</v>
      </c>
      <c r="C98" s="78" t="s">
        <v>119</v>
      </c>
      <c r="D98" s="85" t="s">
        <v>100</v>
      </c>
      <c r="E98" s="85" t="s">
        <v>120</v>
      </c>
      <c r="F98" s="94">
        <v>18297</v>
      </c>
    </row>
    <row r="99" spans="2:6" ht="16.8" customHeight="1">
      <c r="B99" s="93">
        <v>44859</v>
      </c>
      <c r="C99" s="78" t="s">
        <v>121</v>
      </c>
      <c r="D99" s="85" t="s">
        <v>100</v>
      </c>
      <c r="E99" s="85" t="s">
        <v>122</v>
      </c>
      <c r="F99" s="94">
        <v>10165</v>
      </c>
    </row>
    <row r="100" spans="2:6" ht="16.8" customHeight="1">
      <c r="B100" s="93">
        <v>44859</v>
      </c>
      <c r="C100" s="78" t="s">
        <v>123</v>
      </c>
      <c r="D100" s="85" t="s">
        <v>100</v>
      </c>
      <c r="E100" s="85" t="s">
        <v>124</v>
      </c>
      <c r="F100" s="94">
        <v>12198</v>
      </c>
    </row>
    <row r="101" spans="2:6" ht="16.8" customHeight="1">
      <c r="B101" s="93">
        <v>44859</v>
      </c>
      <c r="C101" s="78" t="s">
        <v>82</v>
      </c>
      <c r="D101" s="85" t="s">
        <v>100</v>
      </c>
      <c r="E101" s="85" t="s">
        <v>101</v>
      </c>
      <c r="F101" s="94">
        <v>10175.57</v>
      </c>
    </row>
    <row r="102" spans="2:6" ht="16.8" customHeight="1">
      <c r="B102" s="93">
        <v>44859</v>
      </c>
      <c r="C102" s="78" t="s">
        <v>83</v>
      </c>
      <c r="D102" s="85" t="s">
        <v>100</v>
      </c>
      <c r="E102" s="85" t="s">
        <v>102</v>
      </c>
      <c r="F102" s="94">
        <v>14739.25</v>
      </c>
    </row>
    <row r="103" spans="2:6" ht="16.8" customHeight="1">
      <c r="B103" s="93">
        <v>44859</v>
      </c>
      <c r="C103" s="78" t="s">
        <v>84</v>
      </c>
      <c r="D103" s="85" t="s">
        <v>100</v>
      </c>
      <c r="E103" s="85" t="s">
        <v>103</v>
      </c>
      <c r="F103" s="94">
        <v>6607.25</v>
      </c>
    </row>
    <row r="104" spans="2:6" ht="16.8" customHeight="1">
      <c r="B104" s="93">
        <v>44859</v>
      </c>
      <c r="C104" s="78" t="s">
        <v>85</v>
      </c>
      <c r="D104" s="85" t="s">
        <v>100</v>
      </c>
      <c r="E104" s="85" t="s">
        <v>104</v>
      </c>
      <c r="F104" s="94">
        <v>19821.75</v>
      </c>
    </row>
    <row r="105" spans="2:6" ht="16.8" customHeight="1">
      <c r="B105" s="93">
        <v>44859</v>
      </c>
      <c r="C105" s="78" t="s">
        <v>86</v>
      </c>
      <c r="D105" s="85" t="s">
        <v>100</v>
      </c>
      <c r="E105" s="85" t="s">
        <v>105</v>
      </c>
      <c r="F105" s="94">
        <v>4574.25</v>
      </c>
    </row>
    <row r="106" spans="2:6" ht="16.8" customHeight="1">
      <c r="B106" s="93">
        <v>44859</v>
      </c>
      <c r="C106" s="78" t="s">
        <v>87</v>
      </c>
      <c r="D106" s="85" t="s">
        <v>100</v>
      </c>
      <c r="E106" s="85" t="s">
        <v>106</v>
      </c>
      <c r="F106" s="94">
        <v>8436.9500000000007</v>
      </c>
    </row>
    <row r="107" spans="2:6" ht="16.8" customHeight="1">
      <c r="B107" s="93">
        <v>44859</v>
      </c>
      <c r="C107" s="78" t="s">
        <v>88</v>
      </c>
      <c r="D107" s="85" t="s">
        <v>100</v>
      </c>
      <c r="E107" s="85" t="s">
        <v>107</v>
      </c>
      <c r="F107" s="94">
        <v>21854.75</v>
      </c>
    </row>
    <row r="108" spans="2:6" ht="16.8" customHeight="1">
      <c r="B108" s="93">
        <v>44859</v>
      </c>
      <c r="C108" s="78" t="s">
        <v>89</v>
      </c>
      <c r="D108" s="85" t="s">
        <v>100</v>
      </c>
      <c r="E108" s="85" t="s">
        <v>108</v>
      </c>
      <c r="F108" s="94">
        <v>7115.5</v>
      </c>
    </row>
    <row r="109" spans="2:6" ht="16.8" customHeight="1">
      <c r="B109" s="93">
        <v>44859</v>
      </c>
      <c r="C109" s="78" t="s">
        <v>90</v>
      </c>
      <c r="D109" s="85" t="s">
        <v>100</v>
      </c>
      <c r="E109" s="85" t="s">
        <v>109</v>
      </c>
      <c r="F109" s="94">
        <v>16772.25</v>
      </c>
    </row>
    <row r="110" spans="2:6" ht="16.8" customHeight="1">
      <c r="B110" s="93">
        <v>44859</v>
      </c>
      <c r="C110" s="78" t="s">
        <v>91</v>
      </c>
      <c r="D110" s="85" t="s">
        <v>100</v>
      </c>
      <c r="E110" s="85" t="s">
        <v>110</v>
      </c>
      <c r="F110" s="94">
        <v>6607.25</v>
      </c>
    </row>
    <row r="111" spans="2:6" ht="16.8" customHeight="1">
      <c r="B111" s="93">
        <v>44859</v>
      </c>
      <c r="C111" s="78" t="s">
        <v>92</v>
      </c>
      <c r="D111" s="85" t="s">
        <v>100</v>
      </c>
      <c r="E111" s="85" t="s">
        <v>111</v>
      </c>
      <c r="F111" s="94">
        <v>24396</v>
      </c>
    </row>
    <row r="112" spans="2:6" ht="16.8" customHeight="1">
      <c r="B112" s="93">
        <v>44859</v>
      </c>
      <c r="C112" s="78" t="s">
        <v>93</v>
      </c>
      <c r="D112" s="85" t="s">
        <v>100</v>
      </c>
      <c r="E112" s="85" t="s">
        <v>112</v>
      </c>
      <c r="F112" s="94">
        <v>13214.5</v>
      </c>
    </row>
    <row r="113" spans="2:7" ht="16.8" customHeight="1">
      <c r="B113" s="93">
        <v>44865</v>
      </c>
      <c r="C113" s="78" t="s">
        <v>94</v>
      </c>
      <c r="D113" s="85" t="s">
        <v>100</v>
      </c>
      <c r="E113" s="85" t="s">
        <v>113</v>
      </c>
      <c r="F113" s="94">
        <v>35577.5</v>
      </c>
    </row>
    <row r="114" spans="2:7" ht="16.8" customHeight="1">
      <c r="B114" s="93">
        <v>44865</v>
      </c>
      <c r="C114" s="78" t="s">
        <v>95</v>
      </c>
      <c r="D114" s="85" t="s">
        <v>100</v>
      </c>
      <c r="E114" s="85" t="s">
        <v>114</v>
      </c>
      <c r="F114" s="94">
        <v>9148.5</v>
      </c>
    </row>
    <row r="115" spans="2:7" ht="16.8" customHeight="1">
      <c r="B115" s="93">
        <v>44865</v>
      </c>
      <c r="C115" s="78" t="s">
        <v>96</v>
      </c>
      <c r="D115" s="85" t="s">
        <v>100</v>
      </c>
      <c r="E115" s="85" t="s">
        <v>115</v>
      </c>
      <c r="F115" s="94">
        <v>7623.75</v>
      </c>
    </row>
    <row r="116" spans="2:7" ht="16.8" customHeight="1">
      <c r="B116" s="93">
        <v>44865</v>
      </c>
      <c r="C116" s="78" t="s">
        <v>97</v>
      </c>
      <c r="D116" s="85" t="s">
        <v>100</v>
      </c>
      <c r="E116" s="85" t="s">
        <v>116</v>
      </c>
      <c r="F116" s="94">
        <v>82438.149999999994</v>
      </c>
    </row>
    <row r="117" spans="2:7" ht="16.8" customHeight="1">
      <c r="B117" s="93">
        <v>44865</v>
      </c>
      <c r="C117" s="78" t="s">
        <v>98</v>
      </c>
      <c r="D117" s="85" t="s">
        <v>100</v>
      </c>
      <c r="E117" s="85" t="s">
        <v>117</v>
      </c>
      <c r="F117" s="94">
        <v>51333.25</v>
      </c>
    </row>
    <row r="118" spans="2:7" ht="16.8" customHeight="1">
      <c r="B118" s="93">
        <v>44865</v>
      </c>
      <c r="C118" s="78" t="s">
        <v>99</v>
      </c>
      <c r="D118" s="85" t="s">
        <v>100</v>
      </c>
      <c r="E118" s="85" t="s">
        <v>118</v>
      </c>
      <c r="F118" s="94">
        <v>20838.25</v>
      </c>
    </row>
    <row r="119" spans="2:7" ht="16.8" customHeight="1" thickBot="1">
      <c r="B119" s="83"/>
      <c r="C119" s="82"/>
      <c r="D119" s="100"/>
      <c r="E119" s="87"/>
      <c r="F119" s="96">
        <v>401934.67000000004</v>
      </c>
      <c r="G119" s="79" t="s">
        <v>125</v>
      </c>
    </row>
    <row r="120" spans="2:7" ht="16.8" customHeight="1" thickTop="1">
      <c r="B120" s="93"/>
      <c r="C120" s="78"/>
      <c r="D120" s="85"/>
      <c r="E120" s="85"/>
    </row>
    <row r="121" spans="2:7" ht="16.8" customHeight="1">
      <c r="B121" s="93"/>
      <c r="C121" s="78"/>
      <c r="D121" s="85"/>
      <c r="E121" s="85"/>
    </row>
    <row r="122" spans="2:7" ht="16.8" customHeight="1">
      <c r="B122" s="93"/>
      <c r="C122" s="78"/>
      <c r="D122" s="85"/>
      <c r="E122" s="85"/>
    </row>
    <row r="123" spans="2:7" ht="16.8" customHeight="1">
      <c r="B123" s="81" t="s">
        <v>55</v>
      </c>
      <c r="C123" s="81" t="s">
        <v>56</v>
      </c>
      <c r="D123" s="81" t="s">
        <v>57</v>
      </c>
      <c r="E123" s="81" t="s">
        <v>58</v>
      </c>
      <c r="F123" s="88" t="s">
        <v>59</v>
      </c>
    </row>
    <row r="124" spans="2:7" ht="16.8" customHeight="1">
      <c r="B124" s="90">
        <v>44859</v>
      </c>
      <c r="C124" s="86" t="s">
        <v>79</v>
      </c>
      <c r="D124" s="98" t="s">
        <v>80</v>
      </c>
      <c r="E124" s="102" t="s">
        <v>81</v>
      </c>
      <c r="F124" s="99">
        <v>856</v>
      </c>
      <c r="G124" s="104" t="s">
        <v>126</v>
      </c>
    </row>
    <row r="125" spans="2:7" ht="16.8" customHeight="1">
      <c r="B125" s="91"/>
      <c r="D125" s="91"/>
      <c r="E125" s="91"/>
      <c r="F125" s="91"/>
    </row>
  </sheetData>
  <mergeCells count="13">
    <mergeCell ref="G57:G61"/>
    <mergeCell ref="H57:H61"/>
    <mergeCell ref="B57:B61"/>
    <mergeCell ref="C57:C61"/>
    <mergeCell ref="D57:D61"/>
    <mergeCell ref="E57:E61"/>
    <mergeCell ref="F57:F61"/>
    <mergeCell ref="C5:G5"/>
    <mergeCell ref="B17:E17"/>
    <mergeCell ref="B24:E24"/>
    <mergeCell ref="B31:E31"/>
    <mergeCell ref="C42:E42"/>
    <mergeCell ref="F42:H42"/>
  </mergeCells>
  <phoneticPr fontId="4"/>
  <dataValidations count="1">
    <dataValidation type="list" allowBlank="1" showInputMessage="1" showErrorMessage="1" sqref="C1:F4 C10:F12 C6:F6 C125:F1048576 C100:F122" xr:uid="{ADF3CB74-5388-4894-9A78-1447BE45996E}">
      <formula1>#REF!</formula1>
    </dataValidation>
  </dataValidations>
  <pageMargins left="0.39" right="0.21" top="0.75" bottom="0.4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3.8"/>
  <cols>
    <col min="1" max="1" width="4" style="1" customWidth="1"/>
    <col min="2" max="2" width="32.19921875" style="1" customWidth="1"/>
    <col min="3" max="5" width="15.3984375" style="1" customWidth="1"/>
    <col min="6" max="6" width="8.69921875" style="1"/>
  </cols>
  <sheetData>
    <row r="2" spans="2:5" ht="17.399999999999999">
      <c r="B2" s="26" t="s">
        <v>27</v>
      </c>
    </row>
    <row r="3" spans="2:5">
      <c r="B3" s="4" t="s">
        <v>28</v>
      </c>
    </row>
    <row r="5" spans="2:5">
      <c r="B5" s="30">
        <v>44774</v>
      </c>
      <c r="C5" s="31"/>
      <c r="D5" s="31"/>
      <c r="E5" s="31"/>
    </row>
    <row r="6" spans="2:5">
      <c r="B6" s="5"/>
      <c r="C6" s="6" t="s">
        <v>25</v>
      </c>
      <c r="D6" s="6" t="s">
        <v>26</v>
      </c>
      <c r="E6" s="6" t="s">
        <v>4</v>
      </c>
    </row>
    <row r="7" spans="2:5">
      <c r="B7" s="5" t="s">
        <v>0</v>
      </c>
      <c r="C7" s="10"/>
      <c r="D7" s="10"/>
      <c r="E7" s="10">
        <f>SUM(C7:D7)</f>
        <v>0</v>
      </c>
    </row>
    <row r="8" spans="2:5">
      <c r="B8" s="5" t="s">
        <v>1</v>
      </c>
      <c r="C8" s="10"/>
      <c r="D8" s="10"/>
      <c r="E8" s="10">
        <f>SUM(C8:D8)</f>
        <v>0</v>
      </c>
    </row>
    <row r="9" spans="2: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>
      <c r="B12" s="30">
        <v>44805</v>
      </c>
      <c r="C12" s="31"/>
      <c r="D12" s="31"/>
      <c r="E12" s="31"/>
    </row>
    <row r="13" spans="2:5">
      <c r="B13" s="5"/>
      <c r="C13" s="6" t="s">
        <v>25</v>
      </c>
      <c r="D13" s="6" t="s">
        <v>26</v>
      </c>
      <c r="E13" s="6" t="s">
        <v>4</v>
      </c>
    </row>
    <row r="14" spans="2:5">
      <c r="B14" s="5" t="s">
        <v>0</v>
      </c>
      <c r="C14" s="10"/>
      <c r="D14" s="10"/>
      <c r="E14" s="10">
        <f>SUM(C14:D14)</f>
        <v>0</v>
      </c>
    </row>
    <row r="15" spans="2:5">
      <c r="B15" s="5" t="s">
        <v>1</v>
      </c>
      <c r="C15" s="10"/>
      <c r="D15" s="10"/>
      <c r="E15" s="10">
        <f>SUM(C15:D15)</f>
        <v>0</v>
      </c>
    </row>
    <row r="16" spans="2: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>
      <c r="B19" s="30">
        <v>44835</v>
      </c>
      <c r="C19" s="31"/>
      <c r="D19" s="31"/>
      <c r="E19" s="31"/>
    </row>
    <row r="20" spans="2:5">
      <c r="B20" s="5"/>
      <c r="C20" s="6" t="s">
        <v>25</v>
      </c>
      <c r="D20" s="6" t="s">
        <v>26</v>
      </c>
      <c r="E20" s="6" t="s">
        <v>4</v>
      </c>
    </row>
    <row r="21" spans="2:5">
      <c r="B21" s="5" t="s">
        <v>0</v>
      </c>
      <c r="C21" s="10"/>
      <c r="D21" s="10"/>
      <c r="E21" s="10">
        <f>SUM(C21:D21)</f>
        <v>0</v>
      </c>
    </row>
    <row r="22" spans="2:5">
      <c r="B22" s="5" t="s">
        <v>1</v>
      </c>
      <c r="C22" s="10"/>
      <c r="D22" s="10"/>
      <c r="E22" s="10">
        <f>SUM(C22:D22)</f>
        <v>0</v>
      </c>
    </row>
    <row r="23" spans="2: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3.8"/>
  <cols>
    <col min="1" max="1" width="3.8984375" style="1" customWidth="1"/>
    <col min="2" max="2" width="21.8984375" style="1" customWidth="1"/>
    <col min="3" max="5" width="24.69921875" style="1" customWidth="1"/>
    <col min="6" max="6" width="4.5" style="1" customWidth="1"/>
    <col min="7" max="9" width="23.296875" style="1" customWidth="1"/>
    <col min="10" max="10" width="10.59765625" style="1" customWidth="1"/>
  </cols>
  <sheetData>
    <row r="2" spans="1:9" ht="20.399999999999999">
      <c r="B2" s="27" t="s">
        <v>15</v>
      </c>
    </row>
    <row r="3" spans="1:9">
      <c r="B3" s="4" t="s">
        <v>29</v>
      </c>
    </row>
    <row r="4" spans="1:9" ht="18.45" customHeight="1">
      <c r="B4" s="4" t="s">
        <v>30</v>
      </c>
    </row>
    <row r="5" spans="1:9" ht="16.5" customHeight="1">
      <c r="A5" s="12"/>
      <c r="B5" s="2"/>
      <c r="C5" s="13"/>
      <c r="D5" s="13"/>
      <c r="E5" s="13"/>
      <c r="F5" s="13"/>
      <c r="G5" s="13"/>
      <c r="H5" s="13"/>
      <c r="I5" s="13"/>
    </row>
    <row r="6" spans="1:9">
      <c r="A6" s="12"/>
      <c r="B6" s="14"/>
      <c r="C6" s="32" t="s">
        <v>31</v>
      </c>
      <c r="D6" s="33"/>
      <c r="E6" s="34"/>
      <c r="F6" s="39"/>
      <c r="G6" s="32" t="s">
        <v>32</v>
      </c>
      <c r="H6" s="33"/>
      <c r="I6" s="34"/>
    </row>
    <row r="7" spans="1:9">
      <c r="A7" s="12"/>
      <c r="B7" s="23" t="s">
        <v>14</v>
      </c>
      <c r="C7" s="15">
        <v>44774</v>
      </c>
      <c r="D7" s="15">
        <v>44805</v>
      </c>
      <c r="E7" s="15">
        <v>44835</v>
      </c>
      <c r="F7" s="40"/>
      <c r="G7" s="15">
        <f>+C7</f>
        <v>44774</v>
      </c>
      <c r="H7" s="15">
        <f>+D7</f>
        <v>44805</v>
      </c>
      <c r="I7" s="15">
        <f>E7</f>
        <v>44835</v>
      </c>
    </row>
    <row r="8" spans="1:9">
      <c r="A8" s="12"/>
      <c r="B8" s="23" t="s">
        <v>34</v>
      </c>
      <c r="C8" s="16"/>
      <c r="D8" s="16"/>
      <c r="E8" s="16"/>
      <c r="F8" s="40"/>
      <c r="G8" s="16"/>
      <c r="H8" s="16"/>
      <c r="I8" s="16"/>
    </row>
    <row r="9" spans="1:9">
      <c r="A9" s="12"/>
      <c r="B9" s="23" t="s">
        <v>35</v>
      </c>
      <c r="C9" s="16"/>
      <c r="D9" s="16"/>
      <c r="E9" s="16"/>
      <c r="F9" s="40"/>
      <c r="G9" s="16"/>
      <c r="H9" s="16"/>
      <c r="I9" s="16"/>
    </row>
    <row r="10" spans="1:9">
      <c r="A10" s="12"/>
      <c r="B10" s="23" t="s">
        <v>36</v>
      </c>
      <c r="C10" s="16"/>
      <c r="D10" s="16"/>
      <c r="E10" s="16"/>
      <c r="F10" s="40"/>
      <c r="G10" s="16"/>
      <c r="H10" s="16"/>
      <c r="I10" s="16"/>
    </row>
    <row r="11" spans="1:9">
      <c r="A11" s="12"/>
      <c r="B11" s="23" t="s">
        <v>37</v>
      </c>
      <c r="C11" s="24"/>
      <c r="D11" s="24"/>
      <c r="E11" s="24"/>
      <c r="F11" s="40"/>
      <c r="G11" s="24"/>
      <c r="H11" s="24"/>
      <c r="I11" s="24"/>
    </row>
    <row r="12" spans="1:9">
      <c r="A12" s="12"/>
      <c r="B12" s="23" t="s">
        <v>38</v>
      </c>
      <c r="C12" s="24"/>
      <c r="D12" s="24"/>
      <c r="E12" s="24"/>
      <c r="F12" s="40"/>
      <c r="G12" s="24"/>
      <c r="H12" s="24"/>
      <c r="I12" s="24"/>
    </row>
    <row r="13" spans="1:9" ht="54.45" customHeight="1">
      <c r="A13" s="12"/>
      <c r="B13" s="38" t="s">
        <v>33</v>
      </c>
      <c r="C13" s="35"/>
      <c r="D13" s="35"/>
      <c r="E13" s="35"/>
      <c r="F13" s="21"/>
      <c r="G13" s="35"/>
      <c r="H13" s="35"/>
      <c r="I13" s="35"/>
    </row>
    <row r="14" spans="1:9" ht="54.45" customHeight="1">
      <c r="A14" s="12"/>
      <c r="B14" s="36"/>
      <c r="C14" s="36"/>
      <c r="D14" s="36"/>
      <c r="E14" s="36"/>
      <c r="F14" s="22"/>
      <c r="G14" s="36"/>
      <c r="H14" s="36"/>
      <c r="I14" s="36"/>
    </row>
    <row r="15" spans="1:9" ht="54.45" customHeight="1">
      <c r="B15" s="36"/>
      <c r="C15" s="36"/>
      <c r="D15" s="36"/>
      <c r="E15" s="36"/>
      <c r="F15" s="19"/>
      <c r="G15" s="36"/>
      <c r="H15" s="36"/>
      <c r="I15" s="36"/>
    </row>
    <row r="16" spans="1:9" ht="54.45" customHeight="1">
      <c r="B16" s="36"/>
      <c r="C16" s="36"/>
      <c r="D16" s="36"/>
      <c r="E16" s="36"/>
      <c r="F16" s="19"/>
      <c r="G16" s="36"/>
      <c r="H16" s="36"/>
      <c r="I16" s="36"/>
    </row>
    <row r="17" spans="2:9" ht="54.45" customHeight="1">
      <c r="B17" s="37"/>
      <c r="C17" s="37"/>
      <c r="D17" s="37"/>
      <c r="E17" s="37"/>
      <c r="F17" s="20"/>
      <c r="G17" s="37"/>
      <c r="H17" s="37"/>
      <c r="I17" s="37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3.8"/>
  <cols>
    <col min="1" max="1" width="4.296875" style="1" customWidth="1"/>
    <col min="2" max="2" width="11.5976562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59765625" style="1" customWidth="1"/>
  </cols>
  <sheetData>
    <row r="1" spans="2:6" ht="15.45" customHeight="1"/>
    <row r="2" spans="2:6" ht="15">
      <c r="B2" s="25" t="s">
        <v>39</v>
      </c>
    </row>
    <row r="3" spans="2:6">
      <c r="B3" s="28" t="s">
        <v>40</v>
      </c>
    </row>
    <row r="5" spans="2:6">
      <c r="B5" s="7" t="s">
        <v>5</v>
      </c>
      <c r="C5" s="7" t="s">
        <v>6</v>
      </c>
      <c r="D5" s="7" t="s">
        <v>42</v>
      </c>
      <c r="E5" s="9" t="s">
        <v>12</v>
      </c>
      <c r="F5" s="8" t="s">
        <v>11</v>
      </c>
    </row>
    <row r="6" spans="2:6">
      <c r="B6" s="17"/>
      <c r="C6" s="17"/>
      <c r="D6" s="17"/>
      <c r="E6" s="18"/>
      <c r="F6" s="17"/>
    </row>
    <row r="7" spans="2:6">
      <c r="B7" s="17"/>
      <c r="C7" s="17"/>
      <c r="D7" s="17"/>
      <c r="E7" s="18"/>
      <c r="F7" s="17"/>
    </row>
    <row r="8" spans="2:6">
      <c r="B8" s="17"/>
      <c r="C8" s="17"/>
      <c r="D8" s="17"/>
      <c r="E8" s="18"/>
      <c r="F8" s="17"/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  <row r="13" spans="2:6">
      <c r="B13" s="3"/>
      <c r="C13" s="3"/>
      <c r="D13" s="3"/>
      <c r="E13" s="3"/>
      <c r="F13" s="3"/>
    </row>
    <row r="15" spans="2:6">
      <c r="B15" s="1" t="s">
        <v>41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3.8"/>
  <cols>
    <col min="1" max="1" width="3.59765625" style="1" customWidth="1"/>
    <col min="2" max="2" width="10" style="1" customWidth="1"/>
    <col min="3" max="3" width="41.69921875" style="1" customWidth="1"/>
    <col min="4" max="4" width="13.09765625" style="1" customWidth="1"/>
    <col min="5" max="5" width="13.19921875" style="1" bestFit="1" customWidth="1"/>
    <col min="6" max="6" width="14" style="1" bestFit="1" customWidth="1"/>
    <col min="7" max="7" width="3" style="1" customWidth="1"/>
    <col min="8" max="8" width="10.59765625" style="1" customWidth="1"/>
  </cols>
  <sheetData>
    <row r="2" spans="2:6" ht="15">
      <c r="B2" s="25" t="s">
        <v>13</v>
      </c>
    </row>
    <row r="3" spans="2:6" ht="15">
      <c r="B3" s="29" t="s">
        <v>43</v>
      </c>
    </row>
    <row r="5" spans="2:6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3"/>
      <c r="C6" s="3"/>
      <c r="D6" s="10"/>
      <c r="E6" s="18"/>
      <c r="F6" s="10">
        <f>E6-D6</f>
        <v>0</v>
      </c>
    </row>
    <row r="7" spans="2:6">
      <c r="B7" s="3"/>
      <c r="C7" s="3"/>
      <c r="D7" s="10"/>
      <c r="E7" s="18"/>
      <c r="F7" s="10">
        <f t="shared" ref="F7:F11" si="0">E7-D7</f>
        <v>0</v>
      </c>
    </row>
    <row r="8" spans="2:6">
      <c r="B8" s="3"/>
      <c r="C8" s="3"/>
      <c r="D8" s="10"/>
      <c r="E8" s="18"/>
      <c r="F8" s="10">
        <f t="shared" si="0"/>
        <v>0</v>
      </c>
    </row>
    <row r="9" spans="2:6">
      <c r="B9" s="3"/>
      <c r="C9" s="3"/>
      <c r="D9" s="10"/>
      <c r="E9" s="18"/>
      <c r="F9" s="10">
        <f t="shared" si="0"/>
        <v>0</v>
      </c>
    </row>
    <row r="10" spans="2:6">
      <c r="B10" s="3"/>
      <c r="C10" s="3"/>
      <c r="D10" s="10"/>
      <c r="E10" s="18"/>
      <c r="F10" s="10">
        <f t="shared" si="0"/>
        <v>0</v>
      </c>
    </row>
    <row r="11" spans="2:6">
      <c r="B11" s="3"/>
      <c r="C11" s="3"/>
      <c r="D11" s="10"/>
      <c r="E11" s="18"/>
      <c r="F11" s="10">
        <f t="shared" si="0"/>
        <v>0</v>
      </c>
    </row>
    <row r="13" spans="2:6">
      <c r="B13" s="1" t="s">
        <v>44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Nanthawat Soonhang</cp:lastModifiedBy>
  <cp:lastPrinted>2022-10-25T10:09:29Z</cp:lastPrinted>
  <dcterms:created xsi:type="dcterms:W3CDTF">2021-02-17T13:50:09Z</dcterms:created>
  <dcterms:modified xsi:type="dcterms:W3CDTF">2022-11-07T10:16:53Z</dcterms:modified>
</cp:coreProperties>
</file>