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d.docs.live.net/C209158BD639F8EC/Documents/"/>
    </mc:Choice>
  </mc:AlternateContent>
  <xr:revisionPtr revIDLastSave="0" documentId="8_{81E9C26D-5A20-4F13-997C-54B41E2F5B0C}" xr6:coauthVersionLast="47" xr6:coauthVersionMax="47" xr10:uidLastSave="{00000000-0000-0000-0000-000000000000}"/>
  <bookViews>
    <workbookView xWindow="-108" yWindow="-108" windowWidth="23256" windowHeight="13176" xr2:uid="{12BFEACC-CA3F-47E0-B048-9FACF43CD0FA}"/>
  </bookViews>
  <sheets>
    <sheet name="main data" sheetId="1" r:id="rId1"/>
    <sheet name="ABC" sheetId="7" r:id="rId2"/>
    <sheet name=" Rental Duration Analysis" sheetId="8" r:id="rId3"/>
    <sheet name="Asset Profitability Analysis" sheetId="4" r:id="rId4"/>
    <sheet name="Detailed Asset Utilization Rate" sheetId="5" r:id="rId5"/>
    <sheet name="Time-Series Demand Analysis" sheetId="3" r:id="rId6"/>
    <sheet name="Descrptive Statistic" sheetId="9" r:id="rId7"/>
  </sheets>
  <definedNames>
    <definedName name="_xlnm._FilterDatabase" localSheetId="0" hidden="1">'main data'!$A$1:$H$213</definedName>
  </definedNames>
  <calcPr calcId="191028"/>
  <pivotCaches>
    <pivotCache cacheId="23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11" i="7"/>
  <c r="N12" i="7"/>
  <c r="N13" i="7"/>
  <c r="N4" i="7"/>
  <c r="J57" i="1"/>
  <c r="B29" i="7"/>
  <c r="B12" i="7"/>
  <c r="D3" i="5"/>
  <c r="D4" i="5"/>
  <c r="D5" i="5"/>
  <c r="D2" i="5"/>
  <c r="H3" i="4"/>
  <c r="H4" i="4"/>
  <c r="H5" i="4"/>
  <c r="H2" i="4"/>
  <c r="F3" i="4"/>
  <c r="F4" i="4"/>
  <c r="F5" i="4"/>
  <c r="F2" i="4"/>
  <c r="E3" i="4"/>
  <c r="E4" i="4"/>
  <c r="E5" i="4"/>
  <c r="E2" i="4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3" i="3"/>
  <c r="A4" i="3" s="1"/>
  <c r="A5" i="3" s="1"/>
  <c r="A6" i="3" s="1"/>
  <c r="A7" i="3" s="1"/>
  <c r="A8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<sst xmlns="http://schemas.openxmlformats.org/spreadsheetml/2006/main" count="977" uniqueCount="170">
  <si>
    <t>Customer Name</t>
  </si>
  <si>
    <t>Items Taken</t>
  </si>
  <si>
    <t>Quantity</t>
  </si>
  <si>
    <t>Rate (INR/day)</t>
  </si>
  <si>
    <t>Rental Date</t>
  </si>
  <si>
    <t>Return Date</t>
  </si>
  <si>
    <t>No. of Days</t>
  </si>
  <si>
    <t>Total Cost (INR)</t>
  </si>
  <si>
    <t>Daily Usage</t>
  </si>
  <si>
    <t>manpreet singh</t>
  </si>
  <si>
    <t>Gadar</t>
  </si>
  <si>
    <t>2024-10-05</t>
  </si>
  <si>
    <t>2024-11-12</t>
  </si>
  <si>
    <t>pintu verma</t>
  </si>
  <si>
    <t>2024-10-07</t>
  </si>
  <si>
    <t>2024-11-20</t>
  </si>
  <si>
    <t>balvinder sagu</t>
  </si>
  <si>
    <t>2024-10-08</t>
  </si>
  <si>
    <t>2024-11-11</t>
  </si>
  <si>
    <t>Ravi Kumar</t>
  </si>
  <si>
    <t>2024-10-10</t>
  </si>
  <si>
    <t>2024-11-18</t>
  </si>
  <si>
    <t>Rahul Tiwari</t>
  </si>
  <si>
    <t>2024-10-15</t>
  </si>
  <si>
    <t>2024-11-19</t>
  </si>
  <si>
    <t>Vikas Yadav</t>
  </si>
  <si>
    <t>2024-11-16</t>
  </si>
  <si>
    <t>2024-10-16</t>
  </si>
  <si>
    <t>2024-10-17</t>
  </si>
  <si>
    <t>2024-11-21</t>
  </si>
  <si>
    <t>Deepak Joshi</t>
  </si>
  <si>
    <t>2024-10-18</t>
  </si>
  <si>
    <t>2024-11-26</t>
  </si>
  <si>
    <t>2024-10-19</t>
  </si>
  <si>
    <t>2024-12-03</t>
  </si>
  <si>
    <t>2024-10-20</t>
  </si>
  <si>
    <t>2024-12-02</t>
  </si>
  <si>
    <t>2024-10-21</t>
  </si>
  <si>
    <t>2024-10-22</t>
  </si>
  <si>
    <t>2024-10-23</t>
  </si>
  <si>
    <t>2024-12-06</t>
  </si>
  <si>
    <t>2024-10-24</t>
  </si>
  <si>
    <t>2024-12-09</t>
  </si>
  <si>
    <t>2024-12-04</t>
  </si>
  <si>
    <t>2024-10-25</t>
  </si>
  <si>
    <t>2024-11-29</t>
  </si>
  <si>
    <t>Amit Sharma</t>
  </si>
  <si>
    <t>2024-10-26</t>
  </si>
  <si>
    <t>2024-10-29</t>
  </si>
  <si>
    <t>2024-12-10</t>
  </si>
  <si>
    <t xml:space="preserve">Suresh </t>
  </si>
  <si>
    <t>2024-12-07</t>
  </si>
  <si>
    <t>2024-10-30</t>
  </si>
  <si>
    <t>2024-10-31</t>
  </si>
  <si>
    <t>2024-11-02</t>
  </si>
  <si>
    <t>2024-11-03</t>
  </si>
  <si>
    <t>shivam vadhvani</t>
  </si>
  <si>
    <t>2024-11-04</t>
  </si>
  <si>
    <t>2024-12-16</t>
  </si>
  <si>
    <t>2024-11-05</t>
  </si>
  <si>
    <t>2024-12-13</t>
  </si>
  <si>
    <t>2024-11-08</t>
  </si>
  <si>
    <t>2024-12-20</t>
  </si>
  <si>
    <t>2024-11-09</t>
  </si>
  <si>
    <t>2024-12-24</t>
  </si>
  <si>
    <t>2024-11-10</t>
  </si>
  <si>
    <t>2024-12-12</t>
  </si>
  <si>
    <t>2024-12-17</t>
  </si>
  <si>
    <t>2024-11-13</t>
  </si>
  <si>
    <t>2024-11-14</t>
  </si>
  <si>
    <t>2024-12-21</t>
  </si>
  <si>
    <t>2024-12-31</t>
  </si>
  <si>
    <t>2024-12-25</t>
  </si>
  <si>
    <t>2024-11-22</t>
  </si>
  <si>
    <t>2025-01-06</t>
  </si>
  <si>
    <t>2024-12-27</t>
  </si>
  <si>
    <t>2025-01-03</t>
  </si>
  <si>
    <t>2024-11-23</t>
  </si>
  <si>
    <t>2024-12-28</t>
  </si>
  <si>
    <t>2025-01-02</t>
  </si>
  <si>
    <t>2024-11-28</t>
  </si>
  <si>
    <t>2025-01-11</t>
  </si>
  <si>
    <t>Phati</t>
  </si>
  <si>
    <t>2024-10-03</t>
  </si>
  <si>
    <t>2024-11-15</t>
  </si>
  <si>
    <t>2024-10-04</t>
  </si>
  <si>
    <t>2024-10-06</t>
  </si>
  <si>
    <t>2024-10-13</t>
  </si>
  <si>
    <t>2024-11-27</t>
  </si>
  <si>
    <t>2024-11-25</t>
  </si>
  <si>
    <t>2024-11-30</t>
  </si>
  <si>
    <t>2024-11-01</t>
  </si>
  <si>
    <t>2024-12-11</t>
  </si>
  <si>
    <t>2024-12-26</t>
  </si>
  <si>
    <t>2024-12-18</t>
  </si>
  <si>
    <t>2024-12-19</t>
  </si>
  <si>
    <t>2024-11-17</t>
  </si>
  <si>
    <t>2024-12-30</t>
  </si>
  <si>
    <t>2025-01-09</t>
  </si>
  <si>
    <t>2025-01-08</t>
  </si>
  <si>
    <t>Plate</t>
  </si>
  <si>
    <t>2024-12-05</t>
  </si>
  <si>
    <t>2024-12-14</t>
  </si>
  <si>
    <t>2024-12-23</t>
  </si>
  <si>
    <t>2025-01-04</t>
  </si>
  <si>
    <t>2025-01-07</t>
  </si>
  <si>
    <t>2025-01-13</t>
  </si>
  <si>
    <t>2025-01-01</t>
  </si>
  <si>
    <t>Taak</t>
  </si>
  <si>
    <t>2024-10-27</t>
  </si>
  <si>
    <t>2024-11-24</t>
  </si>
  <si>
    <t>Revenue (INR)</t>
  </si>
  <si>
    <t>Individual %</t>
  </si>
  <si>
    <t>Cumulative %</t>
  </si>
  <si>
    <t>Category</t>
  </si>
  <si>
    <t>A</t>
  </si>
  <si>
    <t>Sum of Total Cost (INR)</t>
  </si>
  <si>
    <t>individual(%)</t>
  </si>
  <si>
    <t>B</t>
  </si>
  <si>
    <t>Suresh</t>
  </si>
  <si>
    <t>C</t>
  </si>
  <si>
    <t>Grand Total</t>
  </si>
  <si>
    <t>Customers</t>
  </si>
  <si>
    <t>Count</t>
  </si>
  <si>
    <t>% of Customers</t>
  </si>
  <si>
    <t>% of Revenue</t>
  </si>
  <si>
    <t>Rahul Tiwari, Vikas Yadav, Amit Sharma, Balvinder Sagu, Manpreet Singh, Pintu Verma, Shivam Vadhvani</t>
  </si>
  <si>
    <t>₹442,541.00</t>
  </si>
  <si>
    <t>Deepak Joshi, Suresh</t>
  </si>
  <si>
    <t>₹90,639.30</t>
  </si>
  <si>
    <t>₹43,254.30</t>
  </si>
  <si>
    <t>% of Total Revenue</t>
  </si>
  <si>
    <t>Category A</t>
  </si>
  <si>
    <t>Category B</t>
  </si>
  <si>
    <t>Category C</t>
  </si>
  <si>
    <t>Item Category</t>
  </si>
  <si>
    <t>Average Rental Duration (Days)</t>
  </si>
  <si>
    <t>Most Common Duration (Days)</t>
  </si>
  <si>
    <t>Minimum Duration (Days)</t>
  </si>
  <si>
    <t>Maximum Duration (Days)</t>
  </si>
  <si>
    <t>Item</t>
  </si>
  <si>
    <t>Total Inventory Count</t>
  </si>
  <si>
    <t>Estimated Acquisition Cost per Unit</t>
  </si>
  <si>
    <t>Scrap Value per Unit</t>
  </si>
  <si>
    <t>Net Cost per Unit</t>
  </si>
  <si>
    <t>Total Net Asset Cost</t>
  </si>
  <si>
    <t>Total Revenue</t>
  </si>
  <si>
    <t>Return on Net Asset Cost (%)</t>
  </si>
  <si>
    <t>gadar</t>
  </si>
  <si>
    <t>phati</t>
  </si>
  <si>
    <t>plate</t>
  </si>
  <si>
    <t>taak</t>
  </si>
  <si>
    <t>Total Rented Days</t>
  </si>
  <si>
    <t>Utilization Rate (%)</t>
  </si>
  <si>
    <t>Date</t>
  </si>
  <si>
    <t>Descriptive Statistic</t>
  </si>
  <si>
    <t>Total Revenue (INR)</t>
  </si>
  <si>
    <t>Sum</t>
  </si>
  <si>
    <t>Mean</t>
  </si>
  <si>
    <t>Standard Error</t>
  </si>
  <si>
    <t>Median</t>
  </si>
  <si>
    <t>Standard Deviation</t>
  </si>
  <si>
    <t>Minimum</t>
  </si>
  <si>
    <t>Maximum</t>
  </si>
  <si>
    <t>Sum (Revenue)</t>
  </si>
  <si>
    <t>Mean (Revenue)</t>
  </si>
  <si>
    <t>Percentage Revenue</t>
  </si>
  <si>
    <t>Sum (Quantity)</t>
  </si>
  <si>
    <t>Mean (Quantity)</t>
  </si>
  <si>
    <t>Percentage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</si>
</sst>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4" fillId="0" borderId="5" xfId="0" applyFont="1" applyBorder="1" applyAlignment="1">
      <alignment readingOrder="1"/>
    </xf>
    <xf numFmtId="0" fontId="4" fillId="0" borderId="6" xfId="0" applyFont="1" applyBorder="1" applyAlignment="1">
      <alignment readingOrder="1"/>
    </xf>
    <xf numFmtId="4" fontId="4" fillId="0" borderId="6" xfId="0" applyNumberFormat="1" applyFont="1" applyBorder="1" applyAlignment="1">
      <alignment readingOrder="1"/>
    </xf>
    <xf numFmtId="10" fontId="4" fillId="0" borderId="6" xfId="0" applyNumberFormat="1" applyFont="1" applyBorder="1" applyAlignment="1">
      <alignment readingOrder="1"/>
    </xf>
    <xf numFmtId="0" fontId="4" fillId="0" borderId="7" xfId="0" applyFont="1" applyBorder="1" applyAlignment="1">
      <alignment readingOrder="1"/>
    </xf>
    <xf numFmtId="0" fontId="4" fillId="0" borderId="8" xfId="0" applyFont="1" applyBorder="1" applyAlignment="1">
      <alignment readingOrder="1"/>
    </xf>
    <xf numFmtId="0" fontId="4" fillId="0" borderId="9" xfId="0" applyFont="1" applyBorder="1" applyAlignment="1">
      <alignment readingOrder="1"/>
    </xf>
    <xf numFmtId="4" fontId="4" fillId="0" borderId="9" xfId="0" applyNumberFormat="1" applyFont="1" applyBorder="1" applyAlignment="1">
      <alignment readingOrder="1"/>
    </xf>
    <xf numFmtId="10" fontId="4" fillId="0" borderId="9" xfId="0" applyNumberFormat="1" applyFont="1" applyBorder="1" applyAlignment="1">
      <alignment readingOrder="1"/>
    </xf>
    <xf numFmtId="0" fontId="4" fillId="0" borderId="10" xfId="0" applyFont="1" applyBorder="1" applyAlignment="1">
      <alignment readingOrder="1"/>
    </xf>
    <xf numFmtId="9" fontId="4" fillId="0" borderId="6" xfId="0" applyNumberFormat="1" applyFont="1" applyBorder="1" applyAlignment="1">
      <alignment readingOrder="1"/>
    </xf>
    <xf numFmtId="10" fontId="4" fillId="0" borderId="7" xfId="0" applyNumberFormat="1" applyFont="1" applyBorder="1" applyAlignment="1">
      <alignment readingOrder="1"/>
    </xf>
    <xf numFmtId="9" fontId="4" fillId="0" borderId="9" xfId="0" applyNumberFormat="1" applyFont="1" applyBorder="1" applyAlignment="1">
      <alignment readingOrder="1"/>
    </xf>
    <xf numFmtId="10" fontId="4" fillId="0" borderId="10" xfId="0" applyNumberFormat="1" applyFont="1" applyBorder="1" applyAlignment="1">
      <alignment readingOrder="1"/>
    </xf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5" fillId="4" borderId="2" xfId="0" applyFont="1" applyFill="1" applyBorder="1" applyAlignment="1">
      <alignment readingOrder="1"/>
    </xf>
    <xf numFmtId="0" fontId="5" fillId="4" borderId="3" xfId="0" applyFont="1" applyFill="1" applyBorder="1" applyAlignment="1">
      <alignment readingOrder="1"/>
    </xf>
    <xf numFmtId="0" fontId="5" fillId="4" borderId="4" xfId="0" applyFont="1" applyFill="1" applyBorder="1" applyAlignment="1">
      <alignment readingOrder="1"/>
    </xf>
    <xf numFmtId="9" fontId="0" fillId="0" borderId="0" xfId="0" applyNumberFormat="1"/>
    <xf numFmtId="10" fontId="1" fillId="0" borderId="0" xfId="0" applyNumberFormat="1" applyFont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Contribution by Customer Category (ABC Analysis)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Category</c:v>
          </c:tx>
          <c:spPr>
            <a:solidFill>
              <a:srgbClr val="FF0000"/>
            </a:solidFill>
            <a:ln>
              <a:solidFill>
                <a:srgbClr val="A6C9EC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ABC!$A$26:$A$28</c:f>
              <c:strCache>
                <c:ptCount val="3"/>
                <c:pt idx="0">
                  <c:v>Category A</c:v>
                </c:pt>
                <c:pt idx="1">
                  <c:v>Category B</c:v>
                </c:pt>
                <c:pt idx="2">
                  <c:v>Category C</c:v>
                </c:pt>
              </c:strCache>
            </c:strRef>
          </c:cat>
          <c:val>
            <c:numRef>
              <c:f>ABC!$B$26:$B$28</c:f>
              <c:numCache>
                <c:formatCode>0.00%</c:formatCode>
                <c:ptCount val="3"/>
                <c:pt idx="0">
                  <c:v>0.76800000000000002</c:v>
                </c:pt>
                <c:pt idx="1">
                  <c:v>0.157</c:v>
                </c:pt>
                <c:pt idx="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C-4DDD-878F-49AA5D78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226180616"/>
        <c:axId val="226190856"/>
      </c:barChart>
      <c:catAx>
        <c:axId val="22618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0856"/>
        <c:crosses val="autoZero"/>
        <c:auto val="1"/>
        <c:lblAlgn val="ctr"/>
        <c:lblOffset val="100"/>
        <c:noMultiLvlLbl val="0"/>
      </c:catAx>
      <c:valAx>
        <c:axId val="22619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'Asset Profitability Analysis'!$H$1</c:f>
              <c:strCache>
                <c:ptCount val="1"/>
                <c:pt idx="0">
                  <c:v>Return on Net Asset Cost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'Asset Profitability Analysis'!$H$2:$H$5</c:f>
              <c:numCache>
                <c:formatCode>General</c:formatCode>
                <c:ptCount val="4"/>
                <c:pt idx="0">
                  <c:v>19.096153846153847</c:v>
                </c:pt>
                <c:pt idx="1">
                  <c:v>126.53358139534885</c:v>
                </c:pt>
                <c:pt idx="2">
                  <c:v>6.5384126984126993</c:v>
                </c:pt>
                <c:pt idx="3">
                  <c:v>36.862679425837321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372-A1D5-7808CE9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510024"/>
        <c:axId val="1551512072"/>
      </c:barChart>
      <c:catAx>
        <c:axId val="15515100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12072"/>
        <c:crosses val="autoZero"/>
        <c:auto val="1"/>
        <c:lblAlgn val="ctr"/>
        <c:lblOffset val="100"/>
        <c:noMultiLvlLbl val="0"/>
      </c:catAx>
      <c:valAx>
        <c:axId val="155151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1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Operational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'Detailed Asset Utilization Rate'!$D$1</c:f>
              <c:strCache>
                <c:ptCount val="1"/>
                <c:pt idx="0">
                  <c:v>Utilization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Asset Utilization Rate'!$A$2:$A$5</c:f>
              <c:strCache>
                <c:ptCount val="4"/>
                <c:pt idx="0">
                  <c:v>gadar</c:v>
                </c:pt>
                <c:pt idx="1">
                  <c:v>phati</c:v>
                </c:pt>
                <c:pt idx="2">
                  <c:v>plate</c:v>
                </c:pt>
                <c:pt idx="3">
                  <c:v>taak</c:v>
                </c:pt>
              </c:strCache>
            </c:strRef>
          </c:cat>
          <c:val>
            <c:numRef>
              <c:f>'Detailed Asset Utilization Rate'!$D$2:$D$5</c:f>
              <c:numCache>
                <c:formatCode>General</c:formatCode>
                <c:ptCount val="4"/>
                <c:pt idx="0">
                  <c:v>4.8774038461538458</c:v>
                </c:pt>
                <c:pt idx="1">
                  <c:v>1.7323076923076923</c:v>
                </c:pt>
                <c:pt idx="2">
                  <c:v>1.1153846153846154</c:v>
                </c:pt>
                <c:pt idx="3">
                  <c:v>1.7479757085020242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0CA-A3DB-5CA2E428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124487"/>
        <c:axId val="1575131143"/>
      </c:barChart>
      <c:catAx>
        <c:axId val="1575124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31143"/>
        <c:crosses val="autoZero"/>
        <c:auto val="1"/>
        <c:lblAlgn val="ctr"/>
        <c:lblOffset val="100"/>
        <c:noMultiLvlLbl val="0"/>
      </c:catAx>
      <c:valAx>
        <c:axId val="1575131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24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31</xdr:row>
      <xdr:rowOff>171450</xdr:rowOff>
    </xdr:from>
    <xdr:to>
      <xdr:col>5</xdr:col>
      <xdr:colOff>619125</xdr:colOff>
      <xdr:row>48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8BAB4-4B9E-F0A9-67A4-06464BDB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9</xdr:row>
      <xdr:rowOff>171450</xdr:rowOff>
    </xdr:from>
    <xdr:to>
      <xdr:col>7</xdr:col>
      <xdr:colOff>723900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7FDBA-A3A5-08AC-B852-4F5650E6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9525</xdr:rowOff>
    </xdr:from>
    <xdr:to>
      <xdr:col>10</xdr:col>
      <xdr:colOff>419100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4CD73-A52D-61AC-EEAD-8B422B616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0.989451504633" createdVersion="8" refreshedVersion="8" minRefreshableVersion="3" recordCount="212" xr:uid="{113C3297-58FC-4FA8-933A-C9C5A02CB041}">
  <cacheSource type="worksheet">
    <worksheetSource ref="A1:I213" sheet="main data"/>
  </cacheSource>
  <cacheFields count="10">
    <cacheField name="Customer Name" numFmtId="0">
      <sharedItems count="10">
        <s v="manpreet singh"/>
        <s v="Rahul Tiwari"/>
        <s v="Amit Sharma"/>
        <s v="pintu verma"/>
        <s v="Deepak Joshi"/>
        <s v="Ravi Kumar"/>
        <s v="balvinder sagu"/>
        <s v="shivam vadhvani"/>
        <s v="Vikas Yadav"/>
        <s v="Suresh "/>
      </sharedItems>
    </cacheField>
    <cacheField name="Items Taken" numFmtId="0">
      <sharedItems count="4">
        <s v="Taak"/>
        <s v="Plate"/>
        <s v="Phati"/>
        <s v="Gadar"/>
      </sharedItems>
    </cacheField>
    <cacheField name="Quantity" numFmtId="0">
      <sharedItems containsSemiMixedTypes="0" containsString="0" containsNumber="1" containsInteger="1" minValue="12" maxValue="248"/>
    </cacheField>
    <cacheField name="Rate (INR/day)" numFmtId="0">
      <sharedItems containsSemiMixedTypes="0" containsString="0" containsNumber="1" minValue="0.4" maxValue="2.5"/>
    </cacheField>
    <cacheField name="Rental Date" numFmtId="0">
      <sharedItems count="49">
        <s v="2024-10-03"/>
        <s v="2024-10-05"/>
        <s v="2024-10-06"/>
        <s v="2024-10-13"/>
        <s v="2024-10-15"/>
        <s v="2024-10-16"/>
        <s v="2024-10-19"/>
        <s v="2024-10-20"/>
        <s v="2024-10-21"/>
        <s v="2024-10-22"/>
        <s v="2024-10-23"/>
        <s v="2024-10-24"/>
        <s v="2024-10-26"/>
        <s v="2024-10-27"/>
        <s v="2024-10-29"/>
        <s v="2024-10-30"/>
        <s v="2024-10-31"/>
        <s v="2024-11-02"/>
        <s v="2024-11-03"/>
        <s v="2024-11-04"/>
        <s v="2024-11-05"/>
        <s v="2024-11-09"/>
        <s v="2024-11-10"/>
        <s v="2024-11-13"/>
        <s v="2024-11-14"/>
        <s v="2024-11-17"/>
        <s v="2024-11-19"/>
        <s v="2024-11-22"/>
        <s v="2024-11-23"/>
        <s v="2024-11-24"/>
        <s v="2024-11-26"/>
        <s v="2024-11-27"/>
        <s v="2024-11-29"/>
        <s v="2024-10-07"/>
        <s v="2024-10-08"/>
        <s v="2024-11-01"/>
        <s v="2024-11-08"/>
        <s v="2024-11-11"/>
        <s v="2024-11-15"/>
        <s v="2024-11-18"/>
        <s v="2024-11-20"/>
        <s v="2024-11-28"/>
        <s v="2024-10-04"/>
        <s v="2024-10-10"/>
        <s v="2024-10-17"/>
        <s v="2024-11-12"/>
        <s v="2024-11-30"/>
        <s v="2024-10-18"/>
        <s v="2024-10-25"/>
      </sharedItems>
    </cacheField>
    <cacheField name="Return Date" numFmtId="0">
      <sharedItems/>
    </cacheField>
    <cacheField name="No. of Days" numFmtId="0">
      <sharedItems containsSemiMixedTypes="0" containsString="0" containsNumber="1" containsInteger="1" minValue="32" maxValue="45"/>
    </cacheField>
    <cacheField name="Total Cost (INR)" numFmtId="0">
      <sharedItems containsSemiMixedTypes="0" containsString="0" containsNumber="1" minValue="384" maxValue="6380" count="195">
        <n v="1056"/>
        <n v="1748"/>
        <n v="1763"/>
        <n v="2242"/>
        <n v="1125"/>
        <n v="1656"/>
        <n v="1476"/>
        <n v="1947"/>
        <n v="3520"/>
        <n v="2068"/>
        <n v="1428"/>
        <n v="2814"/>
        <n v="1260"/>
        <n v="936"/>
        <n v="481"/>
        <n v="704"/>
        <n v="1188"/>
        <n v="2478"/>
        <n v="3388"/>
        <n v="1462"/>
        <n v="2560"/>
        <n v="2592"/>
        <n v="2368"/>
        <n v="2520"/>
        <n v="646"/>
        <n v="1102"/>
        <n v="2244"/>
        <n v="714"/>
        <n v="1292"/>
        <n v="3300"/>
        <n v="1800"/>
        <n v="819"/>
        <n v="504"/>
        <n v="2156"/>
        <n v="2145"/>
        <n v="384"/>
        <n v="1480"/>
        <n v="1408"/>
        <n v="1435"/>
        <n v="2772"/>
        <n v="924"/>
        <n v="615"/>
        <n v="756"/>
        <n v="1645"/>
        <n v="2480"/>
        <n v="3885"/>
        <n v="4851"/>
        <n v="2905"/>
        <n v="1406"/>
        <n v="4407"/>
        <n v="4760"/>
        <n v="1012"/>
        <n v="3612"/>
        <n v="4746"/>
        <n v="3430"/>
        <n v="2904"/>
        <n v="2583"/>
        <n v="4320"/>
        <n v="4522"/>
        <n v="3120"/>
        <n v="6072"/>
        <n v="943"/>
        <n v="2301"/>
        <n v="5764"/>
        <n v="2720"/>
        <n v="1036"/>
        <n v="2090"/>
        <n v="3185"/>
        <n v="2240"/>
        <n v="1806"/>
        <n v="1088"/>
        <n v="3060"/>
        <n v="4386"/>
        <n v="3196"/>
        <n v="6345"/>
        <n v="1156"/>
        <n v="1248"/>
        <n v="2528"/>
        <n v="4257"/>
        <n v="4620"/>
        <n v="1620"/>
        <n v="1332"/>
        <n v="4004"/>
        <n v="2280"/>
        <n v="4212"/>
        <n v="3780"/>
        <n v="2345"/>
        <n v="2030"/>
        <n v="5850"/>
        <n v="4730"/>
        <n v="2079"/>
        <n v="2624"/>
        <n v="2009"/>
        <n v="2780.8"/>
        <n v="3904.400000000001"/>
        <n v="3360"/>
        <n v="2288"/>
        <n v="1296"/>
        <n v="3903.2"/>
        <n v="2073.6"/>
        <n v="3555.2000000000012"/>
        <n v="2574"/>
        <n v="2052"/>
        <n v="1368"/>
        <n v="1729.2"/>
        <n v="3511.2"/>
        <n v="1292.8"/>
        <n v="3739.2"/>
        <n v="2620.8000000000002"/>
        <n v="3108"/>
        <n v="4166.4000000000005"/>
        <n v="1536.8"/>
        <n v="1094.4000000000001"/>
        <n v="1984.4"/>
        <n v="1176"/>
        <n v="3978"/>
        <n v="1470"/>
        <n v="2408"/>
        <n v="4284"/>
        <n v="3480.8"/>
        <n v="1279.2"/>
        <n v="1945.6"/>
        <n v="1122"/>
        <n v="2933.6"/>
        <n v="1161.5999999999999"/>
        <n v="1221.2"/>
        <n v="2114"/>
        <n v="1582"/>
        <n v="1689.6"/>
        <n v="2812"/>
        <n v="2704.8"/>
        <n v="1169.5999999999999"/>
        <n v="3078.4"/>
        <n v="968"/>
        <n v="2380"/>
        <n v="3044.4"/>
        <n v="1008"/>
        <n v="1713.6"/>
        <n v="2284.8000000000002"/>
        <n v="778.80000000000007"/>
        <n v="2982.4"/>
        <n v="3104"/>
        <n v="1523.2"/>
        <n v="1344"/>
        <n v="2705.6"/>
        <n v="2499.1999999999998"/>
        <n v="2129.6"/>
        <n v="2613.6"/>
        <n v="1209.5999999999999"/>
        <n v="3755.6"/>
        <n v="1310.4000000000001"/>
        <n v="3705"/>
        <n v="1320"/>
        <n v="1980"/>
        <n v="3022.5"/>
        <n v="4680"/>
        <n v="3587.5"/>
        <n v="1440"/>
        <n v="2125"/>
        <n v="2210"/>
        <n v="4372.5"/>
        <n v="4462.5"/>
        <n v="4875"/>
        <n v="1575"/>
        <n v="5670"/>
        <n v="3485"/>
        <n v="5945"/>
        <n v="5720"/>
        <n v="4192.5"/>
        <n v="3037.5"/>
        <n v="6150"/>
        <n v="4550"/>
        <n v="2700"/>
        <n v="1850"/>
        <n v="2835"/>
        <n v="5265"/>
        <n v="4900"/>
        <n v="4950"/>
        <n v="1785"/>
        <n v="5460"/>
        <n v="5062.5"/>
        <n v="2000"/>
        <n v="5400"/>
        <n v="3237.5"/>
        <n v="3515"/>
        <n v="4622.5"/>
        <n v="3150"/>
        <n v="5565"/>
        <n v="1750"/>
        <n v="3997.5"/>
        <n v="1947.5"/>
        <n v="4717.5"/>
        <n v="4750"/>
        <n v="6380"/>
        <n v="4845"/>
      </sharedItems>
    </cacheField>
    <cacheField name="Rental Days" numFmtId="0">
      <sharedItems containsSemiMixedTypes="0" containsString="0" containsNumber="1" containsInteger="1" minValue="32" maxValue="46"/>
    </cacheField>
    <cacheField name="Daily Usage" numFmtId="0">
      <sharedItems containsSemiMixedTypes="0" containsString="0" containsNumber="1" minValue="0.27272727272727271" maxValue="7.2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x v="0"/>
    <n v="24"/>
    <n v="1"/>
    <x v="0"/>
    <s v="2024-11-16"/>
    <n v="44"/>
    <x v="0"/>
    <n v="44"/>
    <n v="0.54545454545454541"/>
  </r>
  <r>
    <x v="1"/>
    <x v="0"/>
    <n v="46"/>
    <n v="1"/>
    <x v="0"/>
    <s v="2024-11-11"/>
    <n v="38"/>
    <x v="1"/>
    <n v="39"/>
    <n v="1.2105263157894737"/>
  </r>
  <r>
    <x v="2"/>
    <x v="0"/>
    <n v="43"/>
    <n v="1"/>
    <x v="1"/>
    <s v="2024-11-15"/>
    <n v="41"/>
    <x v="2"/>
    <n v="41"/>
    <n v="1.0487804878048781"/>
  </r>
  <r>
    <x v="2"/>
    <x v="0"/>
    <n v="32"/>
    <n v="1"/>
    <x v="2"/>
    <s v="2024-11-08"/>
    <n v="33"/>
    <x v="0"/>
    <n v="33"/>
    <n v="0.96969696969696972"/>
  </r>
  <r>
    <x v="3"/>
    <x v="0"/>
    <n v="59"/>
    <n v="1"/>
    <x v="2"/>
    <s v="2024-11-13"/>
    <n v="38"/>
    <x v="3"/>
    <n v="38"/>
    <n v="1.5526315789473684"/>
  </r>
  <r>
    <x v="4"/>
    <x v="0"/>
    <n v="25"/>
    <n v="1"/>
    <x v="3"/>
    <s v="2024-11-27"/>
    <n v="45"/>
    <x v="4"/>
    <n v="45"/>
    <n v="0.55555555555555558"/>
  </r>
  <r>
    <x v="5"/>
    <x v="0"/>
    <n v="46"/>
    <n v="1"/>
    <x v="4"/>
    <s v="2024-11-20"/>
    <n v="36"/>
    <x v="5"/>
    <n v="36"/>
    <n v="1.2777777777777777"/>
  </r>
  <r>
    <x v="6"/>
    <x v="0"/>
    <n v="36"/>
    <n v="1"/>
    <x v="5"/>
    <s v="2024-11-26"/>
    <n v="41"/>
    <x v="6"/>
    <n v="41"/>
    <n v="0.87804878048780488"/>
  </r>
  <r>
    <x v="4"/>
    <x v="0"/>
    <n v="59"/>
    <n v="1"/>
    <x v="6"/>
    <s v="2024-11-21"/>
    <n v="33"/>
    <x v="7"/>
    <n v="33"/>
    <n v="1.7878787878787878"/>
  </r>
  <r>
    <x v="0"/>
    <x v="0"/>
    <n v="80"/>
    <n v="1"/>
    <x v="6"/>
    <s v="2024-12-02"/>
    <n v="44"/>
    <x v="8"/>
    <n v="44"/>
    <n v="1.8181818181818181"/>
  </r>
  <r>
    <x v="2"/>
    <x v="0"/>
    <n v="47"/>
    <n v="1"/>
    <x v="7"/>
    <s v="2024-12-03"/>
    <n v="44"/>
    <x v="9"/>
    <n v="44"/>
    <n v="1.0681818181818181"/>
  </r>
  <r>
    <x v="5"/>
    <x v="0"/>
    <n v="34"/>
    <n v="1"/>
    <x v="8"/>
    <s v="2024-12-02"/>
    <n v="42"/>
    <x v="10"/>
    <n v="42"/>
    <n v="0.80952380952380953"/>
  </r>
  <r>
    <x v="7"/>
    <x v="0"/>
    <n v="67"/>
    <n v="1"/>
    <x v="8"/>
    <s v="2024-12-02"/>
    <n v="42"/>
    <x v="11"/>
    <n v="42"/>
    <n v="1.5952380952380953"/>
  </r>
  <r>
    <x v="2"/>
    <x v="0"/>
    <n v="30"/>
    <n v="1"/>
    <x v="9"/>
    <s v="2024-12-03"/>
    <n v="42"/>
    <x v="12"/>
    <n v="42"/>
    <n v="0.7142857142857143"/>
  </r>
  <r>
    <x v="1"/>
    <x v="0"/>
    <n v="26"/>
    <n v="1"/>
    <x v="9"/>
    <s v="2024-11-27"/>
    <n v="36"/>
    <x v="13"/>
    <n v="36"/>
    <n v="0.72222222222222221"/>
  </r>
  <r>
    <x v="1"/>
    <x v="0"/>
    <n v="13"/>
    <n v="1"/>
    <x v="10"/>
    <s v="2024-11-29"/>
    <n v="37"/>
    <x v="14"/>
    <n v="37"/>
    <n v="0.35135135135135137"/>
  </r>
  <r>
    <x v="1"/>
    <x v="0"/>
    <n v="16"/>
    <n v="1"/>
    <x v="11"/>
    <s v="2024-12-07"/>
    <n v="44"/>
    <x v="15"/>
    <n v="44"/>
    <n v="0.36363636363636365"/>
  </r>
  <r>
    <x v="8"/>
    <x v="0"/>
    <n v="33"/>
    <n v="1"/>
    <x v="11"/>
    <s v="2024-11-29"/>
    <n v="36"/>
    <x v="16"/>
    <n v="36"/>
    <n v="0.91666666666666663"/>
  </r>
  <r>
    <x v="8"/>
    <x v="0"/>
    <n v="59"/>
    <n v="1"/>
    <x v="12"/>
    <s v="2024-12-07"/>
    <n v="42"/>
    <x v="17"/>
    <n v="42"/>
    <n v="1.4047619047619047"/>
  </r>
  <r>
    <x v="8"/>
    <x v="0"/>
    <n v="77"/>
    <n v="1"/>
    <x v="13"/>
    <s v="2024-12-10"/>
    <n v="44"/>
    <x v="18"/>
    <n v="44"/>
    <n v="1.75"/>
  </r>
  <r>
    <x v="1"/>
    <x v="0"/>
    <n v="43"/>
    <n v="1"/>
    <x v="14"/>
    <s v="2024-12-02"/>
    <n v="34"/>
    <x v="19"/>
    <n v="34"/>
    <n v="1.2647058823529411"/>
  </r>
  <r>
    <x v="7"/>
    <x v="0"/>
    <n v="80"/>
    <n v="1"/>
    <x v="15"/>
    <s v="2024-12-13"/>
    <n v="44"/>
    <x v="8"/>
    <n v="44"/>
    <n v="1.8181818181818181"/>
  </r>
  <r>
    <x v="8"/>
    <x v="0"/>
    <n v="80"/>
    <n v="1"/>
    <x v="15"/>
    <s v="2024-12-02"/>
    <n v="32"/>
    <x v="20"/>
    <n v="33"/>
    <n v="2.5"/>
  </r>
  <r>
    <x v="3"/>
    <x v="0"/>
    <n v="72"/>
    <n v="1"/>
    <x v="16"/>
    <s v="2024-12-06"/>
    <n v="36"/>
    <x v="21"/>
    <n v="36"/>
    <n v="2"/>
  </r>
  <r>
    <x v="5"/>
    <x v="0"/>
    <n v="74"/>
    <n v="1"/>
    <x v="17"/>
    <s v="2024-12-04"/>
    <n v="32"/>
    <x v="22"/>
    <n v="32"/>
    <n v="2.3125"/>
  </r>
  <r>
    <x v="2"/>
    <x v="0"/>
    <n v="72"/>
    <n v="1"/>
    <x v="18"/>
    <s v="2024-12-09"/>
    <n v="35"/>
    <x v="23"/>
    <n v="36"/>
    <n v="2.0571428571428569"/>
  </r>
  <r>
    <x v="8"/>
    <x v="0"/>
    <n v="19"/>
    <n v="1"/>
    <x v="19"/>
    <s v="2024-12-09"/>
    <n v="34"/>
    <x v="24"/>
    <n v="35"/>
    <n v="0.55882352941176472"/>
  </r>
  <r>
    <x v="6"/>
    <x v="0"/>
    <n v="29"/>
    <n v="1"/>
    <x v="20"/>
    <s v="2024-12-13"/>
    <n v="38"/>
    <x v="25"/>
    <n v="38"/>
    <n v="0.76315789473684215"/>
  </r>
  <r>
    <x v="1"/>
    <x v="0"/>
    <n v="51"/>
    <n v="1"/>
    <x v="21"/>
    <s v="2024-12-23"/>
    <n v="44"/>
    <x v="26"/>
    <n v="44"/>
    <n v="1.1590909090909092"/>
  </r>
  <r>
    <x v="8"/>
    <x v="0"/>
    <n v="21"/>
    <n v="1"/>
    <x v="21"/>
    <s v="2024-12-13"/>
    <n v="34"/>
    <x v="27"/>
    <n v="34"/>
    <n v="0.61764705882352944"/>
  </r>
  <r>
    <x v="0"/>
    <x v="0"/>
    <n v="34"/>
    <n v="1"/>
    <x v="22"/>
    <s v="2024-12-18"/>
    <n v="38"/>
    <x v="28"/>
    <n v="38"/>
    <n v="0.89473684210526316"/>
  </r>
  <r>
    <x v="3"/>
    <x v="0"/>
    <n v="75"/>
    <n v="1"/>
    <x v="23"/>
    <s v="2024-12-27"/>
    <n v="44"/>
    <x v="29"/>
    <n v="44"/>
    <n v="1.7045454545454546"/>
  </r>
  <r>
    <x v="0"/>
    <x v="0"/>
    <n v="45"/>
    <n v="1"/>
    <x v="24"/>
    <s v="2024-12-24"/>
    <n v="40"/>
    <x v="30"/>
    <n v="40"/>
    <n v="1.125"/>
  </r>
  <r>
    <x v="1"/>
    <x v="0"/>
    <n v="21"/>
    <n v="1"/>
    <x v="25"/>
    <s v="2024-12-26"/>
    <n v="39"/>
    <x v="31"/>
    <n v="39"/>
    <n v="0.53846153846153844"/>
  </r>
  <r>
    <x v="6"/>
    <x v="0"/>
    <n v="12"/>
    <n v="1"/>
    <x v="26"/>
    <s v="2024-12-31"/>
    <n v="42"/>
    <x v="32"/>
    <n v="42"/>
    <n v="0.2857142857142857"/>
  </r>
  <r>
    <x v="3"/>
    <x v="0"/>
    <n v="49"/>
    <n v="1"/>
    <x v="27"/>
    <s v="2025-01-06"/>
    <n v="44"/>
    <x v="33"/>
    <n v="45"/>
    <n v="1.1136363636363635"/>
  </r>
  <r>
    <x v="6"/>
    <x v="0"/>
    <n v="65"/>
    <n v="1"/>
    <x v="28"/>
    <s v="2024-12-26"/>
    <n v="33"/>
    <x v="34"/>
    <n v="33"/>
    <n v="1.9696969696969697"/>
  </r>
  <r>
    <x v="9"/>
    <x v="0"/>
    <n v="12"/>
    <n v="1"/>
    <x v="28"/>
    <s v="2024-12-25"/>
    <n v="32"/>
    <x v="35"/>
    <n v="32"/>
    <n v="0.375"/>
  </r>
  <r>
    <x v="5"/>
    <x v="0"/>
    <n v="37"/>
    <n v="1"/>
    <x v="29"/>
    <s v="2025-01-03"/>
    <n v="40"/>
    <x v="36"/>
    <n v="40"/>
    <n v="0.92500000000000004"/>
  </r>
  <r>
    <x v="2"/>
    <x v="0"/>
    <n v="44"/>
    <n v="1"/>
    <x v="30"/>
    <s v="2024-12-28"/>
    <n v="32"/>
    <x v="37"/>
    <n v="32"/>
    <n v="1.375"/>
  </r>
  <r>
    <x v="1"/>
    <x v="0"/>
    <n v="41"/>
    <n v="1"/>
    <x v="30"/>
    <s v="2024-12-31"/>
    <n v="35"/>
    <x v="38"/>
    <n v="35"/>
    <n v="1.1714285714285715"/>
  </r>
  <r>
    <x v="1"/>
    <x v="0"/>
    <n v="77"/>
    <n v="1"/>
    <x v="30"/>
    <s v="2025-01-01"/>
    <n v="36"/>
    <x v="39"/>
    <n v="36"/>
    <n v="2.1388888888888888"/>
  </r>
  <r>
    <x v="3"/>
    <x v="0"/>
    <n v="28"/>
    <n v="1"/>
    <x v="31"/>
    <s v="2024-12-30"/>
    <n v="33"/>
    <x v="40"/>
    <n v="33"/>
    <n v="0.84848484848484851"/>
  </r>
  <r>
    <x v="9"/>
    <x v="0"/>
    <n v="59"/>
    <n v="1"/>
    <x v="31"/>
    <s v="2024-12-30"/>
    <n v="33"/>
    <x v="7"/>
    <n v="33"/>
    <n v="1.7878787878787878"/>
  </r>
  <r>
    <x v="7"/>
    <x v="0"/>
    <n v="15"/>
    <n v="1"/>
    <x v="32"/>
    <s v="2025-01-09"/>
    <n v="41"/>
    <x v="41"/>
    <n v="41"/>
    <n v="0.36585365853658536"/>
  </r>
  <r>
    <x v="1"/>
    <x v="1"/>
    <n v="21"/>
    <n v="1"/>
    <x v="0"/>
    <s v="2024-11-08"/>
    <n v="36"/>
    <x v="42"/>
    <n v="36"/>
    <n v="0.58333333333333337"/>
  </r>
  <r>
    <x v="2"/>
    <x v="1"/>
    <n v="47"/>
    <n v="1"/>
    <x v="1"/>
    <s v="2024-11-09"/>
    <n v="35"/>
    <x v="43"/>
    <n v="35"/>
    <n v="1.3428571428571427"/>
  </r>
  <r>
    <x v="0"/>
    <x v="1"/>
    <n v="62"/>
    <n v="1"/>
    <x v="1"/>
    <s v="2024-11-14"/>
    <n v="40"/>
    <x v="44"/>
    <n v="40"/>
    <n v="1.55"/>
  </r>
  <r>
    <x v="3"/>
    <x v="1"/>
    <n v="111"/>
    <n v="1"/>
    <x v="2"/>
    <s v="2024-11-11"/>
    <n v="35"/>
    <x v="45"/>
    <n v="36"/>
    <n v="3.1714285714285713"/>
  </r>
  <r>
    <x v="3"/>
    <x v="1"/>
    <n v="147"/>
    <n v="1"/>
    <x v="33"/>
    <s v="2024-11-09"/>
    <n v="33"/>
    <x v="46"/>
    <n v="33"/>
    <n v="4.4545454545454541"/>
  </r>
  <r>
    <x v="6"/>
    <x v="1"/>
    <n v="83"/>
    <n v="1"/>
    <x v="34"/>
    <s v="2024-11-12"/>
    <n v="35"/>
    <x v="47"/>
    <n v="35"/>
    <n v="2.3714285714285714"/>
  </r>
  <r>
    <x v="4"/>
    <x v="1"/>
    <n v="38"/>
    <n v="1"/>
    <x v="3"/>
    <s v="2024-11-19"/>
    <n v="37"/>
    <x v="48"/>
    <n v="37"/>
    <n v="1.027027027027027"/>
  </r>
  <r>
    <x v="1"/>
    <x v="1"/>
    <n v="113"/>
    <n v="1"/>
    <x v="4"/>
    <s v="2024-11-23"/>
    <n v="39"/>
    <x v="49"/>
    <n v="39"/>
    <n v="2.8974358974358974"/>
  </r>
  <r>
    <x v="3"/>
    <x v="1"/>
    <n v="140"/>
    <n v="1"/>
    <x v="5"/>
    <s v="2024-11-19"/>
    <n v="34"/>
    <x v="50"/>
    <n v="34"/>
    <n v="4.117647058823529"/>
  </r>
  <r>
    <x v="0"/>
    <x v="1"/>
    <n v="23"/>
    <n v="1"/>
    <x v="6"/>
    <s v="2024-12-02"/>
    <n v="44"/>
    <x v="51"/>
    <n v="44"/>
    <n v="0.52272727272727271"/>
  </r>
  <r>
    <x v="7"/>
    <x v="1"/>
    <n v="84"/>
    <n v="1"/>
    <x v="8"/>
    <s v="2024-12-03"/>
    <n v="43"/>
    <x v="52"/>
    <n v="43"/>
    <n v="1.9534883720930232"/>
  </r>
  <r>
    <x v="1"/>
    <x v="1"/>
    <n v="113"/>
    <n v="1"/>
    <x v="9"/>
    <s v="2024-12-03"/>
    <n v="42"/>
    <x v="53"/>
    <n v="42"/>
    <n v="2.6904761904761907"/>
  </r>
  <r>
    <x v="1"/>
    <x v="1"/>
    <n v="98"/>
    <n v="1"/>
    <x v="9"/>
    <s v="2024-11-26"/>
    <n v="35"/>
    <x v="54"/>
    <n v="35"/>
    <n v="2.8"/>
  </r>
  <r>
    <x v="6"/>
    <x v="1"/>
    <n v="88"/>
    <n v="1"/>
    <x v="10"/>
    <s v="2024-11-25"/>
    <n v="33"/>
    <x v="55"/>
    <n v="33"/>
    <n v="2.6666666666666665"/>
  </r>
  <r>
    <x v="0"/>
    <x v="1"/>
    <n v="63"/>
    <n v="1"/>
    <x v="10"/>
    <s v="2024-12-03"/>
    <n v="41"/>
    <x v="56"/>
    <n v="41"/>
    <n v="1.5365853658536586"/>
  </r>
  <r>
    <x v="1"/>
    <x v="1"/>
    <n v="120"/>
    <n v="1"/>
    <x v="10"/>
    <s v="2024-11-28"/>
    <n v="36"/>
    <x v="57"/>
    <n v="36"/>
    <n v="3.3333333333333335"/>
  </r>
  <r>
    <x v="8"/>
    <x v="1"/>
    <n v="133"/>
    <n v="1"/>
    <x v="11"/>
    <s v="2024-11-27"/>
    <n v="34"/>
    <x v="58"/>
    <n v="34"/>
    <n v="3.9117647058823528"/>
  </r>
  <r>
    <x v="2"/>
    <x v="1"/>
    <n v="80"/>
    <n v="1"/>
    <x v="12"/>
    <s v="2024-12-04"/>
    <n v="39"/>
    <x v="59"/>
    <n v="39"/>
    <n v="2.0512820512820511"/>
  </r>
  <r>
    <x v="0"/>
    <x v="1"/>
    <n v="138"/>
    <n v="1"/>
    <x v="12"/>
    <s v="2024-12-09"/>
    <n v="44"/>
    <x v="60"/>
    <n v="44"/>
    <n v="3.1363636363636362"/>
  </r>
  <r>
    <x v="8"/>
    <x v="1"/>
    <n v="23"/>
    <n v="1"/>
    <x v="12"/>
    <s v="2024-12-06"/>
    <n v="41"/>
    <x v="61"/>
    <n v="41"/>
    <n v="0.56097560975609762"/>
  </r>
  <r>
    <x v="8"/>
    <x v="1"/>
    <n v="59"/>
    <n v="1"/>
    <x v="12"/>
    <s v="2024-12-04"/>
    <n v="39"/>
    <x v="62"/>
    <n v="39"/>
    <n v="1.5128205128205128"/>
  </r>
  <r>
    <x v="9"/>
    <x v="1"/>
    <n v="131"/>
    <n v="1"/>
    <x v="14"/>
    <s v="2024-12-12"/>
    <n v="44"/>
    <x v="63"/>
    <n v="44"/>
    <n v="2.9772727272727271"/>
  </r>
  <r>
    <x v="7"/>
    <x v="1"/>
    <n v="80"/>
    <n v="1"/>
    <x v="15"/>
    <s v="2024-12-03"/>
    <n v="34"/>
    <x v="64"/>
    <n v="34"/>
    <n v="2.3529411764705883"/>
  </r>
  <r>
    <x v="8"/>
    <x v="1"/>
    <n v="28"/>
    <n v="1"/>
    <x v="15"/>
    <s v="2024-12-06"/>
    <n v="37"/>
    <x v="65"/>
    <n v="37"/>
    <n v="0.7567567567567568"/>
  </r>
  <r>
    <x v="2"/>
    <x v="1"/>
    <n v="55"/>
    <n v="1"/>
    <x v="16"/>
    <s v="2024-12-09"/>
    <n v="38"/>
    <x v="66"/>
    <n v="39"/>
    <n v="1.4473684210526316"/>
  </r>
  <r>
    <x v="4"/>
    <x v="1"/>
    <n v="91"/>
    <n v="1"/>
    <x v="16"/>
    <s v="2024-12-05"/>
    <n v="35"/>
    <x v="67"/>
    <n v="35"/>
    <n v="2.6"/>
  </r>
  <r>
    <x v="3"/>
    <x v="1"/>
    <n v="80"/>
    <n v="1"/>
    <x v="16"/>
    <s v="2024-12-14"/>
    <n v="44"/>
    <x v="8"/>
    <n v="44"/>
    <n v="1.8181818181818181"/>
  </r>
  <r>
    <x v="6"/>
    <x v="1"/>
    <n v="70"/>
    <n v="1"/>
    <x v="35"/>
    <s v="2024-12-03"/>
    <n v="32"/>
    <x v="68"/>
    <n v="32"/>
    <n v="2.1875"/>
  </r>
  <r>
    <x v="1"/>
    <x v="1"/>
    <n v="43"/>
    <n v="1"/>
    <x v="17"/>
    <s v="2024-12-14"/>
    <n v="42"/>
    <x v="69"/>
    <n v="42"/>
    <n v="1.0238095238095237"/>
  </r>
  <r>
    <x v="5"/>
    <x v="1"/>
    <n v="32"/>
    <n v="1"/>
    <x v="17"/>
    <s v="2024-12-06"/>
    <n v="34"/>
    <x v="70"/>
    <n v="34"/>
    <n v="0.94117647058823528"/>
  </r>
  <r>
    <x v="7"/>
    <x v="1"/>
    <n v="90"/>
    <n v="1"/>
    <x v="19"/>
    <s v="2024-12-09"/>
    <n v="34"/>
    <x v="71"/>
    <n v="35"/>
    <n v="2.6470588235294117"/>
  </r>
  <r>
    <x v="7"/>
    <x v="1"/>
    <n v="102"/>
    <n v="1"/>
    <x v="19"/>
    <s v="2024-12-17"/>
    <n v="43"/>
    <x v="72"/>
    <n v="43"/>
    <n v="2.3720930232558142"/>
  </r>
  <r>
    <x v="8"/>
    <x v="1"/>
    <n v="94"/>
    <n v="1"/>
    <x v="19"/>
    <s v="2024-12-09"/>
    <n v="34"/>
    <x v="73"/>
    <n v="35"/>
    <n v="2.7647058823529411"/>
  </r>
  <r>
    <x v="6"/>
    <x v="1"/>
    <n v="141"/>
    <n v="1"/>
    <x v="20"/>
    <s v="2024-12-20"/>
    <n v="45"/>
    <x v="74"/>
    <n v="45"/>
    <n v="3.1333333333333333"/>
  </r>
  <r>
    <x v="8"/>
    <x v="1"/>
    <n v="34"/>
    <n v="1"/>
    <x v="36"/>
    <s v="2024-12-12"/>
    <n v="34"/>
    <x v="75"/>
    <n v="34"/>
    <n v="1"/>
  </r>
  <r>
    <x v="6"/>
    <x v="1"/>
    <n v="32"/>
    <n v="1"/>
    <x v="21"/>
    <s v="2024-12-18"/>
    <n v="39"/>
    <x v="76"/>
    <n v="39"/>
    <n v="0.82051282051282048"/>
  </r>
  <r>
    <x v="1"/>
    <x v="1"/>
    <n v="79"/>
    <n v="1"/>
    <x v="21"/>
    <s v="2024-12-11"/>
    <n v="32"/>
    <x v="77"/>
    <n v="32"/>
    <n v="2.46875"/>
  </r>
  <r>
    <x v="4"/>
    <x v="1"/>
    <n v="99"/>
    <n v="1"/>
    <x v="22"/>
    <s v="2024-12-23"/>
    <n v="43"/>
    <x v="78"/>
    <n v="43"/>
    <n v="2.3023255813953489"/>
  </r>
  <r>
    <x v="0"/>
    <x v="1"/>
    <n v="105"/>
    <n v="1"/>
    <x v="22"/>
    <s v="2024-12-24"/>
    <n v="44"/>
    <x v="79"/>
    <n v="44"/>
    <n v="2.3863636363636362"/>
  </r>
  <r>
    <x v="1"/>
    <x v="1"/>
    <n v="36"/>
    <n v="1"/>
    <x v="22"/>
    <s v="2024-12-25"/>
    <n v="45"/>
    <x v="80"/>
    <n v="45"/>
    <n v="0.8"/>
  </r>
  <r>
    <x v="2"/>
    <x v="1"/>
    <n v="37"/>
    <n v="1"/>
    <x v="37"/>
    <s v="2024-12-17"/>
    <n v="36"/>
    <x v="81"/>
    <n v="36"/>
    <n v="1.0277777777777777"/>
  </r>
  <r>
    <x v="6"/>
    <x v="1"/>
    <n v="91"/>
    <n v="1"/>
    <x v="23"/>
    <s v="2024-12-27"/>
    <n v="44"/>
    <x v="82"/>
    <n v="44"/>
    <n v="2.0681818181818183"/>
  </r>
  <r>
    <x v="3"/>
    <x v="1"/>
    <n v="34"/>
    <n v="1"/>
    <x v="24"/>
    <s v="2024-12-18"/>
    <n v="34"/>
    <x v="75"/>
    <n v="34"/>
    <n v="1"/>
  </r>
  <r>
    <x v="3"/>
    <x v="1"/>
    <n v="60"/>
    <n v="1"/>
    <x v="38"/>
    <s v="2024-12-23"/>
    <n v="38"/>
    <x v="83"/>
    <n v="38"/>
    <n v="1.5789473684210527"/>
  </r>
  <r>
    <x v="2"/>
    <x v="1"/>
    <n v="117"/>
    <n v="1"/>
    <x v="39"/>
    <s v="2024-12-24"/>
    <n v="36"/>
    <x v="84"/>
    <n v="36"/>
    <n v="3.25"/>
  </r>
  <r>
    <x v="5"/>
    <x v="1"/>
    <n v="108"/>
    <n v="1"/>
    <x v="39"/>
    <s v="2024-12-23"/>
    <n v="35"/>
    <x v="85"/>
    <n v="35"/>
    <n v="3.0857142857142859"/>
  </r>
  <r>
    <x v="9"/>
    <x v="1"/>
    <n v="67"/>
    <n v="1"/>
    <x v="40"/>
    <s v="2024-12-25"/>
    <n v="35"/>
    <x v="86"/>
    <n v="35"/>
    <n v="1.9142857142857144"/>
  </r>
  <r>
    <x v="2"/>
    <x v="1"/>
    <n v="58"/>
    <n v="1"/>
    <x v="27"/>
    <s v="2024-12-27"/>
    <n v="35"/>
    <x v="87"/>
    <n v="35"/>
    <n v="1.6571428571428573"/>
  </r>
  <r>
    <x v="9"/>
    <x v="1"/>
    <n v="150"/>
    <n v="1"/>
    <x v="27"/>
    <s v="2024-12-31"/>
    <n v="39"/>
    <x v="88"/>
    <n v="39"/>
    <n v="3.8461538461538463"/>
  </r>
  <r>
    <x v="9"/>
    <x v="1"/>
    <n v="110"/>
    <n v="1"/>
    <x v="27"/>
    <s v="2025-01-04"/>
    <n v="43"/>
    <x v="89"/>
    <n v="43"/>
    <n v="2.558139534883721"/>
  </r>
  <r>
    <x v="2"/>
    <x v="1"/>
    <n v="63"/>
    <n v="1"/>
    <x v="30"/>
    <s v="2024-12-30"/>
    <n v="33"/>
    <x v="90"/>
    <n v="34"/>
    <n v="1.9090909090909092"/>
  </r>
  <r>
    <x v="1"/>
    <x v="1"/>
    <n v="82"/>
    <n v="1"/>
    <x v="30"/>
    <s v="2024-12-28"/>
    <n v="32"/>
    <x v="91"/>
    <n v="32"/>
    <n v="2.5625"/>
  </r>
  <r>
    <x v="3"/>
    <x v="1"/>
    <n v="49"/>
    <n v="1"/>
    <x v="31"/>
    <s v="2025-01-07"/>
    <n v="41"/>
    <x v="92"/>
    <n v="41"/>
    <n v="1.1951219512195121"/>
  </r>
  <r>
    <x v="4"/>
    <x v="1"/>
    <n v="56"/>
    <n v="1"/>
    <x v="41"/>
    <s v="2025-01-13"/>
    <n v="45"/>
    <x v="23"/>
    <n v="46"/>
    <n v="1.2444444444444445"/>
  </r>
  <r>
    <x v="7"/>
    <x v="1"/>
    <n v="38"/>
    <n v="1"/>
    <x v="41"/>
    <s v="2025-01-01"/>
    <n v="34"/>
    <x v="28"/>
    <n v="34"/>
    <n v="1.1176470588235294"/>
  </r>
  <r>
    <x v="0"/>
    <x v="2"/>
    <n v="158"/>
    <n v="0.4"/>
    <x v="0"/>
    <s v="2024-11-16"/>
    <n v="44"/>
    <x v="93"/>
    <n v="44"/>
    <n v="3.5909090909090908"/>
  </r>
  <r>
    <x v="1"/>
    <x v="2"/>
    <n v="227"/>
    <n v="0.4"/>
    <x v="0"/>
    <s v="2024-11-15"/>
    <n v="43"/>
    <x v="94"/>
    <n v="43"/>
    <n v="5.2790697674418601"/>
  </r>
  <r>
    <x v="7"/>
    <x v="2"/>
    <n v="210"/>
    <n v="0.4"/>
    <x v="42"/>
    <s v="2024-11-13"/>
    <n v="40"/>
    <x v="95"/>
    <n v="40"/>
    <n v="5.25"/>
  </r>
  <r>
    <x v="2"/>
    <x v="2"/>
    <n v="143"/>
    <n v="0.4"/>
    <x v="1"/>
    <s v="2024-11-14"/>
    <n v="40"/>
    <x v="96"/>
    <n v="40"/>
    <n v="3.5750000000000002"/>
  </r>
  <r>
    <x v="1"/>
    <x v="2"/>
    <n v="72"/>
    <n v="0.4"/>
    <x v="1"/>
    <s v="2024-11-19"/>
    <n v="45"/>
    <x v="97"/>
    <n v="45"/>
    <n v="1.6"/>
  </r>
  <r>
    <x v="2"/>
    <x v="2"/>
    <n v="238"/>
    <n v="0.4"/>
    <x v="2"/>
    <s v="2024-11-16"/>
    <n v="41"/>
    <x v="98"/>
    <n v="41"/>
    <n v="5.8048780487804876"/>
  </r>
  <r>
    <x v="3"/>
    <x v="2"/>
    <n v="144"/>
    <n v="0.4"/>
    <x v="2"/>
    <s v="2024-11-11"/>
    <n v="36"/>
    <x v="99"/>
    <n v="36"/>
    <n v="4"/>
  </r>
  <r>
    <x v="3"/>
    <x v="2"/>
    <n v="202"/>
    <n v="0.4"/>
    <x v="33"/>
    <s v="2024-11-20"/>
    <n v="44"/>
    <x v="100"/>
    <n v="44"/>
    <n v="4.5909090909090908"/>
  </r>
  <r>
    <x v="5"/>
    <x v="2"/>
    <n v="165"/>
    <n v="0.4"/>
    <x v="43"/>
    <s v="2024-11-18"/>
    <n v="39"/>
    <x v="101"/>
    <n v="39"/>
    <n v="4.2307692307692308"/>
  </r>
  <r>
    <x v="4"/>
    <x v="2"/>
    <n v="135"/>
    <n v="0.4"/>
    <x v="3"/>
    <s v="2024-11-20"/>
    <n v="38"/>
    <x v="102"/>
    <n v="38"/>
    <n v="3.5526315789473686"/>
  </r>
  <r>
    <x v="5"/>
    <x v="2"/>
    <n v="90"/>
    <n v="0.4"/>
    <x v="4"/>
    <s v="2024-11-22"/>
    <n v="38"/>
    <x v="103"/>
    <n v="38"/>
    <n v="2.3684210526315788"/>
  </r>
  <r>
    <x v="8"/>
    <x v="2"/>
    <n v="131"/>
    <n v="0.4"/>
    <x v="4"/>
    <s v="2024-11-18"/>
    <n v="33"/>
    <x v="104"/>
    <n v="34"/>
    <n v="3.9696969696969697"/>
  </r>
  <r>
    <x v="6"/>
    <x v="2"/>
    <n v="209"/>
    <n v="0.4"/>
    <x v="5"/>
    <s v="2024-11-27"/>
    <n v="42"/>
    <x v="105"/>
    <n v="42"/>
    <n v="4.9761904761904763"/>
  </r>
  <r>
    <x v="6"/>
    <x v="2"/>
    <n v="101"/>
    <n v="0.4"/>
    <x v="44"/>
    <s v="2024-11-18"/>
    <n v="32"/>
    <x v="106"/>
    <n v="32"/>
    <n v="3.15625"/>
  </r>
  <r>
    <x v="4"/>
    <x v="2"/>
    <n v="246"/>
    <n v="0.4"/>
    <x v="6"/>
    <s v="2024-11-26"/>
    <n v="38"/>
    <x v="107"/>
    <n v="38"/>
    <n v="6.4736842105263159"/>
  </r>
  <r>
    <x v="5"/>
    <x v="2"/>
    <n v="182"/>
    <n v="0.4"/>
    <x v="8"/>
    <s v="2024-11-26"/>
    <n v="36"/>
    <x v="108"/>
    <n v="36"/>
    <n v="5.0555555555555554"/>
  </r>
  <r>
    <x v="7"/>
    <x v="2"/>
    <n v="210"/>
    <n v="0.4"/>
    <x v="8"/>
    <s v="2024-11-27"/>
    <n v="37"/>
    <x v="109"/>
    <n v="37"/>
    <n v="5.6756756756756754"/>
  </r>
  <r>
    <x v="7"/>
    <x v="2"/>
    <n v="248"/>
    <n v="0.4"/>
    <x v="8"/>
    <s v="2024-12-02"/>
    <n v="42"/>
    <x v="110"/>
    <n v="42"/>
    <n v="5.9047619047619051"/>
  </r>
  <r>
    <x v="2"/>
    <x v="2"/>
    <n v="113"/>
    <n v="0.4"/>
    <x v="9"/>
    <s v="2024-11-25"/>
    <n v="34"/>
    <x v="111"/>
    <n v="34"/>
    <n v="3.3235294117647061"/>
  </r>
  <r>
    <x v="1"/>
    <x v="2"/>
    <n v="76"/>
    <n v="0.4"/>
    <x v="9"/>
    <s v="2024-11-27"/>
    <n v="36"/>
    <x v="112"/>
    <n v="36"/>
    <n v="2.1111111111111112"/>
  </r>
  <r>
    <x v="6"/>
    <x v="2"/>
    <n v="121"/>
    <n v="0.4"/>
    <x v="10"/>
    <s v="2024-12-03"/>
    <n v="41"/>
    <x v="113"/>
    <n v="41"/>
    <n v="2.9512195121951219"/>
  </r>
  <r>
    <x v="1"/>
    <x v="2"/>
    <n v="84"/>
    <n v="0.4"/>
    <x v="10"/>
    <s v="2024-11-27"/>
    <n v="35"/>
    <x v="114"/>
    <n v="35"/>
    <n v="2.4"/>
  </r>
  <r>
    <x v="4"/>
    <x v="2"/>
    <n v="221"/>
    <n v="0.4"/>
    <x v="11"/>
    <s v="2024-12-09"/>
    <n v="45"/>
    <x v="115"/>
    <n v="46"/>
    <n v="4.9111111111111114"/>
  </r>
  <r>
    <x v="2"/>
    <x v="2"/>
    <n v="105"/>
    <n v="0.4"/>
    <x v="12"/>
    <s v="2024-11-30"/>
    <n v="35"/>
    <x v="116"/>
    <n v="35"/>
    <n v="3"/>
  </r>
  <r>
    <x v="0"/>
    <x v="2"/>
    <n v="172"/>
    <n v="0.4"/>
    <x v="12"/>
    <s v="2024-11-30"/>
    <n v="35"/>
    <x v="117"/>
    <n v="35"/>
    <n v="4.9142857142857146"/>
  </r>
  <r>
    <x v="8"/>
    <x v="2"/>
    <n v="238"/>
    <n v="0.4"/>
    <x v="12"/>
    <s v="2024-12-10"/>
    <n v="45"/>
    <x v="118"/>
    <n v="45"/>
    <n v="5.2888888888888888"/>
  </r>
  <r>
    <x v="1"/>
    <x v="2"/>
    <n v="195"/>
    <n v="0.4"/>
    <x v="14"/>
    <s v="2024-12-09"/>
    <n v="40"/>
    <x v="59"/>
    <n v="41"/>
    <n v="4.875"/>
  </r>
  <r>
    <x v="8"/>
    <x v="2"/>
    <n v="229"/>
    <n v="0.4"/>
    <x v="14"/>
    <s v="2024-12-06"/>
    <n v="38"/>
    <x v="119"/>
    <n v="38"/>
    <n v="6.0263157894736841"/>
  </r>
  <r>
    <x v="7"/>
    <x v="2"/>
    <n v="78"/>
    <n v="0.4"/>
    <x v="15"/>
    <s v="2024-12-10"/>
    <n v="41"/>
    <x v="120"/>
    <n v="41"/>
    <n v="1.9024390243902438"/>
  </r>
  <r>
    <x v="8"/>
    <x v="2"/>
    <n v="152"/>
    <n v="0.4"/>
    <x v="15"/>
    <s v="2024-12-02"/>
    <n v="32"/>
    <x v="121"/>
    <n v="33"/>
    <n v="4.75"/>
  </r>
  <r>
    <x v="8"/>
    <x v="2"/>
    <n v="85"/>
    <n v="0.4"/>
    <x v="15"/>
    <s v="2024-12-02"/>
    <n v="33"/>
    <x v="122"/>
    <n v="33"/>
    <n v="2.5757575757575757"/>
  </r>
  <r>
    <x v="4"/>
    <x v="2"/>
    <n v="193"/>
    <n v="0.4"/>
    <x v="16"/>
    <s v="2024-12-09"/>
    <n v="38"/>
    <x v="123"/>
    <n v="39"/>
    <n v="5.0789473684210522"/>
  </r>
  <r>
    <x v="6"/>
    <x v="2"/>
    <n v="88"/>
    <n v="0.4"/>
    <x v="35"/>
    <s v="2024-12-04"/>
    <n v="33"/>
    <x v="124"/>
    <n v="33"/>
    <n v="2.6666666666666665"/>
  </r>
  <r>
    <x v="1"/>
    <x v="2"/>
    <n v="71"/>
    <n v="0.4"/>
    <x v="17"/>
    <s v="2024-12-16"/>
    <n v="43"/>
    <x v="125"/>
    <n v="44"/>
    <n v="1.6511627906976745"/>
  </r>
  <r>
    <x v="5"/>
    <x v="2"/>
    <n v="151"/>
    <n v="0.4"/>
    <x v="17"/>
    <s v="2024-12-07"/>
    <n v="35"/>
    <x v="126"/>
    <n v="35"/>
    <n v="4.3142857142857141"/>
  </r>
  <r>
    <x v="2"/>
    <x v="2"/>
    <n v="113"/>
    <n v="0.4"/>
    <x v="18"/>
    <s v="2024-12-09"/>
    <n v="35"/>
    <x v="127"/>
    <n v="36"/>
    <n v="3.2285714285714286"/>
  </r>
  <r>
    <x v="7"/>
    <x v="2"/>
    <n v="128"/>
    <n v="0.4"/>
    <x v="19"/>
    <s v="2024-12-07"/>
    <n v="33"/>
    <x v="128"/>
    <n v="33"/>
    <n v="3.8787878787878789"/>
  </r>
  <r>
    <x v="8"/>
    <x v="2"/>
    <n v="190"/>
    <n v="0.4"/>
    <x v="19"/>
    <s v="2024-12-11"/>
    <n v="37"/>
    <x v="129"/>
    <n v="37"/>
    <n v="5.1351351351351351"/>
  </r>
  <r>
    <x v="6"/>
    <x v="2"/>
    <n v="161"/>
    <n v="0.4"/>
    <x v="20"/>
    <s v="2024-12-17"/>
    <n v="42"/>
    <x v="130"/>
    <n v="42"/>
    <n v="3.8333333333333335"/>
  </r>
  <r>
    <x v="8"/>
    <x v="2"/>
    <n v="86"/>
    <n v="0.4"/>
    <x v="36"/>
    <s v="2024-12-12"/>
    <n v="34"/>
    <x v="131"/>
    <n v="34"/>
    <n v="2.5294117647058822"/>
  </r>
  <r>
    <x v="4"/>
    <x v="2"/>
    <n v="208"/>
    <n v="0.4"/>
    <x v="22"/>
    <s v="2024-12-17"/>
    <n v="37"/>
    <x v="132"/>
    <n v="37"/>
    <n v="5.6216216216216219"/>
  </r>
  <r>
    <x v="7"/>
    <x v="2"/>
    <n v="55"/>
    <n v="0.4"/>
    <x v="45"/>
    <s v="2024-12-26"/>
    <n v="44"/>
    <x v="133"/>
    <n v="44"/>
    <n v="1.25"/>
  </r>
  <r>
    <x v="2"/>
    <x v="2"/>
    <n v="175"/>
    <n v="0.4"/>
    <x v="23"/>
    <s v="2024-12-17"/>
    <n v="34"/>
    <x v="134"/>
    <n v="34"/>
    <n v="5.1470588235294121"/>
  </r>
  <r>
    <x v="6"/>
    <x v="2"/>
    <n v="177"/>
    <n v="0.4"/>
    <x v="23"/>
    <s v="2024-12-26"/>
    <n v="43"/>
    <x v="135"/>
    <n v="43"/>
    <n v="4.1162790697674421"/>
  </r>
  <r>
    <x v="3"/>
    <x v="2"/>
    <n v="72"/>
    <n v="0.4"/>
    <x v="23"/>
    <s v="2024-12-18"/>
    <n v="35"/>
    <x v="136"/>
    <n v="35"/>
    <n v="2.0571428571428569"/>
  </r>
  <r>
    <x v="0"/>
    <x v="2"/>
    <n v="126"/>
    <n v="0.4"/>
    <x v="24"/>
    <s v="2024-12-18"/>
    <n v="34"/>
    <x v="137"/>
    <n v="34"/>
    <n v="3.7058823529411766"/>
  </r>
  <r>
    <x v="3"/>
    <x v="2"/>
    <n v="168"/>
    <n v="0.4"/>
    <x v="38"/>
    <s v="2024-12-19"/>
    <n v="34"/>
    <x v="138"/>
    <n v="34"/>
    <n v="4.9411764705882355"/>
  </r>
  <r>
    <x v="1"/>
    <x v="2"/>
    <n v="59"/>
    <n v="0.4"/>
    <x v="25"/>
    <s v="2024-12-20"/>
    <n v="33"/>
    <x v="139"/>
    <n v="33"/>
    <n v="1.7878787878787878"/>
  </r>
  <r>
    <x v="2"/>
    <x v="2"/>
    <n v="233"/>
    <n v="0.4"/>
    <x v="39"/>
    <s v="2024-12-20"/>
    <n v="32"/>
    <x v="140"/>
    <n v="32"/>
    <n v="7.28125"/>
  </r>
  <r>
    <x v="9"/>
    <x v="2"/>
    <n v="194"/>
    <n v="0.4"/>
    <x v="40"/>
    <s v="2024-12-30"/>
    <n v="40"/>
    <x v="141"/>
    <n v="40"/>
    <n v="4.8499999999999996"/>
  </r>
  <r>
    <x v="2"/>
    <x v="2"/>
    <n v="119"/>
    <n v="0.4"/>
    <x v="27"/>
    <s v="2024-12-24"/>
    <n v="32"/>
    <x v="142"/>
    <n v="32"/>
    <n v="3.71875"/>
  </r>
  <r>
    <x v="8"/>
    <x v="2"/>
    <n v="80"/>
    <n v="0.4"/>
    <x v="27"/>
    <s v="2025-01-03"/>
    <n v="42"/>
    <x v="143"/>
    <n v="42"/>
    <n v="1.9047619047619047"/>
  </r>
  <r>
    <x v="6"/>
    <x v="2"/>
    <n v="178"/>
    <n v="0.4"/>
    <x v="28"/>
    <s v="2024-12-31"/>
    <n v="38"/>
    <x v="144"/>
    <n v="38"/>
    <n v="4.6842105263157894"/>
  </r>
  <r>
    <x v="9"/>
    <x v="2"/>
    <n v="142"/>
    <n v="0.4"/>
    <x v="28"/>
    <s v="2025-01-06"/>
    <n v="44"/>
    <x v="145"/>
    <n v="44"/>
    <n v="3.2272727272727271"/>
  </r>
  <r>
    <x v="2"/>
    <x v="2"/>
    <n v="121"/>
    <n v="0.4"/>
    <x v="30"/>
    <s v="2025-01-09"/>
    <n v="44"/>
    <x v="146"/>
    <n v="44"/>
    <n v="2.75"/>
  </r>
  <r>
    <x v="0"/>
    <x v="2"/>
    <n v="198"/>
    <n v="0.4"/>
    <x v="31"/>
    <s v="2024-12-30"/>
    <n v="33"/>
    <x v="147"/>
    <n v="33"/>
    <n v="6"/>
  </r>
  <r>
    <x v="3"/>
    <x v="2"/>
    <n v="72"/>
    <n v="0.4"/>
    <x v="31"/>
    <s v="2025-01-08"/>
    <n v="42"/>
    <x v="148"/>
    <n v="42"/>
    <n v="1.7142857142857142"/>
  </r>
  <r>
    <x v="0"/>
    <x v="2"/>
    <n v="229"/>
    <n v="0.4"/>
    <x v="41"/>
    <s v="2025-01-08"/>
    <n v="41"/>
    <x v="149"/>
    <n v="41"/>
    <n v="5.5853658536585362"/>
  </r>
  <r>
    <x v="2"/>
    <x v="2"/>
    <n v="78"/>
    <n v="0.4"/>
    <x v="46"/>
    <s v="2025-01-11"/>
    <n v="42"/>
    <x v="150"/>
    <n v="42"/>
    <n v="1.8571428571428572"/>
  </r>
  <r>
    <x v="0"/>
    <x v="3"/>
    <n v="39"/>
    <n v="2.5"/>
    <x v="1"/>
    <s v="2024-11-12"/>
    <n v="38"/>
    <x v="151"/>
    <n v="38"/>
    <n v="1.0263157894736843"/>
  </r>
  <r>
    <x v="3"/>
    <x v="3"/>
    <n v="12"/>
    <n v="2.5"/>
    <x v="33"/>
    <s v="2024-11-20"/>
    <n v="44"/>
    <x v="152"/>
    <n v="44"/>
    <n v="0.27272727272727271"/>
  </r>
  <r>
    <x v="6"/>
    <x v="3"/>
    <n v="24"/>
    <n v="2.5"/>
    <x v="34"/>
    <s v="2024-11-11"/>
    <n v="33"/>
    <x v="153"/>
    <n v="34"/>
    <n v="0.72727272727272729"/>
  </r>
  <r>
    <x v="5"/>
    <x v="3"/>
    <n v="31"/>
    <n v="2.5"/>
    <x v="43"/>
    <s v="2024-11-18"/>
    <n v="39"/>
    <x v="154"/>
    <n v="39"/>
    <n v="0.79487179487179482"/>
  </r>
  <r>
    <x v="1"/>
    <x v="3"/>
    <n v="52"/>
    <n v="2.5"/>
    <x v="4"/>
    <s v="2024-11-20"/>
    <n v="36"/>
    <x v="155"/>
    <n v="36"/>
    <n v="1.4444444444444444"/>
  </r>
  <r>
    <x v="5"/>
    <x v="3"/>
    <n v="41"/>
    <n v="2.5"/>
    <x v="4"/>
    <s v="2024-11-19"/>
    <n v="35"/>
    <x v="156"/>
    <n v="35"/>
    <n v="1.1714285714285715"/>
  </r>
  <r>
    <x v="8"/>
    <x v="3"/>
    <n v="18"/>
    <n v="2.5"/>
    <x v="4"/>
    <s v="2024-11-16"/>
    <n v="32"/>
    <x v="157"/>
    <n v="32"/>
    <n v="0.5625"/>
  </r>
  <r>
    <x v="6"/>
    <x v="3"/>
    <n v="25"/>
    <n v="2.5"/>
    <x v="5"/>
    <s v="2024-11-19"/>
    <n v="34"/>
    <x v="158"/>
    <n v="34"/>
    <n v="0.73529411764705888"/>
  </r>
  <r>
    <x v="3"/>
    <x v="3"/>
    <n v="26"/>
    <n v="2.5"/>
    <x v="5"/>
    <s v="2024-11-19"/>
    <n v="34"/>
    <x v="159"/>
    <n v="34"/>
    <n v="0.76470588235294112"/>
  </r>
  <r>
    <x v="5"/>
    <x v="3"/>
    <n v="53"/>
    <n v="2.5"/>
    <x v="5"/>
    <s v="2024-11-18"/>
    <n v="33"/>
    <x v="160"/>
    <n v="33"/>
    <n v="1.606060606060606"/>
  </r>
  <r>
    <x v="6"/>
    <x v="3"/>
    <n v="51"/>
    <n v="2.5"/>
    <x v="44"/>
    <s v="2024-11-21"/>
    <n v="35"/>
    <x v="161"/>
    <n v="35"/>
    <n v="1.4571428571428571"/>
  </r>
  <r>
    <x v="4"/>
    <x v="3"/>
    <n v="50"/>
    <n v="2.5"/>
    <x v="47"/>
    <s v="2024-11-26"/>
    <n v="39"/>
    <x v="162"/>
    <n v="39"/>
    <n v="1.2820512820512822"/>
  </r>
  <r>
    <x v="4"/>
    <x v="3"/>
    <n v="14"/>
    <n v="2.5"/>
    <x v="6"/>
    <s v="2024-12-03"/>
    <n v="45"/>
    <x v="163"/>
    <n v="45"/>
    <n v="0.31111111111111112"/>
  </r>
  <r>
    <x v="0"/>
    <x v="3"/>
    <n v="54"/>
    <n v="2.5"/>
    <x v="7"/>
    <s v="2024-12-02"/>
    <n v="42"/>
    <x v="164"/>
    <n v="43"/>
    <n v="1.2857142857142858"/>
  </r>
  <r>
    <x v="5"/>
    <x v="3"/>
    <n v="34"/>
    <n v="2.5"/>
    <x v="8"/>
    <s v="2024-12-02"/>
    <n v="41"/>
    <x v="165"/>
    <n v="42"/>
    <n v="0.82926829268292679"/>
  </r>
  <r>
    <x v="1"/>
    <x v="3"/>
    <n v="58"/>
    <n v="2.5"/>
    <x v="9"/>
    <s v="2024-12-02"/>
    <n v="41"/>
    <x v="166"/>
    <n v="41"/>
    <n v="1.4146341463414633"/>
  </r>
  <r>
    <x v="6"/>
    <x v="3"/>
    <n v="31"/>
    <n v="2.5"/>
    <x v="10"/>
    <s v="2024-12-02"/>
    <n v="39"/>
    <x v="154"/>
    <n v="40"/>
    <n v="0.79487179487179482"/>
  </r>
  <r>
    <x v="1"/>
    <x v="3"/>
    <n v="52"/>
    <n v="2.5"/>
    <x v="10"/>
    <s v="2024-12-06"/>
    <n v="44"/>
    <x v="167"/>
    <n v="44"/>
    <n v="1.1818181818181819"/>
  </r>
  <r>
    <x v="4"/>
    <x v="3"/>
    <n v="39"/>
    <n v="2.5"/>
    <x v="11"/>
    <s v="2024-12-06"/>
    <n v="43"/>
    <x v="168"/>
    <n v="43"/>
    <n v="0.90697674418604646"/>
  </r>
  <r>
    <x v="1"/>
    <x v="3"/>
    <n v="27"/>
    <n v="2.5"/>
    <x v="11"/>
    <s v="2024-12-09"/>
    <n v="45"/>
    <x v="169"/>
    <n v="46"/>
    <n v="0.6"/>
  </r>
  <r>
    <x v="8"/>
    <x v="3"/>
    <n v="60"/>
    <n v="2.5"/>
    <x v="11"/>
    <s v="2024-12-04"/>
    <n v="41"/>
    <x v="170"/>
    <n v="41"/>
    <n v="1.4634146341463414"/>
  </r>
  <r>
    <x v="8"/>
    <x v="3"/>
    <n v="52"/>
    <n v="2.5"/>
    <x v="48"/>
    <s v="2024-11-29"/>
    <n v="35"/>
    <x v="171"/>
    <n v="35"/>
    <n v="1.4857142857142858"/>
  </r>
  <r>
    <x v="2"/>
    <x v="3"/>
    <n v="30"/>
    <n v="2.5"/>
    <x v="12"/>
    <s v="2024-12-02"/>
    <n v="36"/>
    <x v="172"/>
    <n v="37"/>
    <n v="0.83333333333333337"/>
  </r>
  <r>
    <x v="8"/>
    <x v="3"/>
    <n v="20"/>
    <n v="2.5"/>
    <x v="12"/>
    <s v="2024-12-02"/>
    <n v="37"/>
    <x v="173"/>
    <n v="37"/>
    <n v="0.54054054054054057"/>
  </r>
  <r>
    <x v="1"/>
    <x v="3"/>
    <n v="27"/>
    <n v="2.5"/>
    <x v="14"/>
    <s v="2024-12-10"/>
    <n v="42"/>
    <x v="174"/>
    <n v="42"/>
    <n v="0.6428571428571429"/>
  </r>
  <r>
    <x v="9"/>
    <x v="3"/>
    <n v="54"/>
    <n v="2.5"/>
    <x v="14"/>
    <s v="2024-12-07"/>
    <n v="39"/>
    <x v="175"/>
    <n v="39"/>
    <n v="1.3846153846153846"/>
  </r>
  <r>
    <x v="8"/>
    <x v="3"/>
    <n v="49"/>
    <n v="2.5"/>
    <x v="15"/>
    <s v="2024-12-09"/>
    <n v="40"/>
    <x v="176"/>
    <n v="40"/>
    <n v="1.2250000000000001"/>
  </r>
  <r>
    <x v="3"/>
    <x v="3"/>
    <n v="56"/>
    <n v="2.5"/>
    <x v="16"/>
    <s v="2024-12-03"/>
    <n v="33"/>
    <x v="79"/>
    <n v="33"/>
    <n v="1.696969696969697"/>
  </r>
  <r>
    <x v="1"/>
    <x v="3"/>
    <n v="14"/>
    <n v="2.5"/>
    <x v="17"/>
    <s v="2024-12-09"/>
    <n v="36"/>
    <x v="12"/>
    <n v="37"/>
    <n v="0.3888888888888889"/>
  </r>
  <r>
    <x v="5"/>
    <x v="3"/>
    <n v="55"/>
    <n v="2.5"/>
    <x v="17"/>
    <s v="2024-12-09"/>
    <n v="36"/>
    <x v="177"/>
    <n v="37"/>
    <n v="1.5277777777777777"/>
  </r>
  <r>
    <x v="5"/>
    <x v="3"/>
    <n v="42"/>
    <n v="2.5"/>
    <x v="17"/>
    <s v="2024-12-04"/>
    <n v="32"/>
    <x v="95"/>
    <n v="32"/>
    <n v="1.3125"/>
  </r>
  <r>
    <x v="2"/>
    <x v="3"/>
    <n v="41"/>
    <n v="2.5"/>
    <x v="18"/>
    <s v="2024-12-07"/>
    <n v="34"/>
    <x v="165"/>
    <n v="34"/>
    <n v="1.2058823529411764"/>
  </r>
  <r>
    <x v="7"/>
    <x v="3"/>
    <n v="17"/>
    <n v="2.5"/>
    <x v="19"/>
    <s v="2024-12-16"/>
    <n v="42"/>
    <x v="178"/>
    <n v="42"/>
    <n v="0.40476190476190477"/>
  </r>
  <r>
    <x v="9"/>
    <x v="3"/>
    <n v="22"/>
    <n v="2.5"/>
    <x v="20"/>
    <s v="2024-12-13"/>
    <n v="38"/>
    <x v="66"/>
    <n v="38"/>
    <n v="0.57894736842105265"/>
  </r>
  <r>
    <x v="1"/>
    <x v="3"/>
    <n v="52"/>
    <n v="2.5"/>
    <x v="36"/>
    <s v="2024-12-20"/>
    <n v="42"/>
    <x v="179"/>
    <n v="42"/>
    <n v="1.2380952380952381"/>
  </r>
  <r>
    <x v="8"/>
    <x v="3"/>
    <n v="45"/>
    <n v="2.5"/>
    <x v="21"/>
    <s v="2024-12-24"/>
    <n v="45"/>
    <x v="180"/>
    <n v="45"/>
    <n v="1"/>
  </r>
  <r>
    <x v="4"/>
    <x v="3"/>
    <n v="25"/>
    <n v="2.5"/>
    <x v="22"/>
    <s v="2024-12-12"/>
    <n v="32"/>
    <x v="181"/>
    <n v="32"/>
    <n v="0.78125"/>
  </r>
  <r>
    <x v="0"/>
    <x v="3"/>
    <n v="60"/>
    <n v="2.5"/>
    <x v="22"/>
    <s v="2024-12-16"/>
    <n v="36"/>
    <x v="182"/>
    <n v="36"/>
    <n v="1.6666666666666667"/>
  </r>
  <r>
    <x v="1"/>
    <x v="3"/>
    <n v="35"/>
    <n v="2.5"/>
    <x v="22"/>
    <s v="2024-12-17"/>
    <n v="37"/>
    <x v="183"/>
    <n v="37"/>
    <n v="0.94594594594594594"/>
  </r>
  <r>
    <x v="6"/>
    <x v="3"/>
    <n v="53"/>
    <n v="2.5"/>
    <x v="23"/>
    <s v="2024-12-16"/>
    <n v="33"/>
    <x v="160"/>
    <n v="33"/>
    <n v="1.606060606060606"/>
  </r>
  <r>
    <x v="0"/>
    <x v="3"/>
    <n v="38"/>
    <n v="2.5"/>
    <x v="24"/>
    <s v="2024-12-21"/>
    <n v="37"/>
    <x v="184"/>
    <n v="37"/>
    <n v="1.027027027027027"/>
  </r>
  <r>
    <x v="2"/>
    <x v="3"/>
    <n v="43"/>
    <n v="2.5"/>
    <x v="39"/>
    <s v="2024-12-31"/>
    <n v="43"/>
    <x v="185"/>
    <n v="43"/>
    <n v="1"/>
  </r>
  <r>
    <x v="9"/>
    <x v="3"/>
    <n v="36"/>
    <n v="2.5"/>
    <x v="40"/>
    <s v="2024-12-25"/>
    <n v="35"/>
    <x v="186"/>
    <n v="35"/>
    <n v="1.0285714285714285"/>
  </r>
  <r>
    <x v="2"/>
    <x v="3"/>
    <n v="24"/>
    <n v="2.5"/>
    <x v="27"/>
    <s v="2025-01-06"/>
    <n v="45"/>
    <x v="172"/>
    <n v="45"/>
    <n v="0.53333333333333333"/>
  </r>
  <r>
    <x v="9"/>
    <x v="3"/>
    <n v="56"/>
    <n v="2.5"/>
    <x v="27"/>
    <s v="2024-12-27"/>
    <n v="35"/>
    <x v="176"/>
    <n v="35"/>
    <n v="1.6"/>
  </r>
  <r>
    <x v="8"/>
    <x v="3"/>
    <n v="53"/>
    <n v="2.5"/>
    <x v="27"/>
    <s v="2025-01-03"/>
    <n v="42"/>
    <x v="187"/>
    <n v="42"/>
    <n v="1.2619047619047619"/>
  </r>
  <r>
    <x v="9"/>
    <x v="3"/>
    <n v="20"/>
    <n v="2.5"/>
    <x v="28"/>
    <s v="2024-12-28"/>
    <n v="35"/>
    <x v="188"/>
    <n v="35"/>
    <n v="0.5714285714285714"/>
  </r>
  <r>
    <x v="4"/>
    <x v="3"/>
    <n v="39"/>
    <n v="2.5"/>
    <x v="30"/>
    <s v="2025-01-06"/>
    <n v="41"/>
    <x v="189"/>
    <n v="41"/>
    <n v="0.95121951219512191"/>
  </r>
  <r>
    <x v="1"/>
    <x v="3"/>
    <n v="19"/>
    <n v="2.5"/>
    <x v="30"/>
    <s v="2025-01-06"/>
    <n v="41"/>
    <x v="190"/>
    <n v="41"/>
    <n v="0.46341463414634149"/>
  </r>
  <r>
    <x v="1"/>
    <x v="3"/>
    <n v="51"/>
    <n v="2.5"/>
    <x v="30"/>
    <s v="2025-01-02"/>
    <n v="37"/>
    <x v="191"/>
    <n v="37"/>
    <n v="1.3783783783783783"/>
  </r>
  <r>
    <x v="7"/>
    <x v="3"/>
    <n v="50"/>
    <n v="2.5"/>
    <x v="41"/>
    <s v="2025-01-06"/>
    <n v="38"/>
    <x v="192"/>
    <n v="39"/>
    <n v="1.3157894736842106"/>
  </r>
  <r>
    <x v="8"/>
    <x v="3"/>
    <n v="58"/>
    <n v="2.5"/>
    <x v="41"/>
    <s v="2025-01-11"/>
    <n v="44"/>
    <x v="193"/>
    <n v="44"/>
    <n v="1.3181818181818181"/>
  </r>
  <r>
    <x v="7"/>
    <x v="3"/>
    <n v="51"/>
    <n v="2.5"/>
    <x v="32"/>
    <s v="2025-01-06"/>
    <n v="38"/>
    <x v="194"/>
    <n v="38"/>
    <n v="1.3421052631578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702D2-1A7D-498A-A6EE-1BB880E2231E}" name="PivotTable1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M14" firstHeaderRow="1" firstDataRow="1" firstDataCol="1"/>
  <pivotFields count="10">
    <pivotField axis="axisRow" compact="0" outline="0" showAll="0">
      <items count="11">
        <item x="2"/>
        <item x="6"/>
        <item x="4"/>
        <item x="0"/>
        <item x="3"/>
        <item x="1"/>
        <item x="5"/>
        <item x="7"/>
        <item x="9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96">
        <item x="35"/>
        <item x="14"/>
        <item x="32"/>
        <item x="41"/>
        <item x="24"/>
        <item x="15"/>
        <item x="27"/>
        <item x="42"/>
        <item x="139"/>
        <item x="31"/>
        <item x="40"/>
        <item x="13"/>
        <item x="61"/>
        <item x="133"/>
        <item x="136"/>
        <item x="51"/>
        <item x="65"/>
        <item x="0"/>
        <item x="70"/>
        <item x="112"/>
        <item x="25"/>
        <item x="122"/>
        <item x="4"/>
        <item x="75"/>
        <item x="124"/>
        <item x="131"/>
        <item x="114"/>
        <item x="16"/>
        <item x="148"/>
        <item x="125"/>
        <item x="76"/>
        <item x="12"/>
        <item x="120"/>
        <item x="28"/>
        <item x="106"/>
        <item x="97"/>
        <item x="150"/>
        <item x="152"/>
        <item x="81"/>
        <item x="143"/>
        <item x="103"/>
        <item x="48"/>
        <item x="37"/>
        <item x="10"/>
        <item x="38"/>
        <item x="157"/>
        <item x="19"/>
        <item x="116"/>
        <item x="6"/>
        <item x="36"/>
        <item x="142"/>
        <item x="111"/>
        <item x="163"/>
        <item x="127"/>
        <item x="80"/>
        <item x="43"/>
        <item x="5"/>
        <item x="128"/>
        <item x="137"/>
        <item x="104"/>
        <item x="1"/>
        <item x="188"/>
        <item x="2"/>
        <item x="178"/>
        <item x="30"/>
        <item x="69"/>
        <item x="173"/>
        <item x="121"/>
        <item x="7"/>
        <item x="190"/>
        <item x="153"/>
        <item x="113"/>
        <item x="181"/>
        <item x="92"/>
        <item x="87"/>
        <item x="102"/>
        <item x="9"/>
        <item x="99"/>
        <item x="90"/>
        <item x="66"/>
        <item x="126"/>
        <item x="158"/>
        <item x="146"/>
        <item x="34"/>
        <item x="33"/>
        <item x="159"/>
        <item x="68"/>
        <item x="3"/>
        <item x="26"/>
        <item x="83"/>
        <item x="138"/>
        <item x="96"/>
        <item x="62"/>
        <item x="86"/>
        <item x="22"/>
        <item x="134"/>
        <item x="117"/>
        <item x="17"/>
        <item x="44"/>
        <item x="145"/>
        <item x="23"/>
        <item x="77"/>
        <item x="20"/>
        <item x="101"/>
        <item x="56"/>
        <item x="21"/>
        <item x="147"/>
        <item x="108"/>
        <item x="91"/>
        <item x="172"/>
        <item x="130"/>
        <item x="144"/>
        <item x="64"/>
        <item x="39"/>
        <item x="93"/>
        <item x="129"/>
        <item x="11"/>
        <item x="174"/>
        <item x="55"/>
        <item x="47"/>
        <item x="123"/>
        <item x="140"/>
        <item x="154"/>
        <item x="169"/>
        <item x="135"/>
        <item x="71"/>
        <item x="132"/>
        <item x="141"/>
        <item x="109"/>
        <item x="59"/>
        <item x="186"/>
        <item x="67"/>
        <item x="73"/>
        <item x="183"/>
        <item x="29"/>
        <item x="95"/>
        <item x="18"/>
        <item x="54"/>
        <item x="119"/>
        <item x="165"/>
        <item x="105"/>
        <item x="184"/>
        <item x="8"/>
        <item x="100"/>
        <item x="156"/>
        <item x="52"/>
        <item x="151"/>
        <item x="107"/>
        <item x="149"/>
        <item x="85"/>
        <item x="45"/>
        <item x="98"/>
        <item x="94"/>
        <item x="115"/>
        <item x="189"/>
        <item x="82"/>
        <item x="110"/>
        <item x="168"/>
        <item x="84"/>
        <item x="78"/>
        <item x="118"/>
        <item x="57"/>
        <item x="160"/>
        <item x="72"/>
        <item x="49"/>
        <item x="161"/>
        <item x="58"/>
        <item x="171"/>
        <item x="79"/>
        <item x="185"/>
        <item x="155"/>
        <item x="191"/>
        <item x="89"/>
        <item x="53"/>
        <item x="192"/>
        <item x="50"/>
        <item x="194"/>
        <item x="46"/>
        <item x="162"/>
        <item x="176"/>
        <item x="177"/>
        <item x="180"/>
        <item x="175"/>
        <item x="182"/>
        <item x="179"/>
        <item x="187"/>
        <item x="164"/>
        <item x="167"/>
        <item x="63"/>
        <item x="88"/>
        <item x="166"/>
        <item x="60"/>
        <item x="170"/>
        <item x="74"/>
        <item x="193"/>
        <item t="default"/>
      </items>
    </pivotField>
    <pivotField compact="0" outline="0" showAll="0"/>
    <pivotField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Cost (INR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D697E-F47F-46DC-8A60-18DE04EAF762}" name="PivotTable4" cacheId="2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D6" firstHeaderRow="0" firstDataRow="1" firstDataCol="1"/>
  <pivotFields count="10">
    <pivotField compact="0" outline="0" showAll="0"/>
    <pivotField name="Item Category"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Rental Duration (Days)" fld="6" subtotal="average" baseField="0" baseItem="0"/>
    <dataField name="Most Common Duration (Days)" fld="6" subtotal="min" baseField="0" baseItem="0"/>
    <dataField name="Minimum Duration (Days)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24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ED78-815E-4D29-A696-9F7BE7D9413C}">
  <sheetPr filterMode="1"/>
  <dimension ref="A1:R217"/>
  <sheetViews>
    <sheetView tabSelected="1" zoomScale="115" zoomScaleNormal="60" workbookViewId="0">
      <selection activeCell="L4" sqref="L4"/>
    </sheetView>
  </sheetViews>
  <sheetFormatPr defaultRowHeight="15" customHeight="1"/>
  <cols>
    <col min="1" max="1" width="15.42578125" customWidth="1"/>
    <col min="2" max="2" width="14.5703125" customWidth="1"/>
    <col min="3" max="3" width="17.7109375" customWidth="1"/>
    <col min="4" max="4" width="24.140625" customWidth="1"/>
    <col min="5" max="5" width="20.42578125" customWidth="1"/>
    <col min="6" max="6" width="20.85546875" customWidth="1"/>
    <col min="7" max="7" width="18.5703125" customWidth="1"/>
    <col min="8" max="8" width="23.28515625" customWidth="1"/>
    <col min="9" max="9" width="18.42578125" customWidth="1"/>
    <col min="10" max="12" width="10.28515625" customWidth="1"/>
  </cols>
  <sheetData>
    <row r="1" spans="1:18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</row>
    <row r="2" spans="1:18" hidden="1">
      <c r="A2" s="1" t="s">
        <v>9</v>
      </c>
      <c r="B2" s="1" t="s">
        <v>10</v>
      </c>
      <c r="C2" s="1">
        <v>39</v>
      </c>
      <c r="D2" s="1">
        <v>2.5</v>
      </c>
      <c r="E2" s="1" t="s">
        <v>11</v>
      </c>
      <c r="F2" s="1" t="s">
        <v>12</v>
      </c>
      <c r="G2" s="1">
        <v>38</v>
      </c>
      <c r="H2" s="1">
        <v>3705</v>
      </c>
      <c r="I2" s="1">
        <f>C2 / G2</f>
        <v>1.0263157894736843</v>
      </c>
      <c r="J2" s="1"/>
      <c r="K2" s="1"/>
      <c r="L2" s="1"/>
      <c r="M2" s="1"/>
      <c r="N2" s="1"/>
      <c r="O2" s="1"/>
      <c r="P2" s="1"/>
      <c r="Q2" s="1"/>
      <c r="R2" s="1"/>
    </row>
    <row r="3" spans="1:18" hidden="1">
      <c r="A3" s="1" t="s">
        <v>13</v>
      </c>
      <c r="B3" s="1" t="s">
        <v>10</v>
      </c>
      <c r="C3" s="1">
        <v>12</v>
      </c>
      <c r="D3" s="1">
        <v>2.5</v>
      </c>
      <c r="E3" s="1" t="s">
        <v>14</v>
      </c>
      <c r="F3" s="1" t="s">
        <v>15</v>
      </c>
      <c r="G3" s="1">
        <v>44</v>
      </c>
      <c r="H3" s="1">
        <v>1320</v>
      </c>
      <c r="I3" s="1">
        <f t="shared" ref="I3:I66" si="0">C3 / G3</f>
        <v>0.27272727272727271</v>
      </c>
      <c r="J3" s="1"/>
      <c r="K3" s="1"/>
      <c r="L3" s="1"/>
      <c r="M3" s="1"/>
      <c r="N3" s="1"/>
      <c r="O3" s="1"/>
      <c r="P3" s="1"/>
      <c r="Q3" s="1"/>
      <c r="R3" s="1"/>
    </row>
    <row r="4" spans="1:18" hidden="1">
      <c r="A4" s="1" t="s">
        <v>16</v>
      </c>
      <c r="B4" s="1" t="s">
        <v>10</v>
      </c>
      <c r="C4" s="1">
        <v>24</v>
      </c>
      <c r="D4" s="1">
        <v>2.5</v>
      </c>
      <c r="E4" s="1" t="s">
        <v>17</v>
      </c>
      <c r="F4" s="1" t="s">
        <v>18</v>
      </c>
      <c r="G4" s="1">
        <v>33</v>
      </c>
      <c r="H4" s="1">
        <v>1980</v>
      </c>
      <c r="I4" s="1">
        <f t="shared" si="0"/>
        <v>0.72727272727272729</v>
      </c>
      <c r="J4" s="1"/>
      <c r="K4" s="1"/>
      <c r="L4" s="1"/>
      <c r="M4" s="1"/>
      <c r="N4" s="1"/>
      <c r="O4" s="1"/>
      <c r="P4" s="1"/>
      <c r="Q4" s="1"/>
      <c r="R4" s="1"/>
    </row>
    <row r="5" spans="1:18" hidden="1">
      <c r="A5" s="1" t="s">
        <v>19</v>
      </c>
      <c r="B5" s="1" t="s">
        <v>10</v>
      </c>
      <c r="C5" s="1">
        <v>31</v>
      </c>
      <c r="D5" s="1">
        <v>2.5</v>
      </c>
      <c r="E5" s="1" t="s">
        <v>20</v>
      </c>
      <c r="F5" s="1" t="s">
        <v>21</v>
      </c>
      <c r="G5" s="1">
        <v>39</v>
      </c>
      <c r="H5" s="1">
        <v>3022.5</v>
      </c>
      <c r="I5" s="1">
        <f t="shared" si="0"/>
        <v>0.79487179487179482</v>
      </c>
      <c r="J5" s="1"/>
      <c r="K5" s="1"/>
      <c r="L5" s="1"/>
      <c r="M5" s="1"/>
      <c r="N5" s="1"/>
      <c r="O5" s="1"/>
      <c r="P5" s="1"/>
      <c r="Q5" s="1"/>
      <c r="R5" s="1"/>
    </row>
    <row r="6" spans="1:18" hidden="1">
      <c r="A6" s="1" t="s">
        <v>22</v>
      </c>
      <c r="B6" s="1" t="s">
        <v>10</v>
      </c>
      <c r="C6" s="1">
        <v>52</v>
      </c>
      <c r="D6" s="1">
        <v>2.5</v>
      </c>
      <c r="E6" s="1" t="s">
        <v>23</v>
      </c>
      <c r="F6" s="1" t="s">
        <v>15</v>
      </c>
      <c r="G6" s="1">
        <v>36</v>
      </c>
      <c r="H6" s="1">
        <v>4680</v>
      </c>
      <c r="I6" s="1">
        <f t="shared" si="0"/>
        <v>1.4444444444444444</v>
      </c>
      <c r="J6" s="1"/>
      <c r="K6" s="1"/>
      <c r="L6" s="1"/>
      <c r="M6" s="1"/>
      <c r="N6" s="1"/>
      <c r="O6" s="1"/>
      <c r="P6" s="1"/>
      <c r="Q6" s="1"/>
      <c r="R6" s="1"/>
    </row>
    <row r="7" spans="1:18" hidden="1">
      <c r="A7" s="1" t="s">
        <v>19</v>
      </c>
      <c r="B7" s="1" t="s">
        <v>10</v>
      </c>
      <c r="C7" s="1">
        <v>41</v>
      </c>
      <c r="D7" s="1">
        <v>2.5</v>
      </c>
      <c r="E7" s="1" t="s">
        <v>23</v>
      </c>
      <c r="F7" s="1" t="s">
        <v>24</v>
      </c>
      <c r="G7" s="1">
        <v>35</v>
      </c>
      <c r="H7" s="1">
        <v>3587.5</v>
      </c>
      <c r="I7" s="1">
        <f t="shared" si="0"/>
        <v>1.1714285714285715</v>
      </c>
      <c r="J7" s="1"/>
      <c r="K7" s="1"/>
      <c r="L7" s="1"/>
      <c r="M7" s="1"/>
      <c r="N7" s="1"/>
      <c r="O7" s="1"/>
      <c r="P7" s="1"/>
      <c r="Q7" s="1"/>
      <c r="R7" s="1"/>
    </row>
    <row r="8" spans="1:18" hidden="1">
      <c r="A8" s="1" t="s">
        <v>25</v>
      </c>
      <c r="B8" s="1" t="s">
        <v>10</v>
      </c>
      <c r="C8" s="1">
        <v>18</v>
      </c>
      <c r="D8" s="1">
        <v>2.5</v>
      </c>
      <c r="E8" s="1" t="s">
        <v>23</v>
      </c>
      <c r="F8" s="1" t="s">
        <v>26</v>
      </c>
      <c r="G8" s="1">
        <v>32</v>
      </c>
      <c r="H8" s="1">
        <v>1440</v>
      </c>
      <c r="I8" s="1">
        <f t="shared" si="0"/>
        <v>0.5625</v>
      </c>
      <c r="J8" s="1"/>
      <c r="K8" s="1"/>
      <c r="L8" s="1"/>
      <c r="M8" s="1"/>
      <c r="N8" s="1"/>
      <c r="O8" s="1"/>
      <c r="P8" s="1"/>
      <c r="Q8" s="1"/>
      <c r="R8" s="1"/>
    </row>
    <row r="9" spans="1:18" hidden="1">
      <c r="A9" s="1" t="s">
        <v>16</v>
      </c>
      <c r="B9" s="1" t="s">
        <v>10</v>
      </c>
      <c r="C9" s="1">
        <v>25</v>
      </c>
      <c r="D9" s="1">
        <v>2.5</v>
      </c>
      <c r="E9" s="1" t="s">
        <v>27</v>
      </c>
      <c r="F9" s="1" t="s">
        <v>24</v>
      </c>
      <c r="G9" s="1">
        <v>34</v>
      </c>
      <c r="H9" s="1">
        <v>2125</v>
      </c>
      <c r="I9" s="1">
        <f t="shared" si="0"/>
        <v>0.73529411764705888</v>
      </c>
      <c r="J9" s="1"/>
      <c r="K9" s="1"/>
      <c r="L9" s="1"/>
      <c r="M9" s="1"/>
      <c r="N9" s="1"/>
      <c r="O9" s="1"/>
      <c r="P9" s="1"/>
      <c r="Q9" s="1"/>
      <c r="R9" s="1"/>
    </row>
    <row r="10" spans="1:18" hidden="1">
      <c r="A10" s="1" t="s">
        <v>13</v>
      </c>
      <c r="B10" s="1" t="s">
        <v>10</v>
      </c>
      <c r="C10" s="1">
        <v>26</v>
      </c>
      <c r="D10" s="1">
        <v>2.5</v>
      </c>
      <c r="E10" s="1" t="s">
        <v>27</v>
      </c>
      <c r="F10" s="1" t="s">
        <v>24</v>
      </c>
      <c r="G10" s="1">
        <v>34</v>
      </c>
      <c r="H10" s="1">
        <v>2210</v>
      </c>
      <c r="I10" s="1">
        <f t="shared" si="0"/>
        <v>0.76470588235294112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idden="1">
      <c r="A11" s="1" t="s">
        <v>19</v>
      </c>
      <c r="B11" s="1" t="s">
        <v>10</v>
      </c>
      <c r="C11" s="1">
        <v>53</v>
      </c>
      <c r="D11" s="1">
        <v>2.5</v>
      </c>
      <c r="E11" s="1" t="s">
        <v>27</v>
      </c>
      <c r="F11" s="1" t="s">
        <v>21</v>
      </c>
      <c r="G11" s="1">
        <v>33</v>
      </c>
      <c r="H11" s="1">
        <v>4372.5</v>
      </c>
      <c r="I11" s="1">
        <f t="shared" si="0"/>
        <v>1.606060606060606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idden="1">
      <c r="A12" s="1" t="s">
        <v>16</v>
      </c>
      <c r="B12" s="1" t="s">
        <v>10</v>
      </c>
      <c r="C12" s="1">
        <v>51</v>
      </c>
      <c r="D12" s="1">
        <v>2.5</v>
      </c>
      <c r="E12" s="1" t="s">
        <v>28</v>
      </c>
      <c r="F12" s="1" t="s">
        <v>29</v>
      </c>
      <c r="G12" s="1">
        <v>35</v>
      </c>
      <c r="H12" s="1">
        <v>4462.5</v>
      </c>
      <c r="I12" s="1">
        <f t="shared" si="0"/>
        <v>1.4571428571428571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idden="1">
      <c r="A13" s="1" t="s">
        <v>30</v>
      </c>
      <c r="B13" s="1" t="s">
        <v>10</v>
      </c>
      <c r="C13" s="1">
        <v>50</v>
      </c>
      <c r="D13" s="1">
        <v>2.5</v>
      </c>
      <c r="E13" s="1" t="s">
        <v>31</v>
      </c>
      <c r="F13" s="1" t="s">
        <v>32</v>
      </c>
      <c r="G13" s="1">
        <v>39</v>
      </c>
      <c r="H13" s="1">
        <v>4875</v>
      </c>
      <c r="I13" s="1">
        <f t="shared" si="0"/>
        <v>1.2820512820512822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idden="1">
      <c r="A14" s="1" t="s">
        <v>30</v>
      </c>
      <c r="B14" s="1" t="s">
        <v>10</v>
      </c>
      <c r="C14" s="1">
        <v>14</v>
      </c>
      <c r="D14" s="1">
        <v>2.5</v>
      </c>
      <c r="E14" s="1" t="s">
        <v>33</v>
      </c>
      <c r="F14" s="1" t="s">
        <v>34</v>
      </c>
      <c r="G14" s="1">
        <v>45</v>
      </c>
      <c r="H14" s="1">
        <v>1575</v>
      </c>
      <c r="I14" s="1">
        <f t="shared" si="0"/>
        <v>0.31111111111111112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hidden="1">
      <c r="A15" s="1" t="s">
        <v>9</v>
      </c>
      <c r="B15" s="1" t="s">
        <v>10</v>
      </c>
      <c r="C15" s="1">
        <v>54</v>
      </c>
      <c r="D15" s="1">
        <v>2.5</v>
      </c>
      <c r="E15" s="1" t="s">
        <v>35</v>
      </c>
      <c r="F15" s="1" t="s">
        <v>36</v>
      </c>
      <c r="G15" s="1">
        <v>42</v>
      </c>
      <c r="H15" s="1">
        <v>5670</v>
      </c>
      <c r="I15" s="1">
        <f t="shared" si="0"/>
        <v>1.2857142857142858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hidden="1">
      <c r="A16" s="1" t="s">
        <v>19</v>
      </c>
      <c r="B16" s="1" t="s">
        <v>10</v>
      </c>
      <c r="C16" s="1">
        <v>34</v>
      </c>
      <c r="D16" s="1">
        <v>2.5</v>
      </c>
      <c r="E16" s="1" t="s">
        <v>37</v>
      </c>
      <c r="F16" s="1" t="s">
        <v>36</v>
      </c>
      <c r="G16" s="1">
        <v>41</v>
      </c>
      <c r="H16" s="1">
        <v>3485</v>
      </c>
      <c r="I16" s="1">
        <f t="shared" si="0"/>
        <v>0.82926829268292679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hidden="1">
      <c r="A17" s="1" t="s">
        <v>22</v>
      </c>
      <c r="B17" s="1" t="s">
        <v>10</v>
      </c>
      <c r="C17" s="1">
        <v>58</v>
      </c>
      <c r="D17" s="1">
        <v>2.5</v>
      </c>
      <c r="E17" s="1" t="s">
        <v>38</v>
      </c>
      <c r="F17" s="1" t="s">
        <v>36</v>
      </c>
      <c r="G17" s="1">
        <v>41</v>
      </c>
      <c r="H17" s="1">
        <v>5945</v>
      </c>
      <c r="I17" s="1">
        <f t="shared" si="0"/>
        <v>1.4146341463414633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hidden="1">
      <c r="A18" s="1" t="s">
        <v>16</v>
      </c>
      <c r="B18" s="1" t="s">
        <v>10</v>
      </c>
      <c r="C18" s="1">
        <v>31</v>
      </c>
      <c r="D18" s="1">
        <v>2.5</v>
      </c>
      <c r="E18" s="1" t="s">
        <v>39</v>
      </c>
      <c r="F18" s="1" t="s">
        <v>36</v>
      </c>
      <c r="G18" s="1">
        <v>39</v>
      </c>
      <c r="H18" s="1">
        <v>3022.5</v>
      </c>
      <c r="I18" s="1">
        <f t="shared" si="0"/>
        <v>0.79487179487179482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hidden="1">
      <c r="A19" s="1" t="s">
        <v>22</v>
      </c>
      <c r="B19" s="1" t="s">
        <v>10</v>
      </c>
      <c r="C19" s="1">
        <v>52</v>
      </c>
      <c r="D19" s="1">
        <v>2.5</v>
      </c>
      <c r="E19" s="1" t="s">
        <v>39</v>
      </c>
      <c r="F19" s="1" t="s">
        <v>40</v>
      </c>
      <c r="G19" s="1">
        <v>44</v>
      </c>
      <c r="H19" s="1">
        <v>5720</v>
      </c>
      <c r="I19" s="1">
        <f t="shared" si="0"/>
        <v>1.1818181818181819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hidden="1">
      <c r="A20" s="1" t="s">
        <v>30</v>
      </c>
      <c r="B20" s="1" t="s">
        <v>10</v>
      </c>
      <c r="C20" s="1">
        <v>39</v>
      </c>
      <c r="D20" s="1">
        <v>2.5</v>
      </c>
      <c r="E20" s="1" t="s">
        <v>41</v>
      </c>
      <c r="F20" s="1" t="s">
        <v>40</v>
      </c>
      <c r="G20" s="1">
        <v>43</v>
      </c>
      <c r="H20" s="1">
        <v>4192.5</v>
      </c>
      <c r="I20" s="1">
        <f t="shared" si="0"/>
        <v>0.90697674418604646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hidden="1">
      <c r="A21" s="1" t="s">
        <v>22</v>
      </c>
      <c r="B21" s="1" t="s">
        <v>10</v>
      </c>
      <c r="C21" s="1">
        <v>27</v>
      </c>
      <c r="D21" s="1">
        <v>2.5</v>
      </c>
      <c r="E21" s="1" t="s">
        <v>41</v>
      </c>
      <c r="F21" s="1" t="s">
        <v>42</v>
      </c>
      <c r="G21" s="1">
        <v>45</v>
      </c>
      <c r="H21" s="1">
        <v>3037.5</v>
      </c>
      <c r="I21" s="1">
        <f t="shared" si="0"/>
        <v>0.6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idden="1">
      <c r="A22" s="1" t="s">
        <v>25</v>
      </c>
      <c r="B22" s="1" t="s">
        <v>10</v>
      </c>
      <c r="C22" s="1">
        <v>60</v>
      </c>
      <c r="D22" s="1">
        <v>2.5</v>
      </c>
      <c r="E22" s="1" t="s">
        <v>41</v>
      </c>
      <c r="F22" s="1" t="s">
        <v>43</v>
      </c>
      <c r="G22" s="1">
        <v>41</v>
      </c>
      <c r="H22" s="1">
        <v>6150</v>
      </c>
      <c r="I22" s="1">
        <f t="shared" si="0"/>
        <v>1.4634146341463414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idden="1">
      <c r="A23" s="1" t="s">
        <v>25</v>
      </c>
      <c r="B23" s="1" t="s">
        <v>10</v>
      </c>
      <c r="C23" s="1">
        <v>52</v>
      </c>
      <c r="D23" s="1">
        <v>2.5</v>
      </c>
      <c r="E23" s="1" t="s">
        <v>44</v>
      </c>
      <c r="F23" s="1" t="s">
        <v>45</v>
      </c>
      <c r="G23" s="1">
        <v>35</v>
      </c>
      <c r="H23" s="1">
        <v>4550</v>
      </c>
      <c r="I23" s="1">
        <f t="shared" si="0"/>
        <v>1.4857142857142858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idden="1">
      <c r="A24" s="1" t="s">
        <v>46</v>
      </c>
      <c r="B24" s="1" t="s">
        <v>10</v>
      </c>
      <c r="C24" s="1">
        <v>30</v>
      </c>
      <c r="D24" s="1">
        <v>2.5</v>
      </c>
      <c r="E24" s="1" t="s">
        <v>47</v>
      </c>
      <c r="F24" s="1" t="s">
        <v>36</v>
      </c>
      <c r="G24" s="1">
        <v>36</v>
      </c>
      <c r="H24" s="1">
        <v>2700</v>
      </c>
      <c r="I24" s="1">
        <f t="shared" si="0"/>
        <v>0.83333333333333337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idden="1">
      <c r="A25" s="1" t="s">
        <v>25</v>
      </c>
      <c r="B25" s="1" t="s">
        <v>10</v>
      </c>
      <c r="C25" s="1">
        <v>20</v>
      </c>
      <c r="D25" s="1">
        <v>2.5</v>
      </c>
      <c r="E25" s="1" t="s">
        <v>47</v>
      </c>
      <c r="F25" s="1" t="s">
        <v>36</v>
      </c>
      <c r="G25" s="1">
        <v>37</v>
      </c>
      <c r="H25" s="1">
        <v>1850</v>
      </c>
      <c r="I25" s="1">
        <f t="shared" si="0"/>
        <v>0.54054054054054057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idden="1">
      <c r="A26" s="1" t="s">
        <v>22</v>
      </c>
      <c r="B26" s="1" t="s">
        <v>10</v>
      </c>
      <c r="C26" s="1">
        <v>27</v>
      </c>
      <c r="D26" s="1">
        <v>2.5</v>
      </c>
      <c r="E26" s="1" t="s">
        <v>48</v>
      </c>
      <c r="F26" s="1" t="s">
        <v>49</v>
      </c>
      <c r="G26" s="1">
        <v>42</v>
      </c>
      <c r="H26" s="1">
        <v>2835</v>
      </c>
      <c r="I26" s="1">
        <f t="shared" si="0"/>
        <v>0.6428571428571429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idden="1">
      <c r="A27" s="1" t="s">
        <v>50</v>
      </c>
      <c r="B27" s="1" t="s">
        <v>10</v>
      </c>
      <c r="C27" s="1">
        <v>54</v>
      </c>
      <c r="D27" s="1">
        <v>2.5</v>
      </c>
      <c r="E27" s="1" t="s">
        <v>48</v>
      </c>
      <c r="F27" s="1" t="s">
        <v>51</v>
      </c>
      <c r="G27" s="1">
        <v>39</v>
      </c>
      <c r="H27" s="1">
        <v>5265</v>
      </c>
      <c r="I27" s="1">
        <f t="shared" si="0"/>
        <v>1.3846153846153846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hidden="1">
      <c r="A28" s="1" t="s">
        <v>25</v>
      </c>
      <c r="B28" s="1" t="s">
        <v>10</v>
      </c>
      <c r="C28" s="1">
        <v>49</v>
      </c>
      <c r="D28" s="1">
        <v>2.5</v>
      </c>
      <c r="E28" s="1" t="s">
        <v>52</v>
      </c>
      <c r="F28" s="1" t="s">
        <v>42</v>
      </c>
      <c r="G28" s="1">
        <v>40</v>
      </c>
      <c r="H28" s="1">
        <v>4900</v>
      </c>
      <c r="I28" s="1">
        <f t="shared" si="0"/>
        <v>1.2250000000000001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hidden="1">
      <c r="A29" s="1" t="s">
        <v>13</v>
      </c>
      <c r="B29" s="1" t="s">
        <v>10</v>
      </c>
      <c r="C29" s="1">
        <v>56</v>
      </c>
      <c r="D29" s="1">
        <v>2.5</v>
      </c>
      <c r="E29" s="1" t="s">
        <v>53</v>
      </c>
      <c r="F29" s="1" t="s">
        <v>34</v>
      </c>
      <c r="G29" s="1">
        <v>33</v>
      </c>
      <c r="H29" s="1">
        <v>4620</v>
      </c>
      <c r="I29" s="1">
        <f t="shared" si="0"/>
        <v>1.696969696969697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hidden="1">
      <c r="A30" s="1" t="s">
        <v>22</v>
      </c>
      <c r="B30" s="1" t="s">
        <v>10</v>
      </c>
      <c r="C30" s="1">
        <v>14</v>
      </c>
      <c r="D30" s="1">
        <v>2.5</v>
      </c>
      <c r="E30" s="1" t="s">
        <v>54</v>
      </c>
      <c r="F30" s="1" t="s">
        <v>42</v>
      </c>
      <c r="G30" s="1">
        <v>36</v>
      </c>
      <c r="H30" s="1">
        <v>1260</v>
      </c>
      <c r="I30" s="1">
        <f t="shared" si="0"/>
        <v>0.3888888888888889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hidden="1">
      <c r="A31" s="1" t="s">
        <v>19</v>
      </c>
      <c r="B31" s="1" t="s">
        <v>10</v>
      </c>
      <c r="C31" s="1">
        <v>55</v>
      </c>
      <c r="D31" s="1">
        <v>2.5</v>
      </c>
      <c r="E31" s="1" t="s">
        <v>54</v>
      </c>
      <c r="F31" s="1" t="s">
        <v>42</v>
      </c>
      <c r="G31" s="1">
        <v>36</v>
      </c>
      <c r="H31" s="1">
        <v>4950</v>
      </c>
      <c r="I31" s="1">
        <f t="shared" si="0"/>
        <v>1.5277777777777777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hidden="1">
      <c r="A32" s="1" t="s">
        <v>19</v>
      </c>
      <c r="B32" s="1" t="s">
        <v>10</v>
      </c>
      <c r="C32" s="1">
        <v>42</v>
      </c>
      <c r="D32" s="1">
        <v>2.5</v>
      </c>
      <c r="E32" s="1" t="s">
        <v>54</v>
      </c>
      <c r="F32" s="1" t="s">
        <v>43</v>
      </c>
      <c r="G32" s="1">
        <v>32</v>
      </c>
      <c r="H32" s="1">
        <v>3360</v>
      </c>
      <c r="I32" s="1">
        <f t="shared" si="0"/>
        <v>1.3125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hidden="1">
      <c r="A33" s="1" t="s">
        <v>46</v>
      </c>
      <c r="B33" s="1" t="s">
        <v>10</v>
      </c>
      <c r="C33" s="1">
        <v>41</v>
      </c>
      <c r="D33" s="1">
        <v>2.5</v>
      </c>
      <c r="E33" s="1" t="s">
        <v>55</v>
      </c>
      <c r="F33" s="1" t="s">
        <v>51</v>
      </c>
      <c r="G33" s="1">
        <v>34</v>
      </c>
      <c r="H33" s="1">
        <v>3485</v>
      </c>
      <c r="I33" s="1">
        <f t="shared" si="0"/>
        <v>1.2058823529411764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hidden="1">
      <c r="A34" s="1" t="s">
        <v>56</v>
      </c>
      <c r="B34" s="1" t="s">
        <v>10</v>
      </c>
      <c r="C34" s="1">
        <v>17</v>
      </c>
      <c r="D34" s="1">
        <v>2.5</v>
      </c>
      <c r="E34" s="1" t="s">
        <v>57</v>
      </c>
      <c r="F34" s="1" t="s">
        <v>58</v>
      </c>
      <c r="G34" s="1">
        <v>42</v>
      </c>
      <c r="H34" s="1">
        <v>1785</v>
      </c>
      <c r="I34" s="1">
        <f t="shared" si="0"/>
        <v>0.40476190476190477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hidden="1">
      <c r="A35" s="1" t="s">
        <v>50</v>
      </c>
      <c r="B35" s="1" t="s">
        <v>10</v>
      </c>
      <c r="C35" s="1">
        <v>22</v>
      </c>
      <c r="D35" s="1">
        <v>2.5</v>
      </c>
      <c r="E35" s="1" t="s">
        <v>59</v>
      </c>
      <c r="F35" s="1" t="s">
        <v>60</v>
      </c>
      <c r="G35" s="1">
        <v>38</v>
      </c>
      <c r="H35" s="1">
        <v>2090</v>
      </c>
      <c r="I35" s="1">
        <f t="shared" si="0"/>
        <v>0.57894736842105265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hidden="1">
      <c r="A36" s="1" t="s">
        <v>22</v>
      </c>
      <c r="B36" s="1" t="s">
        <v>10</v>
      </c>
      <c r="C36" s="1">
        <v>52</v>
      </c>
      <c r="D36" s="1">
        <v>2.5</v>
      </c>
      <c r="E36" s="1" t="s">
        <v>61</v>
      </c>
      <c r="F36" s="1" t="s">
        <v>62</v>
      </c>
      <c r="G36" s="1">
        <v>42</v>
      </c>
      <c r="H36" s="1">
        <v>5460</v>
      </c>
      <c r="I36" s="1">
        <f t="shared" si="0"/>
        <v>1.2380952380952381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hidden="1">
      <c r="A37" s="1" t="s">
        <v>25</v>
      </c>
      <c r="B37" s="1" t="s">
        <v>10</v>
      </c>
      <c r="C37" s="1">
        <v>45</v>
      </c>
      <c r="D37" s="1">
        <v>2.5</v>
      </c>
      <c r="E37" s="1" t="s">
        <v>63</v>
      </c>
      <c r="F37" s="1" t="s">
        <v>64</v>
      </c>
      <c r="G37" s="1">
        <v>45</v>
      </c>
      <c r="H37" s="1">
        <v>5062.5</v>
      </c>
      <c r="I37" s="1">
        <f t="shared" si="0"/>
        <v>1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hidden="1">
      <c r="A38" s="1" t="s">
        <v>30</v>
      </c>
      <c r="B38" s="1" t="s">
        <v>10</v>
      </c>
      <c r="C38" s="1">
        <v>25</v>
      </c>
      <c r="D38" s="1">
        <v>2.5</v>
      </c>
      <c r="E38" s="1" t="s">
        <v>65</v>
      </c>
      <c r="F38" s="1" t="s">
        <v>66</v>
      </c>
      <c r="G38" s="1">
        <v>32</v>
      </c>
      <c r="H38" s="1">
        <v>2000</v>
      </c>
      <c r="I38" s="1">
        <f t="shared" si="0"/>
        <v>0.78125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hidden="1">
      <c r="A39" s="1" t="s">
        <v>9</v>
      </c>
      <c r="B39" s="1" t="s">
        <v>10</v>
      </c>
      <c r="C39" s="1">
        <v>60</v>
      </c>
      <c r="D39" s="1">
        <v>2.5</v>
      </c>
      <c r="E39" s="1" t="s">
        <v>65</v>
      </c>
      <c r="F39" s="1" t="s">
        <v>58</v>
      </c>
      <c r="G39" s="1">
        <v>36</v>
      </c>
      <c r="H39" s="1">
        <v>5400</v>
      </c>
      <c r="I39" s="1">
        <f t="shared" si="0"/>
        <v>1.6666666666666667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hidden="1">
      <c r="A40" s="1" t="s">
        <v>22</v>
      </c>
      <c r="B40" s="1" t="s">
        <v>10</v>
      </c>
      <c r="C40" s="1">
        <v>35</v>
      </c>
      <c r="D40" s="1">
        <v>2.5</v>
      </c>
      <c r="E40" s="1" t="s">
        <v>65</v>
      </c>
      <c r="F40" s="1" t="s">
        <v>67</v>
      </c>
      <c r="G40" s="1">
        <v>37</v>
      </c>
      <c r="H40" s="1">
        <v>3237.5</v>
      </c>
      <c r="I40" s="1">
        <f t="shared" si="0"/>
        <v>0.94594594594594594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hidden="1">
      <c r="A41" s="1" t="s">
        <v>16</v>
      </c>
      <c r="B41" s="1" t="s">
        <v>10</v>
      </c>
      <c r="C41" s="1">
        <v>53</v>
      </c>
      <c r="D41" s="1">
        <v>2.5</v>
      </c>
      <c r="E41" s="1" t="s">
        <v>68</v>
      </c>
      <c r="F41" s="1" t="s">
        <v>58</v>
      </c>
      <c r="G41" s="1">
        <v>33</v>
      </c>
      <c r="H41" s="1">
        <v>4372.5</v>
      </c>
      <c r="I41" s="1">
        <f t="shared" si="0"/>
        <v>1.606060606060606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hidden="1">
      <c r="A42" s="1" t="s">
        <v>9</v>
      </c>
      <c r="B42" s="1" t="s">
        <v>10</v>
      </c>
      <c r="C42" s="1">
        <v>38</v>
      </c>
      <c r="D42" s="1">
        <v>2.5</v>
      </c>
      <c r="E42" s="1" t="s">
        <v>69</v>
      </c>
      <c r="F42" s="1" t="s">
        <v>70</v>
      </c>
      <c r="G42" s="1">
        <v>37</v>
      </c>
      <c r="H42" s="1">
        <v>3515</v>
      </c>
      <c r="I42" s="1">
        <f t="shared" si="0"/>
        <v>1.027027027027027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hidden="1">
      <c r="A43" s="1" t="s">
        <v>46</v>
      </c>
      <c r="B43" s="1" t="s">
        <v>10</v>
      </c>
      <c r="C43" s="1">
        <v>43</v>
      </c>
      <c r="D43" s="1">
        <v>2.5</v>
      </c>
      <c r="E43" s="1" t="s">
        <v>21</v>
      </c>
      <c r="F43" s="1" t="s">
        <v>71</v>
      </c>
      <c r="G43" s="1">
        <v>43</v>
      </c>
      <c r="H43" s="1">
        <v>4622.5</v>
      </c>
      <c r="I43" s="1">
        <f t="shared" si="0"/>
        <v>1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hidden="1">
      <c r="A44" s="1" t="s">
        <v>50</v>
      </c>
      <c r="B44" s="1" t="s">
        <v>10</v>
      </c>
      <c r="C44" s="1">
        <v>36</v>
      </c>
      <c r="D44" s="1">
        <v>2.5</v>
      </c>
      <c r="E44" s="1" t="s">
        <v>15</v>
      </c>
      <c r="F44" s="1" t="s">
        <v>72</v>
      </c>
      <c r="G44" s="1">
        <v>35</v>
      </c>
      <c r="H44" s="1">
        <v>3150</v>
      </c>
      <c r="I44" s="1">
        <f t="shared" si="0"/>
        <v>1.0285714285714285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hidden="1">
      <c r="A45" s="1" t="s">
        <v>46</v>
      </c>
      <c r="B45" s="1" t="s">
        <v>10</v>
      </c>
      <c r="C45" s="1">
        <v>24</v>
      </c>
      <c r="D45" s="1">
        <v>2.5</v>
      </c>
      <c r="E45" s="1" t="s">
        <v>73</v>
      </c>
      <c r="F45" s="1" t="s">
        <v>74</v>
      </c>
      <c r="G45" s="1">
        <v>45</v>
      </c>
      <c r="H45" s="1">
        <v>2700</v>
      </c>
      <c r="I45" s="1">
        <f t="shared" si="0"/>
        <v>0.53333333333333333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hidden="1">
      <c r="A46" s="1" t="s">
        <v>50</v>
      </c>
      <c r="B46" s="1" t="s">
        <v>10</v>
      </c>
      <c r="C46" s="1">
        <v>56</v>
      </c>
      <c r="D46" s="1">
        <v>2.5</v>
      </c>
      <c r="E46" s="1" t="s">
        <v>73</v>
      </c>
      <c r="F46" s="1" t="s">
        <v>75</v>
      </c>
      <c r="G46" s="1">
        <v>35</v>
      </c>
      <c r="H46" s="1">
        <v>4900</v>
      </c>
      <c r="I46" s="1">
        <f t="shared" si="0"/>
        <v>1.6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hidden="1">
      <c r="A47" s="1" t="s">
        <v>25</v>
      </c>
      <c r="B47" s="1" t="s">
        <v>10</v>
      </c>
      <c r="C47" s="1">
        <v>53</v>
      </c>
      <c r="D47" s="1">
        <v>2.5</v>
      </c>
      <c r="E47" s="1" t="s">
        <v>73</v>
      </c>
      <c r="F47" s="1" t="s">
        <v>76</v>
      </c>
      <c r="G47" s="1">
        <v>42</v>
      </c>
      <c r="H47" s="1">
        <v>5565</v>
      </c>
      <c r="I47" s="1">
        <f t="shared" si="0"/>
        <v>1.2619047619047619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hidden="1">
      <c r="A48" s="1" t="s">
        <v>50</v>
      </c>
      <c r="B48" s="1" t="s">
        <v>10</v>
      </c>
      <c r="C48" s="1">
        <v>20</v>
      </c>
      <c r="D48" s="1">
        <v>2.5</v>
      </c>
      <c r="E48" s="1" t="s">
        <v>77</v>
      </c>
      <c r="F48" s="1" t="s">
        <v>78</v>
      </c>
      <c r="G48" s="1">
        <v>35</v>
      </c>
      <c r="H48" s="1">
        <v>1750</v>
      </c>
      <c r="I48" s="1">
        <f t="shared" si="0"/>
        <v>0.5714285714285714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hidden="1">
      <c r="A49" s="1" t="s">
        <v>30</v>
      </c>
      <c r="B49" s="1" t="s">
        <v>10</v>
      </c>
      <c r="C49" s="1">
        <v>39</v>
      </c>
      <c r="D49" s="1">
        <v>2.5</v>
      </c>
      <c r="E49" s="1" t="s">
        <v>32</v>
      </c>
      <c r="F49" s="1" t="s">
        <v>74</v>
      </c>
      <c r="G49" s="1">
        <v>41</v>
      </c>
      <c r="H49" s="1">
        <v>3997.5</v>
      </c>
      <c r="I49" s="1">
        <f t="shared" si="0"/>
        <v>0.95121951219512191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idden="1">
      <c r="A50" s="1" t="s">
        <v>22</v>
      </c>
      <c r="B50" s="1" t="s">
        <v>10</v>
      </c>
      <c r="C50" s="1">
        <v>19</v>
      </c>
      <c r="D50" s="1">
        <v>2.5</v>
      </c>
      <c r="E50" s="1" t="s">
        <v>32</v>
      </c>
      <c r="F50" s="1" t="s">
        <v>74</v>
      </c>
      <c r="G50" s="1">
        <v>41</v>
      </c>
      <c r="H50" s="1">
        <v>1947.5</v>
      </c>
      <c r="I50" s="1">
        <f t="shared" si="0"/>
        <v>0.46341463414634149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hidden="1">
      <c r="A51" s="1" t="s">
        <v>22</v>
      </c>
      <c r="B51" s="1" t="s">
        <v>10</v>
      </c>
      <c r="C51" s="1">
        <v>51</v>
      </c>
      <c r="D51" s="1">
        <v>2.5</v>
      </c>
      <c r="E51" s="1" t="s">
        <v>32</v>
      </c>
      <c r="F51" s="1" t="s">
        <v>79</v>
      </c>
      <c r="G51" s="1">
        <v>37</v>
      </c>
      <c r="H51" s="1">
        <v>4717.5</v>
      </c>
      <c r="I51" s="1">
        <f t="shared" si="0"/>
        <v>1.3783783783783783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hidden="1">
      <c r="A52" s="1" t="s">
        <v>56</v>
      </c>
      <c r="B52" s="1" t="s">
        <v>10</v>
      </c>
      <c r="C52" s="1">
        <v>50</v>
      </c>
      <c r="D52" s="1">
        <v>2.5</v>
      </c>
      <c r="E52" s="1" t="s">
        <v>80</v>
      </c>
      <c r="F52" s="1" t="s">
        <v>74</v>
      </c>
      <c r="G52" s="1">
        <v>38</v>
      </c>
      <c r="H52" s="1">
        <v>4750</v>
      </c>
      <c r="I52" s="1">
        <f t="shared" si="0"/>
        <v>1.3157894736842106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hidden="1">
      <c r="A53" s="1" t="s">
        <v>25</v>
      </c>
      <c r="B53" s="1" t="s">
        <v>10</v>
      </c>
      <c r="C53" s="1">
        <v>58</v>
      </c>
      <c r="D53" s="1">
        <v>2.5</v>
      </c>
      <c r="E53" s="1" t="s">
        <v>80</v>
      </c>
      <c r="F53" s="1" t="s">
        <v>81</v>
      </c>
      <c r="G53" s="1">
        <v>44</v>
      </c>
      <c r="H53" s="1">
        <v>6380</v>
      </c>
      <c r="I53" s="1">
        <f t="shared" si="0"/>
        <v>1.3181818181818181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hidden="1">
      <c r="A54" s="1" t="s">
        <v>56</v>
      </c>
      <c r="B54" s="1" t="s">
        <v>10</v>
      </c>
      <c r="C54" s="1">
        <v>51</v>
      </c>
      <c r="D54" s="1">
        <v>2.5</v>
      </c>
      <c r="E54" s="1" t="s">
        <v>45</v>
      </c>
      <c r="F54" s="1" t="s">
        <v>74</v>
      </c>
      <c r="G54" s="1">
        <v>38</v>
      </c>
      <c r="H54" s="1">
        <v>4845</v>
      </c>
      <c r="I54" s="1">
        <f t="shared" si="0"/>
        <v>1.3421052631578947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 t="s">
        <v>9</v>
      </c>
      <c r="B55" s="1" t="s">
        <v>82</v>
      </c>
      <c r="C55" s="1">
        <v>158</v>
      </c>
      <c r="D55" s="1">
        <v>0.4</v>
      </c>
      <c r="E55" s="1" t="s">
        <v>83</v>
      </c>
      <c r="F55" s="1" t="s">
        <v>26</v>
      </c>
      <c r="G55" s="1">
        <v>44</v>
      </c>
      <c r="H55" s="1">
        <v>2780.8</v>
      </c>
      <c r="I55" s="1">
        <f t="shared" si="0"/>
        <v>3.5909090909090908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 t="s">
        <v>22</v>
      </c>
      <c r="B56" s="1" t="s">
        <v>82</v>
      </c>
      <c r="C56" s="1">
        <v>227</v>
      </c>
      <c r="D56" s="1">
        <v>0.4</v>
      </c>
      <c r="E56" s="1" t="s">
        <v>83</v>
      </c>
      <c r="F56" s="1" t="s">
        <v>84</v>
      </c>
      <c r="G56" s="1">
        <v>43</v>
      </c>
      <c r="H56" s="1">
        <v>3904.400000000001</v>
      </c>
      <c r="I56" s="1">
        <f t="shared" si="0"/>
        <v>5.2790697674418601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 t="s">
        <v>56</v>
      </c>
      <c r="B57" s="1" t="s">
        <v>82</v>
      </c>
      <c r="C57" s="1">
        <v>210</v>
      </c>
      <c r="D57" s="1">
        <v>0.4</v>
      </c>
      <c r="E57" s="1" t="s">
        <v>85</v>
      </c>
      <c r="F57" s="1" t="s">
        <v>68</v>
      </c>
      <c r="G57" s="1">
        <v>40</v>
      </c>
      <c r="H57" s="1">
        <v>3360</v>
      </c>
      <c r="I57" s="1">
        <f t="shared" si="0"/>
        <v>5.25</v>
      </c>
      <c r="J57" s="1" t="e" vm="1">
        <f>_xleta.SUM</f>
        <v>#VALUE!</v>
      </c>
      <c r="K57" s="1"/>
      <c r="L57" s="1"/>
      <c r="M57" s="1"/>
      <c r="N57" s="1"/>
      <c r="O57" s="1"/>
      <c r="P57" s="1"/>
      <c r="Q57" s="1"/>
      <c r="R57" s="1"/>
    </row>
    <row r="58" spans="1:18">
      <c r="A58" s="1" t="s">
        <v>46</v>
      </c>
      <c r="B58" s="1" t="s">
        <v>82</v>
      </c>
      <c r="C58" s="1">
        <v>143</v>
      </c>
      <c r="D58" s="1">
        <v>0.4</v>
      </c>
      <c r="E58" s="1" t="s">
        <v>11</v>
      </c>
      <c r="F58" s="1" t="s">
        <v>69</v>
      </c>
      <c r="G58" s="1">
        <v>40</v>
      </c>
      <c r="H58" s="1">
        <v>2288</v>
      </c>
      <c r="I58" s="1">
        <f t="shared" si="0"/>
        <v>3.5750000000000002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 t="s">
        <v>22</v>
      </c>
      <c r="B59" s="1" t="s">
        <v>82</v>
      </c>
      <c r="C59" s="1">
        <v>72</v>
      </c>
      <c r="D59" s="1">
        <v>0.4</v>
      </c>
      <c r="E59" s="1" t="s">
        <v>11</v>
      </c>
      <c r="F59" s="1" t="s">
        <v>24</v>
      </c>
      <c r="G59" s="1">
        <v>45</v>
      </c>
      <c r="H59" s="1">
        <v>1296</v>
      </c>
      <c r="I59" s="1">
        <f t="shared" si="0"/>
        <v>1.6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 t="s">
        <v>46</v>
      </c>
      <c r="B60" s="1" t="s">
        <v>82</v>
      </c>
      <c r="C60" s="1">
        <v>238</v>
      </c>
      <c r="D60" s="1">
        <v>0.4</v>
      </c>
      <c r="E60" s="1" t="s">
        <v>86</v>
      </c>
      <c r="F60" s="1" t="s">
        <v>26</v>
      </c>
      <c r="G60" s="1">
        <v>41</v>
      </c>
      <c r="H60" s="1">
        <v>3903.2</v>
      </c>
      <c r="I60" s="1">
        <f t="shared" si="0"/>
        <v>5.8048780487804876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 t="s">
        <v>13</v>
      </c>
      <c r="B61" s="1" t="s">
        <v>82</v>
      </c>
      <c r="C61" s="1">
        <v>144</v>
      </c>
      <c r="D61" s="1">
        <v>0.4</v>
      </c>
      <c r="E61" s="1" t="s">
        <v>86</v>
      </c>
      <c r="F61" s="1" t="s">
        <v>18</v>
      </c>
      <c r="G61" s="1">
        <v>36</v>
      </c>
      <c r="H61" s="1">
        <v>2073.6</v>
      </c>
      <c r="I61" s="1">
        <f t="shared" si="0"/>
        <v>4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 t="s">
        <v>13</v>
      </c>
      <c r="B62" s="1" t="s">
        <v>82</v>
      </c>
      <c r="C62" s="1">
        <v>202</v>
      </c>
      <c r="D62" s="1">
        <v>0.4</v>
      </c>
      <c r="E62" s="1" t="s">
        <v>14</v>
      </c>
      <c r="F62" s="1" t="s">
        <v>15</v>
      </c>
      <c r="G62" s="1">
        <v>44</v>
      </c>
      <c r="H62" s="1">
        <v>3555.2000000000012</v>
      </c>
      <c r="I62" s="1">
        <f t="shared" si="0"/>
        <v>4.5909090909090908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 t="s">
        <v>19</v>
      </c>
      <c r="B63" s="1" t="s">
        <v>82</v>
      </c>
      <c r="C63" s="1">
        <v>165</v>
      </c>
      <c r="D63" s="1">
        <v>0.4</v>
      </c>
      <c r="E63" s="1" t="s">
        <v>20</v>
      </c>
      <c r="F63" s="1" t="s">
        <v>21</v>
      </c>
      <c r="G63" s="1">
        <v>39</v>
      </c>
      <c r="H63" s="1">
        <v>2574</v>
      </c>
      <c r="I63" s="1">
        <f t="shared" si="0"/>
        <v>4.2307692307692308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 t="s">
        <v>30</v>
      </c>
      <c r="B64" s="1" t="s">
        <v>82</v>
      </c>
      <c r="C64" s="1">
        <v>135</v>
      </c>
      <c r="D64" s="1">
        <v>0.4</v>
      </c>
      <c r="E64" s="1" t="s">
        <v>87</v>
      </c>
      <c r="F64" s="1" t="s">
        <v>15</v>
      </c>
      <c r="G64" s="1">
        <v>38</v>
      </c>
      <c r="H64" s="1">
        <v>2052</v>
      </c>
      <c r="I64" s="1">
        <f t="shared" si="0"/>
        <v>3.5526315789473686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 t="s">
        <v>19</v>
      </c>
      <c r="B65" s="1" t="s">
        <v>82</v>
      </c>
      <c r="C65" s="1">
        <v>90</v>
      </c>
      <c r="D65" s="1">
        <v>0.4</v>
      </c>
      <c r="E65" s="1" t="s">
        <v>23</v>
      </c>
      <c r="F65" s="1" t="s">
        <v>73</v>
      </c>
      <c r="G65" s="1">
        <v>38</v>
      </c>
      <c r="H65" s="1">
        <v>1368</v>
      </c>
      <c r="I65" s="1">
        <f t="shared" si="0"/>
        <v>2.3684210526315788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 t="s">
        <v>25</v>
      </c>
      <c r="B66" s="1" t="s">
        <v>82</v>
      </c>
      <c r="C66" s="1">
        <v>131</v>
      </c>
      <c r="D66" s="1">
        <v>0.4</v>
      </c>
      <c r="E66" s="1" t="s">
        <v>23</v>
      </c>
      <c r="F66" s="1" t="s">
        <v>21</v>
      </c>
      <c r="G66" s="1">
        <v>33</v>
      </c>
      <c r="H66" s="1">
        <v>1729.2</v>
      </c>
      <c r="I66" s="1">
        <f t="shared" si="0"/>
        <v>3.9696969696969697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 t="s">
        <v>16</v>
      </c>
      <c r="B67" s="1" t="s">
        <v>82</v>
      </c>
      <c r="C67" s="1">
        <v>209</v>
      </c>
      <c r="D67" s="1">
        <v>0.4</v>
      </c>
      <c r="E67" s="1" t="s">
        <v>27</v>
      </c>
      <c r="F67" s="1" t="s">
        <v>88</v>
      </c>
      <c r="G67" s="1">
        <v>42</v>
      </c>
      <c r="H67" s="1">
        <v>3511.2</v>
      </c>
      <c r="I67" s="1">
        <f t="shared" ref="I67:I130" si="1">C67 / G67</f>
        <v>4.9761904761904763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 t="s">
        <v>16</v>
      </c>
      <c r="B68" s="1" t="s">
        <v>82</v>
      </c>
      <c r="C68" s="1">
        <v>101</v>
      </c>
      <c r="D68" s="1">
        <v>0.4</v>
      </c>
      <c r="E68" s="1" t="s">
        <v>28</v>
      </c>
      <c r="F68" s="1" t="s">
        <v>21</v>
      </c>
      <c r="G68" s="1">
        <v>32</v>
      </c>
      <c r="H68" s="1">
        <v>1292.8</v>
      </c>
      <c r="I68" s="1">
        <f t="shared" si="1"/>
        <v>3.15625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 t="s">
        <v>30</v>
      </c>
      <c r="B69" s="1" t="s">
        <v>82</v>
      </c>
      <c r="C69" s="1">
        <v>246</v>
      </c>
      <c r="D69" s="1">
        <v>0.4</v>
      </c>
      <c r="E69" s="1" t="s">
        <v>33</v>
      </c>
      <c r="F69" s="1" t="s">
        <v>32</v>
      </c>
      <c r="G69" s="1">
        <v>38</v>
      </c>
      <c r="H69" s="1">
        <v>3739.2</v>
      </c>
      <c r="I69" s="1">
        <f t="shared" si="1"/>
        <v>6.4736842105263159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 t="s">
        <v>19</v>
      </c>
      <c r="B70" s="1" t="s">
        <v>82</v>
      </c>
      <c r="C70" s="1">
        <v>182</v>
      </c>
      <c r="D70" s="1">
        <v>0.4</v>
      </c>
      <c r="E70" s="1" t="s">
        <v>37</v>
      </c>
      <c r="F70" s="1" t="s">
        <v>32</v>
      </c>
      <c r="G70" s="1">
        <v>36</v>
      </c>
      <c r="H70" s="1">
        <v>2620.8000000000002</v>
      </c>
      <c r="I70" s="1">
        <f t="shared" si="1"/>
        <v>5.0555555555555554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 t="s">
        <v>56</v>
      </c>
      <c r="B71" s="1" t="s">
        <v>82</v>
      </c>
      <c r="C71" s="1">
        <v>210</v>
      </c>
      <c r="D71" s="1">
        <v>0.4</v>
      </c>
      <c r="E71" s="1" t="s">
        <v>37</v>
      </c>
      <c r="F71" s="1" t="s">
        <v>88</v>
      </c>
      <c r="G71" s="1">
        <v>37</v>
      </c>
      <c r="H71" s="1">
        <v>3108</v>
      </c>
      <c r="I71" s="1">
        <f t="shared" si="1"/>
        <v>5.6756756756756754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 t="s">
        <v>56</v>
      </c>
      <c r="B72" s="1" t="s">
        <v>82</v>
      </c>
      <c r="C72" s="1">
        <v>248</v>
      </c>
      <c r="D72" s="1">
        <v>0.4</v>
      </c>
      <c r="E72" s="1" t="s">
        <v>37</v>
      </c>
      <c r="F72" s="1" t="s">
        <v>36</v>
      </c>
      <c r="G72" s="1">
        <v>42</v>
      </c>
      <c r="H72" s="1">
        <v>4166.4000000000005</v>
      </c>
      <c r="I72" s="1">
        <f t="shared" si="1"/>
        <v>5.9047619047619051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 t="s">
        <v>46</v>
      </c>
      <c r="B73" s="1" t="s">
        <v>82</v>
      </c>
      <c r="C73" s="1">
        <v>113</v>
      </c>
      <c r="D73" s="1">
        <v>0.4</v>
      </c>
      <c r="E73" s="1" t="s">
        <v>38</v>
      </c>
      <c r="F73" s="1" t="s">
        <v>89</v>
      </c>
      <c r="G73" s="1">
        <v>34</v>
      </c>
      <c r="H73" s="1">
        <v>1536.8</v>
      </c>
      <c r="I73" s="1">
        <f t="shared" si="1"/>
        <v>3.3235294117647061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 t="s">
        <v>22</v>
      </c>
      <c r="B74" s="1" t="s">
        <v>82</v>
      </c>
      <c r="C74" s="1">
        <v>76</v>
      </c>
      <c r="D74" s="1">
        <v>0.4</v>
      </c>
      <c r="E74" s="1" t="s">
        <v>38</v>
      </c>
      <c r="F74" s="1" t="s">
        <v>88</v>
      </c>
      <c r="G74" s="1">
        <v>36</v>
      </c>
      <c r="H74" s="1">
        <v>1094.4000000000001</v>
      </c>
      <c r="I74" s="1">
        <f t="shared" si="1"/>
        <v>2.1111111111111112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 t="s">
        <v>16</v>
      </c>
      <c r="B75" s="1" t="s">
        <v>82</v>
      </c>
      <c r="C75" s="1">
        <v>121</v>
      </c>
      <c r="D75" s="1">
        <v>0.4</v>
      </c>
      <c r="E75" s="1" t="s">
        <v>39</v>
      </c>
      <c r="F75" s="1" t="s">
        <v>34</v>
      </c>
      <c r="G75" s="1">
        <v>41</v>
      </c>
      <c r="H75" s="1">
        <v>1984.4</v>
      </c>
      <c r="I75" s="1">
        <f t="shared" si="1"/>
        <v>2.9512195121951219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 t="s">
        <v>22</v>
      </c>
      <c r="B76" s="1" t="s">
        <v>82</v>
      </c>
      <c r="C76" s="1">
        <v>84</v>
      </c>
      <c r="D76" s="1">
        <v>0.4</v>
      </c>
      <c r="E76" s="1" t="s">
        <v>39</v>
      </c>
      <c r="F76" s="1" t="s">
        <v>88</v>
      </c>
      <c r="G76" s="1">
        <v>35</v>
      </c>
      <c r="H76" s="1">
        <v>1176</v>
      </c>
      <c r="I76" s="1">
        <f t="shared" si="1"/>
        <v>2.4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 t="s">
        <v>30</v>
      </c>
      <c r="B77" s="1" t="s">
        <v>82</v>
      </c>
      <c r="C77" s="1">
        <v>221</v>
      </c>
      <c r="D77" s="1">
        <v>0.4</v>
      </c>
      <c r="E77" s="1" t="s">
        <v>41</v>
      </c>
      <c r="F77" s="1" t="s">
        <v>42</v>
      </c>
      <c r="G77" s="1">
        <v>45</v>
      </c>
      <c r="H77" s="1">
        <v>3978</v>
      </c>
      <c r="I77" s="1">
        <f t="shared" si="1"/>
        <v>4.9111111111111114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 t="s">
        <v>46</v>
      </c>
      <c r="B78" s="1" t="s">
        <v>82</v>
      </c>
      <c r="C78" s="1">
        <v>105</v>
      </c>
      <c r="D78" s="1">
        <v>0.4</v>
      </c>
      <c r="E78" s="1" t="s">
        <v>47</v>
      </c>
      <c r="F78" s="1" t="s">
        <v>90</v>
      </c>
      <c r="G78" s="1">
        <v>35</v>
      </c>
      <c r="H78" s="1">
        <v>1470</v>
      </c>
      <c r="I78" s="1">
        <f t="shared" si="1"/>
        <v>3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 t="s">
        <v>9</v>
      </c>
      <c r="B79" s="1" t="s">
        <v>82</v>
      </c>
      <c r="C79" s="1">
        <v>172</v>
      </c>
      <c r="D79" s="1">
        <v>0.4</v>
      </c>
      <c r="E79" s="1" t="s">
        <v>47</v>
      </c>
      <c r="F79" s="1" t="s">
        <v>90</v>
      </c>
      <c r="G79" s="1">
        <v>35</v>
      </c>
      <c r="H79" s="1">
        <v>2408</v>
      </c>
      <c r="I79" s="1">
        <f t="shared" si="1"/>
        <v>4.9142857142857146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 t="s">
        <v>25</v>
      </c>
      <c r="B80" s="1" t="s">
        <v>82</v>
      </c>
      <c r="C80" s="1">
        <v>238</v>
      </c>
      <c r="D80" s="1">
        <v>0.4</v>
      </c>
      <c r="E80" s="1" t="s">
        <v>47</v>
      </c>
      <c r="F80" s="1" t="s">
        <v>49</v>
      </c>
      <c r="G80" s="1">
        <v>45</v>
      </c>
      <c r="H80" s="1">
        <v>4284</v>
      </c>
      <c r="I80" s="1">
        <f t="shared" si="1"/>
        <v>5.2888888888888888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 t="s">
        <v>22</v>
      </c>
      <c r="B81" s="1" t="s">
        <v>82</v>
      </c>
      <c r="C81" s="1">
        <v>195</v>
      </c>
      <c r="D81" s="1">
        <v>0.4</v>
      </c>
      <c r="E81" s="1" t="s">
        <v>48</v>
      </c>
      <c r="F81" s="1" t="s">
        <v>42</v>
      </c>
      <c r="G81" s="1">
        <v>40</v>
      </c>
      <c r="H81" s="1">
        <v>3120</v>
      </c>
      <c r="I81" s="1">
        <f t="shared" si="1"/>
        <v>4.875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 t="s">
        <v>25</v>
      </c>
      <c r="B82" s="1" t="s">
        <v>82</v>
      </c>
      <c r="C82" s="1">
        <v>229</v>
      </c>
      <c r="D82" s="1">
        <v>0.4</v>
      </c>
      <c r="E82" s="1" t="s">
        <v>48</v>
      </c>
      <c r="F82" s="1" t="s">
        <v>40</v>
      </c>
      <c r="G82" s="1">
        <v>38</v>
      </c>
      <c r="H82" s="1">
        <v>3480.8</v>
      </c>
      <c r="I82" s="1">
        <f t="shared" si="1"/>
        <v>6.0263157894736841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 t="s">
        <v>56</v>
      </c>
      <c r="B83" s="1" t="s">
        <v>82</v>
      </c>
      <c r="C83" s="1">
        <v>78</v>
      </c>
      <c r="D83" s="1">
        <v>0.4</v>
      </c>
      <c r="E83" s="1" t="s">
        <v>52</v>
      </c>
      <c r="F83" s="1" t="s">
        <v>49</v>
      </c>
      <c r="G83" s="1">
        <v>41</v>
      </c>
      <c r="H83" s="1">
        <v>1279.2</v>
      </c>
      <c r="I83" s="1">
        <f t="shared" si="1"/>
        <v>1.9024390243902438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 t="s">
        <v>25</v>
      </c>
      <c r="B84" s="1" t="s">
        <v>82</v>
      </c>
      <c r="C84" s="1">
        <v>152</v>
      </c>
      <c r="D84" s="1">
        <v>0.4</v>
      </c>
      <c r="E84" s="1" t="s">
        <v>52</v>
      </c>
      <c r="F84" s="1" t="s">
        <v>36</v>
      </c>
      <c r="G84" s="1">
        <v>32</v>
      </c>
      <c r="H84" s="1">
        <v>1945.6</v>
      </c>
      <c r="I84" s="1">
        <f t="shared" si="1"/>
        <v>4.75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 t="s">
        <v>25</v>
      </c>
      <c r="B85" s="1" t="s">
        <v>82</v>
      </c>
      <c r="C85" s="1">
        <v>85</v>
      </c>
      <c r="D85" s="1">
        <v>0.4</v>
      </c>
      <c r="E85" s="1" t="s">
        <v>52</v>
      </c>
      <c r="F85" s="1" t="s">
        <v>36</v>
      </c>
      <c r="G85" s="1">
        <v>33</v>
      </c>
      <c r="H85" s="1">
        <v>1122</v>
      </c>
      <c r="I85" s="1">
        <f t="shared" si="1"/>
        <v>2.5757575757575757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 t="s">
        <v>30</v>
      </c>
      <c r="B86" s="1" t="s">
        <v>82</v>
      </c>
      <c r="C86" s="1">
        <v>193</v>
      </c>
      <c r="D86" s="1">
        <v>0.4</v>
      </c>
      <c r="E86" s="1" t="s">
        <v>53</v>
      </c>
      <c r="F86" s="1" t="s">
        <v>42</v>
      </c>
      <c r="G86" s="1">
        <v>38</v>
      </c>
      <c r="H86" s="1">
        <v>2933.6</v>
      </c>
      <c r="I86" s="1">
        <f t="shared" si="1"/>
        <v>5.0789473684210522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 t="s">
        <v>16</v>
      </c>
      <c r="B87" s="1" t="s">
        <v>82</v>
      </c>
      <c r="C87" s="1">
        <v>88</v>
      </c>
      <c r="D87" s="1">
        <v>0.4</v>
      </c>
      <c r="E87" s="1" t="s">
        <v>91</v>
      </c>
      <c r="F87" s="1" t="s">
        <v>43</v>
      </c>
      <c r="G87" s="1">
        <v>33</v>
      </c>
      <c r="H87" s="1">
        <v>1161.5999999999999</v>
      </c>
      <c r="I87" s="1">
        <f t="shared" si="1"/>
        <v>2.6666666666666665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 t="s">
        <v>22</v>
      </c>
      <c r="B88" s="1" t="s">
        <v>82</v>
      </c>
      <c r="C88" s="1">
        <v>71</v>
      </c>
      <c r="D88" s="1">
        <v>0.4</v>
      </c>
      <c r="E88" s="1" t="s">
        <v>54</v>
      </c>
      <c r="F88" s="1" t="s">
        <v>58</v>
      </c>
      <c r="G88" s="1">
        <v>43</v>
      </c>
      <c r="H88" s="1">
        <v>1221.2</v>
      </c>
      <c r="I88" s="1">
        <f t="shared" si="1"/>
        <v>1.6511627906976745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 t="s">
        <v>19</v>
      </c>
      <c r="B89" s="1" t="s">
        <v>82</v>
      </c>
      <c r="C89" s="1">
        <v>151</v>
      </c>
      <c r="D89" s="1">
        <v>0.4</v>
      </c>
      <c r="E89" s="1" t="s">
        <v>54</v>
      </c>
      <c r="F89" s="1" t="s">
        <v>51</v>
      </c>
      <c r="G89" s="1">
        <v>35</v>
      </c>
      <c r="H89" s="1">
        <v>2114</v>
      </c>
      <c r="I89" s="1">
        <f t="shared" si="1"/>
        <v>4.3142857142857141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 t="s">
        <v>46</v>
      </c>
      <c r="B90" s="1" t="s">
        <v>82</v>
      </c>
      <c r="C90" s="1">
        <v>113</v>
      </c>
      <c r="D90" s="1">
        <v>0.4</v>
      </c>
      <c r="E90" s="1" t="s">
        <v>55</v>
      </c>
      <c r="F90" s="1" t="s">
        <v>42</v>
      </c>
      <c r="G90" s="1">
        <v>35</v>
      </c>
      <c r="H90" s="1">
        <v>1582</v>
      </c>
      <c r="I90" s="1">
        <f t="shared" si="1"/>
        <v>3.2285714285714286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 t="s">
        <v>56</v>
      </c>
      <c r="B91" s="1" t="s">
        <v>82</v>
      </c>
      <c r="C91" s="1">
        <v>128</v>
      </c>
      <c r="D91" s="1">
        <v>0.4</v>
      </c>
      <c r="E91" s="1" t="s">
        <v>57</v>
      </c>
      <c r="F91" s="1" t="s">
        <v>51</v>
      </c>
      <c r="G91" s="1">
        <v>33</v>
      </c>
      <c r="H91" s="1">
        <v>1689.6</v>
      </c>
      <c r="I91" s="1">
        <f t="shared" si="1"/>
        <v>3.8787878787878789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 t="s">
        <v>25</v>
      </c>
      <c r="B92" s="1" t="s">
        <v>82</v>
      </c>
      <c r="C92" s="1">
        <v>190</v>
      </c>
      <c r="D92" s="1">
        <v>0.4</v>
      </c>
      <c r="E92" s="1" t="s">
        <v>57</v>
      </c>
      <c r="F92" s="1" t="s">
        <v>92</v>
      </c>
      <c r="G92" s="1">
        <v>37</v>
      </c>
      <c r="H92" s="1">
        <v>2812</v>
      </c>
      <c r="I92" s="1">
        <f t="shared" si="1"/>
        <v>5.1351351351351351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 t="s">
        <v>16</v>
      </c>
      <c r="B93" s="1" t="s">
        <v>82</v>
      </c>
      <c r="C93" s="1">
        <v>161</v>
      </c>
      <c r="D93" s="1">
        <v>0.4</v>
      </c>
      <c r="E93" s="1" t="s">
        <v>59</v>
      </c>
      <c r="F93" s="1" t="s">
        <v>67</v>
      </c>
      <c r="G93" s="1">
        <v>42</v>
      </c>
      <c r="H93" s="1">
        <v>2704.8</v>
      </c>
      <c r="I93" s="1">
        <f t="shared" si="1"/>
        <v>3.8333333333333335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 t="s">
        <v>25</v>
      </c>
      <c r="B94" s="1" t="s">
        <v>82</v>
      </c>
      <c r="C94" s="1">
        <v>86</v>
      </c>
      <c r="D94" s="1">
        <v>0.4</v>
      </c>
      <c r="E94" s="1" t="s">
        <v>61</v>
      </c>
      <c r="F94" s="1" t="s">
        <v>66</v>
      </c>
      <c r="G94" s="1">
        <v>34</v>
      </c>
      <c r="H94" s="1">
        <v>1169.5999999999999</v>
      </c>
      <c r="I94" s="1">
        <f t="shared" si="1"/>
        <v>2.5294117647058822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 t="s">
        <v>30</v>
      </c>
      <c r="B95" s="1" t="s">
        <v>82</v>
      </c>
      <c r="C95" s="1">
        <v>208</v>
      </c>
      <c r="D95" s="1">
        <v>0.4</v>
      </c>
      <c r="E95" s="1" t="s">
        <v>65</v>
      </c>
      <c r="F95" s="1" t="s">
        <v>67</v>
      </c>
      <c r="G95" s="1">
        <v>37</v>
      </c>
      <c r="H95" s="1">
        <v>3078.4</v>
      </c>
      <c r="I95" s="1">
        <f t="shared" si="1"/>
        <v>5.6216216216216219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 t="s">
        <v>56</v>
      </c>
      <c r="B96" s="1" t="s">
        <v>82</v>
      </c>
      <c r="C96" s="1">
        <v>55</v>
      </c>
      <c r="D96" s="1">
        <v>0.4</v>
      </c>
      <c r="E96" s="1" t="s">
        <v>12</v>
      </c>
      <c r="F96" s="1" t="s">
        <v>93</v>
      </c>
      <c r="G96" s="1">
        <v>44</v>
      </c>
      <c r="H96" s="1">
        <v>968</v>
      </c>
      <c r="I96" s="1">
        <f t="shared" si="1"/>
        <v>1.25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 t="s">
        <v>46</v>
      </c>
      <c r="B97" s="1" t="s">
        <v>82</v>
      </c>
      <c r="C97" s="1">
        <v>175</v>
      </c>
      <c r="D97" s="1">
        <v>0.4</v>
      </c>
      <c r="E97" s="1" t="s">
        <v>68</v>
      </c>
      <c r="F97" s="1" t="s">
        <v>67</v>
      </c>
      <c r="G97" s="1">
        <v>34</v>
      </c>
      <c r="H97" s="1">
        <v>2380</v>
      </c>
      <c r="I97" s="1">
        <f t="shared" si="1"/>
        <v>5.1470588235294121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 t="s">
        <v>16</v>
      </c>
      <c r="B98" s="1" t="s">
        <v>82</v>
      </c>
      <c r="C98" s="1">
        <v>177</v>
      </c>
      <c r="D98" s="1">
        <v>0.4</v>
      </c>
      <c r="E98" s="1" t="s">
        <v>68</v>
      </c>
      <c r="F98" s="1" t="s">
        <v>93</v>
      </c>
      <c r="G98" s="1">
        <v>43</v>
      </c>
      <c r="H98" s="1">
        <v>3044.4</v>
      </c>
      <c r="I98" s="1">
        <f t="shared" si="1"/>
        <v>4.1162790697674421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 t="s">
        <v>13</v>
      </c>
      <c r="B99" s="1" t="s">
        <v>82</v>
      </c>
      <c r="C99" s="1">
        <v>72</v>
      </c>
      <c r="D99" s="1">
        <v>0.4</v>
      </c>
      <c r="E99" s="1" t="s">
        <v>68</v>
      </c>
      <c r="F99" s="1" t="s">
        <v>94</v>
      </c>
      <c r="G99" s="1">
        <v>35</v>
      </c>
      <c r="H99" s="1">
        <v>1008</v>
      </c>
      <c r="I99" s="1">
        <f t="shared" si="1"/>
        <v>2.0571428571428569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 t="s">
        <v>9</v>
      </c>
      <c r="B100" s="1" t="s">
        <v>82</v>
      </c>
      <c r="C100" s="1">
        <v>126</v>
      </c>
      <c r="D100" s="1">
        <v>0.4</v>
      </c>
      <c r="E100" s="1" t="s">
        <v>69</v>
      </c>
      <c r="F100" s="1" t="s">
        <v>94</v>
      </c>
      <c r="G100" s="1">
        <v>34</v>
      </c>
      <c r="H100" s="1">
        <v>1713.6</v>
      </c>
      <c r="I100" s="1">
        <f t="shared" si="1"/>
        <v>3.7058823529411766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 t="s">
        <v>13</v>
      </c>
      <c r="B101" s="1" t="s">
        <v>82</v>
      </c>
      <c r="C101" s="1">
        <v>168</v>
      </c>
      <c r="D101" s="1">
        <v>0.4</v>
      </c>
      <c r="E101" s="1" t="s">
        <v>84</v>
      </c>
      <c r="F101" s="1" t="s">
        <v>95</v>
      </c>
      <c r="G101" s="1">
        <v>34</v>
      </c>
      <c r="H101" s="1">
        <v>2284.8000000000002</v>
      </c>
      <c r="I101" s="1">
        <f t="shared" si="1"/>
        <v>4.9411764705882355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 t="s">
        <v>22</v>
      </c>
      <c r="B102" s="1" t="s">
        <v>82</v>
      </c>
      <c r="C102" s="1">
        <v>59</v>
      </c>
      <c r="D102" s="1">
        <v>0.4</v>
      </c>
      <c r="E102" s="1" t="s">
        <v>96</v>
      </c>
      <c r="F102" s="1" t="s">
        <v>62</v>
      </c>
      <c r="G102" s="1">
        <v>33</v>
      </c>
      <c r="H102" s="1">
        <v>778.80000000000007</v>
      </c>
      <c r="I102" s="1">
        <f t="shared" si="1"/>
        <v>1.7878787878787878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 t="s">
        <v>46</v>
      </c>
      <c r="B103" s="1" t="s">
        <v>82</v>
      </c>
      <c r="C103" s="1">
        <v>233</v>
      </c>
      <c r="D103" s="1">
        <v>0.4</v>
      </c>
      <c r="E103" s="1" t="s">
        <v>21</v>
      </c>
      <c r="F103" s="1" t="s">
        <v>62</v>
      </c>
      <c r="G103" s="1">
        <v>32</v>
      </c>
      <c r="H103" s="1">
        <v>2982.4</v>
      </c>
      <c r="I103" s="1">
        <f t="shared" si="1"/>
        <v>7.28125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 t="s">
        <v>50</v>
      </c>
      <c r="B104" s="1" t="s">
        <v>82</v>
      </c>
      <c r="C104" s="1">
        <v>194</v>
      </c>
      <c r="D104" s="1">
        <v>0.4</v>
      </c>
      <c r="E104" s="1" t="s">
        <v>15</v>
      </c>
      <c r="F104" s="1" t="s">
        <v>97</v>
      </c>
      <c r="G104" s="1">
        <v>40</v>
      </c>
      <c r="H104" s="1">
        <v>3104</v>
      </c>
      <c r="I104" s="1">
        <f t="shared" si="1"/>
        <v>4.8499999999999996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 t="s">
        <v>46</v>
      </c>
      <c r="B105" s="1" t="s">
        <v>82</v>
      </c>
      <c r="C105" s="1">
        <v>119</v>
      </c>
      <c r="D105" s="1">
        <v>0.4</v>
      </c>
      <c r="E105" s="1" t="s">
        <v>73</v>
      </c>
      <c r="F105" s="1" t="s">
        <v>64</v>
      </c>
      <c r="G105" s="1">
        <v>32</v>
      </c>
      <c r="H105" s="1">
        <v>1523.2</v>
      </c>
      <c r="I105" s="1">
        <f t="shared" si="1"/>
        <v>3.71875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 t="s">
        <v>25</v>
      </c>
      <c r="B106" s="1" t="s">
        <v>82</v>
      </c>
      <c r="C106" s="1">
        <v>80</v>
      </c>
      <c r="D106" s="1">
        <v>0.4</v>
      </c>
      <c r="E106" s="1" t="s">
        <v>73</v>
      </c>
      <c r="F106" s="1" t="s">
        <v>76</v>
      </c>
      <c r="G106" s="1">
        <v>42</v>
      </c>
      <c r="H106" s="1">
        <v>1344</v>
      </c>
      <c r="I106" s="1">
        <f t="shared" si="1"/>
        <v>1.9047619047619047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 t="s">
        <v>16</v>
      </c>
      <c r="B107" s="1" t="s">
        <v>82</v>
      </c>
      <c r="C107" s="1">
        <v>178</v>
      </c>
      <c r="D107" s="1">
        <v>0.4</v>
      </c>
      <c r="E107" s="1" t="s">
        <v>77</v>
      </c>
      <c r="F107" s="1" t="s">
        <v>71</v>
      </c>
      <c r="G107" s="1">
        <v>38</v>
      </c>
      <c r="H107" s="1">
        <v>2705.6</v>
      </c>
      <c r="I107" s="1">
        <f t="shared" si="1"/>
        <v>4.6842105263157894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 t="s">
        <v>50</v>
      </c>
      <c r="B108" s="1" t="s">
        <v>82</v>
      </c>
      <c r="C108" s="1">
        <v>142</v>
      </c>
      <c r="D108" s="1">
        <v>0.4</v>
      </c>
      <c r="E108" s="1" t="s">
        <v>77</v>
      </c>
      <c r="F108" s="1" t="s">
        <v>74</v>
      </c>
      <c r="G108" s="1">
        <v>44</v>
      </c>
      <c r="H108" s="1">
        <v>2499.1999999999998</v>
      </c>
      <c r="I108" s="1">
        <f t="shared" si="1"/>
        <v>3.2272727272727271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 t="s">
        <v>46</v>
      </c>
      <c r="B109" s="1" t="s">
        <v>82</v>
      </c>
      <c r="C109" s="1">
        <v>121</v>
      </c>
      <c r="D109" s="1">
        <v>0.4</v>
      </c>
      <c r="E109" s="1" t="s">
        <v>32</v>
      </c>
      <c r="F109" s="1" t="s">
        <v>98</v>
      </c>
      <c r="G109" s="1">
        <v>44</v>
      </c>
      <c r="H109" s="1">
        <v>2129.6</v>
      </c>
      <c r="I109" s="1">
        <f t="shared" si="1"/>
        <v>2.75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 t="s">
        <v>9</v>
      </c>
      <c r="B110" s="1" t="s">
        <v>82</v>
      </c>
      <c r="C110" s="1">
        <v>198</v>
      </c>
      <c r="D110" s="1">
        <v>0.4</v>
      </c>
      <c r="E110" s="1" t="s">
        <v>88</v>
      </c>
      <c r="F110" s="1" t="s">
        <v>97</v>
      </c>
      <c r="G110" s="1">
        <v>33</v>
      </c>
      <c r="H110" s="1">
        <v>2613.6</v>
      </c>
      <c r="I110" s="1">
        <f t="shared" si="1"/>
        <v>6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 t="s">
        <v>13</v>
      </c>
      <c r="B111" s="1" t="s">
        <v>82</v>
      </c>
      <c r="C111" s="1">
        <v>72</v>
      </c>
      <c r="D111" s="1">
        <v>0.4</v>
      </c>
      <c r="E111" s="1" t="s">
        <v>88</v>
      </c>
      <c r="F111" s="1" t="s">
        <v>99</v>
      </c>
      <c r="G111" s="1">
        <v>42</v>
      </c>
      <c r="H111" s="1">
        <v>1209.5999999999999</v>
      </c>
      <c r="I111" s="1">
        <f t="shared" si="1"/>
        <v>1.7142857142857142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 t="s">
        <v>9</v>
      </c>
      <c r="B112" s="1" t="s">
        <v>82</v>
      </c>
      <c r="C112" s="1">
        <v>229</v>
      </c>
      <c r="D112" s="1">
        <v>0.4</v>
      </c>
      <c r="E112" s="1" t="s">
        <v>80</v>
      </c>
      <c r="F112" s="1" t="s">
        <v>99</v>
      </c>
      <c r="G112" s="1">
        <v>41</v>
      </c>
      <c r="H112" s="1">
        <v>3755.6</v>
      </c>
      <c r="I112" s="1">
        <f t="shared" si="1"/>
        <v>5.5853658536585362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 t="s">
        <v>46</v>
      </c>
      <c r="B113" s="1" t="s">
        <v>82</v>
      </c>
      <c r="C113" s="1">
        <v>78</v>
      </c>
      <c r="D113" s="1">
        <v>0.4</v>
      </c>
      <c r="E113" s="1" t="s">
        <v>90</v>
      </c>
      <c r="F113" s="1" t="s">
        <v>81</v>
      </c>
      <c r="G113" s="1">
        <v>42</v>
      </c>
      <c r="H113" s="1">
        <v>1310.4000000000001</v>
      </c>
      <c r="I113" s="1">
        <f t="shared" si="1"/>
        <v>1.8571428571428572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hidden="1">
      <c r="A114" s="1" t="s">
        <v>22</v>
      </c>
      <c r="B114" s="1" t="s">
        <v>100</v>
      </c>
      <c r="C114" s="1">
        <v>21</v>
      </c>
      <c r="D114" s="1">
        <v>1</v>
      </c>
      <c r="E114" s="1" t="s">
        <v>83</v>
      </c>
      <c r="F114" s="1" t="s">
        <v>61</v>
      </c>
      <c r="G114" s="1">
        <v>36</v>
      </c>
      <c r="H114" s="1">
        <v>756</v>
      </c>
      <c r="I114" s="1">
        <f t="shared" si="1"/>
        <v>0.58333333333333337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hidden="1">
      <c r="A115" s="1" t="s">
        <v>46</v>
      </c>
      <c r="B115" s="1" t="s">
        <v>100</v>
      </c>
      <c r="C115" s="1">
        <v>47</v>
      </c>
      <c r="D115" s="1">
        <v>1</v>
      </c>
      <c r="E115" s="1" t="s">
        <v>11</v>
      </c>
      <c r="F115" s="1" t="s">
        <v>63</v>
      </c>
      <c r="G115" s="1">
        <v>35</v>
      </c>
      <c r="H115" s="1">
        <v>1645</v>
      </c>
      <c r="I115" s="1">
        <f t="shared" si="1"/>
        <v>1.3428571428571427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hidden="1">
      <c r="A116" s="1" t="s">
        <v>9</v>
      </c>
      <c r="B116" s="1" t="s">
        <v>100</v>
      </c>
      <c r="C116" s="1">
        <v>62</v>
      </c>
      <c r="D116" s="1">
        <v>1</v>
      </c>
      <c r="E116" s="1" t="s">
        <v>11</v>
      </c>
      <c r="F116" s="1" t="s">
        <v>69</v>
      </c>
      <c r="G116" s="1">
        <v>40</v>
      </c>
      <c r="H116" s="1">
        <v>2480</v>
      </c>
      <c r="I116" s="1">
        <f t="shared" si="1"/>
        <v>1.55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hidden="1">
      <c r="A117" s="1" t="s">
        <v>13</v>
      </c>
      <c r="B117" s="1" t="s">
        <v>100</v>
      </c>
      <c r="C117" s="1">
        <v>111</v>
      </c>
      <c r="D117" s="1">
        <v>1</v>
      </c>
      <c r="E117" s="1" t="s">
        <v>86</v>
      </c>
      <c r="F117" s="1" t="s">
        <v>18</v>
      </c>
      <c r="G117" s="1">
        <v>35</v>
      </c>
      <c r="H117" s="1">
        <v>3885</v>
      </c>
      <c r="I117" s="1">
        <f t="shared" si="1"/>
        <v>3.1714285714285713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hidden="1">
      <c r="A118" s="1" t="s">
        <v>13</v>
      </c>
      <c r="B118" s="1" t="s">
        <v>100</v>
      </c>
      <c r="C118" s="1">
        <v>147</v>
      </c>
      <c r="D118" s="1">
        <v>1</v>
      </c>
      <c r="E118" s="1" t="s">
        <v>14</v>
      </c>
      <c r="F118" s="1" t="s">
        <v>63</v>
      </c>
      <c r="G118" s="1">
        <v>33</v>
      </c>
      <c r="H118" s="1">
        <v>4851</v>
      </c>
      <c r="I118" s="1">
        <f t="shared" si="1"/>
        <v>4.4545454545454541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hidden="1">
      <c r="A119" s="1" t="s">
        <v>16</v>
      </c>
      <c r="B119" s="1" t="s">
        <v>100</v>
      </c>
      <c r="C119" s="1">
        <v>83</v>
      </c>
      <c r="D119" s="1">
        <v>1</v>
      </c>
      <c r="E119" s="1" t="s">
        <v>17</v>
      </c>
      <c r="F119" s="1" t="s">
        <v>12</v>
      </c>
      <c r="G119" s="1">
        <v>35</v>
      </c>
      <c r="H119" s="1">
        <v>2905</v>
      </c>
      <c r="I119" s="1">
        <f t="shared" si="1"/>
        <v>2.3714285714285714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hidden="1">
      <c r="A120" s="1" t="s">
        <v>30</v>
      </c>
      <c r="B120" s="1" t="s">
        <v>100</v>
      </c>
      <c r="C120" s="1">
        <v>38</v>
      </c>
      <c r="D120" s="1">
        <v>1</v>
      </c>
      <c r="E120" s="1" t="s">
        <v>87</v>
      </c>
      <c r="F120" s="1" t="s">
        <v>24</v>
      </c>
      <c r="G120" s="1">
        <v>37</v>
      </c>
      <c r="H120" s="1">
        <v>1406</v>
      </c>
      <c r="I120" s="1">
        <f t="shared" si="1"/>
        <v>1.027027027027027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hidden="1">
      <c r="A121" s="1" t="s">
        <v>22</v>
      </c>
      <c r="B121" s="1" t="s">
        <v>100</v>
      </c>
      <c r="C121" s="1">
        <v>113</v>
      </c>
      <c r="D121" s="1">
        <v>1</v>
      </c>
      <c r="E121" s="1" t="s">
        <v>23</v>
      </c>
      <c r="F121" s="1" t="s">
        <v>77</v>
      </c>
      <c r="G121" s="1">
        <v>39</v>
      </c>
      <c r="H121" s="1">
        <v>4407</v>
      </c>
      <c r="I121" s="1">
        <f t="shared" si="1"/>
        <v>2.8974358974358974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hidden="1">
      <c r="A122" s="1" t="s">
        <v>13</v>
      </c>
      <c r="B122" s="1" t="s">
        <v>100</v>
      </c>
      <c r="C122" s="1">
        <v>140</v>
      </c>
      <c r="D122" s="1">
        <v>1</v>
      </c>
      <c r="E122" s="1" t="s">
        <v>27</v>
      </c>
      <c r="F122" s="1" t="s">
        <v>24</v>
      </c>
      <c r="G122" s="1">
        <v>34</v>
      </c>
      <c r="H122" s="1">
        <v>4760</v>
      </c>
      <c r="I122" s="1">
        <f t="shared" si="1"/>
        <v>4.117647058823529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hidden="1">
      <c r="A123" s="1" t="s">
        <v>9</v>
      </c>
      <c r="B123" s="1" t="s">
        <v>100</v>
      </c>
      <c r="C123" s="1">
        <v>23</v>
      </c>
      <c r="D123" s="1">
        <v>1</v>
      </c>
      <c r="E123" s="1" t="s">
        <v>33</v>
      </c>
      <c r="F123" s="1" t="s">
        <v>36</v>
      </c>
      <c r="G123" s="1">
        <v>44</v>
      </c>
      <c r="H123" s="1">
        <v>1012</v>
      </c>
      <c r="I123" s="1">
        <f t="shared" si="1"/>
        <v>0.52272727272727271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hidden="1">
      <c r="A124" s="1" t="s">
        <v>56</v>
      </c>
      <c r="B124" s="1" t="s">
        <v>100</v>
      </c>
      <c r="C124" s="1">
        <v>84</v>
      </c>
      <c r="D124" s="1">
        <v>1</v>
      </c>
      <c r="E124" s="1" t="s">
        <v>37</v>
      </c>
      <c r="F124" s="1" t="s">
        <v>34</v>
      </c>
      <c r="G124" s="1">
        <v>43</v>
      </c>
      <c r="H124" s="1">
        <v>3612</v>
      </c>
      <c r="I124" s="1">
        <f t="shared" si="1"/>
        <v>1.9534883720930232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hidden="1">
      <c r="A125" s="1" t="s">
        <v>22</v>
      </c>
      <c r="B125" s="1" t="s">
        <v>100</v>
      </c>
      <c r="C125" s="1">
        <v>113</v>
      </c>
      <c r="D125" s="1">
        <v>1</v>
      </c>
      <c r="E125" s="1" t="s">
        <v>38</v>
      </c>
      <c r="F125" s="1" t="s">
        <v>34</v>
      </c>
      <c r="G125" s="1">
        <v>42</v>
      </c>
      <c r="H125" s="1">
        <v>4746</v>
      </c>
      <c r="I125" s="1">
        <f t="shared" si="1"/>
        <v>2.6904761904761907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hidden="1">
      <c r="A126" s="1" t="s">
        <v>22</v>
      </c>
      <c r="B126" s="1" t="s">
        <v>100</v>
      </c>
      <c r="C126" s="1">
        <v>98</v>
      </c>
      <c r="D126" s="1">
        <v>1</v>
      </c>
      <c r="E126" s="1" t="s">
        <v>38</v>
      </c>
      <c r="F126" s="1" t="s">
        <v>32</v>
      </c>
      <c r="G126" s="1">
        <v>35</v>
      </c>
      <c r="H126" s="1">
        <v>3430</v>
      </c>
      <c r="I126" s="1">
        <f t="shared" si="1"/>
        <v>2.8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hidden="1">
      <c r="A127" s="1" t="s">
        <v>16</v>
      </c>
      <c r="B127" s="1" t="s">
        <v>100</v>
      </c>
      <c r="C127" s="1">
        <v>88</v>
      </c>
      <c r="D127" s="1">
        <v>1</v>
      </c>
      <c r="E127" s="1" t="s">
        <v>39</v>
      </c>
      <c r="F127" s="1" t="s">
        <v>89</v>
      </c>
      <c r="G127" s="1">
        <v>33</v>
      </c>
      <c r="H127" s="1">
        <v>2904</v>
      </c>
      <c r="I127" s="1">
        <f t="shared" si="1"/>
        <v>2.6666666666666665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hidden="1">
      <c r="A128" s="1" t="s">
        <v>9</v>
      </c>
      <c r="B128" s="1" t="s">
        <v>100</v>
      </c>
      <c r="C128" s="1">
        <v>63</v>
      </c>
      <c r="D128" s="1">
        <v>1</v>
      </c>
      <c r="E128" s="1" t="s">
        <v>39</v>
      </c>
      <c r="F128" s="1" t="s">
        <v>34</v>
      </c>
      <c r="G128" s="1">
        <v>41</v>
      </c>
      <c r="H128" s="1">
        <v>2583</v>
      </c>
      <c r="I128" s="1">
        <f t="shared" si="1"/>
        <v>1.5365853658536586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hidden="1">
      <c r="A129" s="1" t="s">
        <v>22</v>
      </c>
      <c r="B129" s="1" t="s">
        <v>100</v>
      </c>
      <c r="C129" s="1">
        <v>120</v>
      </c>
      <c r="D129" s="1">
        <v>1</v>
      </c>
      <c r="E129" s="1" t="s">
        <v>39</v>
      </c>
      <c r="F129" s="1" t="s">
        <v>80</v>
      </c>
      <c r="G129" s="1">
        <v>36</v>
      </c>
      <c r="H129" s="1">
        <v>4320</v>
      </c>
      <c r="I129" s="1">
        <f t="shared" si="1"/>
        <v>3.3333333333333335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hidden="1">
      <c r="A130" s="1" t="s">
        <v>25</v>
      </c>
      <c r="B130" s="1" t="s">
        <v>100</v>
      </c>
      <c r="C130" s="1">
        <v>133</v>
      </c>
      <c r="D130" s="1">
        <v>1</v>
      </c>
      <c r="E130" s="1" t="s">
        <v>41</v>
      </c>
      <c r="F130" s="1" t="s">
        <v>88</v>
      </c>
      <c r="G130" s="1">
        <v>34</v>
      </c>
      <c r="H130" s="1">
        <v>4522</v>
      </c>
      <c r="I130" s="1">
        <f t="shared" si="1"/>
        <v>3.9117647058823528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hidden="1">
      <c r="A131" s="1" t="s">
        <v>46</v>
      </c>
      <c r="B131" s="1" t="s">
        <v>100</v>
      </c>
      <c r="C131" s="1">
        <v>80</v>
      </c>
      <c r="D131" s="1">
        <v>1</v>
      </c>
      <c r="E131" s="1" t="s">
        <v>47</v>
      </c>
      <c r="F131" s="1" t="s">
        <v>43</v>
      </c>
      <c r="G131" s="1">
        <v>39</v>
      </c>
      <c r="H131" s="1">
        <v>3120</v>
      </c>
      <c r="I131" s="1">
        <f t="shared" ref="I131:I194" si="2">C131 / G131</f>
        <v>2.0512820512820511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hidden="1">
      <c r="A132" s="1" t="s">
        <v>9</v>
      </c>
      <c r="B132" s="1" t="s">
        <v>100</v>
      </c>
      <c r="C132" s="1">
        <v>138</v>
      </c>
      <c r="D132" s="1">
        <v>1</v>
      </c>
      <c r="E132" s="1" t="s">
        <v>47</v>
      </c>
      <c r="F132" s="1" t="s">
        <v>42</v>
      </c>
      <c r="G132" s="1">
        <v>44</v>
      </c>
      <c r="H132" s="1">
        <v>6072</v>
      </c>
      <c r="I132" s="1">
        <f t="shared" si="2"/>
        <v>3.1363636363636362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hidden="1">
      <c r="A133" s="1" t="s">
        <v>25</v>
      </c>
      <c r="B133" s="1" t="s">
        <v>100</v>
      </c>
      <c r="C133" s="1">
        <v>23</v>
      </c>
      <c r="D133" s="1">
        <v>1</v>
      </c>
      <c r="E133" s="1" t="s">
        <v>47</v>
      </c>
      <c r="F133" s="1" t="s">
        <v>40</v>
      </c>
      <c r="G133" s="1">
        <v>41</v>
      </c>
      <c r="H133" s="1">
        <v>943</v>
      </c>
      <c r="I133" s="1">
        <f t="shared" si="2"/>
        <v>0.56097560975609762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hidden="1">
      <c r="A134" s="1" t="s">
        <v>25</v>
      </c>
      <c r="B134" s="1" t="s">
        <v>100</v>
      </c>
      <c r="C134" s="1">
        <v>59</v>
      </c>
      <c r="D134" s="1">
        <v>1</v>
      </c>
      <c r="E134" s="1" t="s">
        <v>47</v>
      </c>
      <c r="F134" s="1" t="s">
        <v>43</v>
      </c>
      <c r="G134" s="1">
        <v>39</v>
      </c>
      <c r="H134" s="1">
        <v>2301</v>
      </c>
      <c r="I134" s="1">
        <f t="shared" si="2"/>
        <v>1.5128205128205128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hidden="1">
      <c r="A135" s="1" t="s">
        <v>50</v>
      </c>
      <c r="B135" s="1" t="s">
        <v>100</v>
      </c>
      <c r="C135" s="1">
        <v>131</v>
      </c>
      <c r="D135" s="1">
        <v>1</v>
      </c>
      <c r="E135" s="1" t="s">
        <v>48</v>
      </c>
      <c r="F135" s="1" t="s">
        <v>66</v>
      </c>
      <c r="G135" s="1">
        <v>44</v>
      </c>
      <c r="H135" s="1">
        <v>5764</v>
      </c>
      <c r="I135" s="1">
        <f t="shared" si="2"/>
        <v>2.9772727272727271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hidden="1">
      <c r="A136" s="1" t="s">
        <v>56</v>
      </c>
      <c r="B136" s="1" t="s">
        <v>100</v>
      </c>
      <c r="C136" s="1">
        <v>80</v>
      </c>
      <c r="D136" s="1">
        <v>1</v>
      </c>
      <c r="E136" s="1" t="s">
        <v>52</v>
      </c>
      <c r="F136" s="1" t="s">
        <v>34</v>
      </c>
      <c r="G136" s="1">
        <v>34</v>
      </c>
      <c r="H136" s="1">
        <v>2720</v>
      </c>
      <c r="I136" s="1">
        <f t="shared" si="2"/>
        <v>2.3529411764705883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hidden="1">
      <c r="A137" s="1" t="s">
        <v>25</v>
      </c>
      <c r="B137" s="1" t="s">
        <v>100</v>
      </c>
      <c r="C137" s="1">
        <v>28</v>
      </c>
      <c r="D137" s="1">
        <v>1</v>
      </c>
      <c r="E137" s="1" t="s">
        <v>52</v>
      </c>
      <c r="F137" s="1" t="s">
        <v>40</v>
      </c>
      <c r="G137" s="1">
        <v>37</v>
      </c>
      <c r="H137" s="1">
        <v>1036</v>
      </c>
      <c r="I137" s="1">
        <f t="shared" si="2"/>
        <v>0.7567567567567568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hidden="1">
      <c r="A138" s="1" t="s">
        <v>46</v>
      </c>
      <c r="B138" s="1" t="s">
        <v>100</v>
      </c>
      <c r="C138" s="1">
        <v>55</v>
      </c>
      <c r="D138" s="1">
        <v>1</v>
      </c>
      <c r="E138" s="1" t="s">
        <v>53</v>
      </c>
      <c r="F138" s="1" t="s">
        <v>42</v>
      </c>
      <c r="G138" s="1">
        <v>38</v>
      </c>
      <c r="H138" s="1">
        <v>2090</v>
      </c>
      <c r="I138" s="1">
        <f t="shared" si="2"/>
        <v>1.4473684210526316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hidden="1">
      <c r="A139" s="1" t="s">
        <v>30</v>
      </c>
      <c r="B139" s="1" t="s">
        <v>100</v>
      </c>
      <c r="C139" s="1">
        <v>91</v>
      </c>
      <c r="D139" s="1">
        <v>1</v>
      </c>
      <c r="E139" s="1" t="s">
        <v>53</v>
      </c>
      <c r="F139" s="1" t="s">
        <v>101</v>
      </c>
      <c r="G139" s="1">
        <v>35</v>
      </c>
      <c r="H139" s="1">
        <v>3185</v>
      </c>
      <c r="I139" s="1">
        <f t="shared" si="2"/>
        <v>2.6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hidden="1">
      <c r="A140" s="1" t="s">
        <v>13</v>
      </c>
      <c r="B140" s="1" t="s">
        <v>100</v>
      </c>
      <c r="C140" s="1">
        <v>80</v>
      </c>
      <c r="D140" s="1">
        <v>1</v>
      </c>
      <c r="E140" s="1" t="s">
        <v>53</v>
      </c>
      <c r="F140" s="1" t="s">
        <v>102</v>
      </c>
      <c r="G140" s="1">
        <v>44</v>
      </c>
      <c r="H140" s="1">
        <v>3520</v>
      </c>
      <c r="I140" s="1">
        <f t="shared" si="2"/>
        <v>1.8181818181818181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hidden="1">
      <c r="A141" s="1" t="s">
        <v>16</v>
      </c>
      <c r="B141" s="1" t="s">
        <v>100</v>
      </c>
      <c r="C141" s="1">
        <v>70</v>
      </c>
      <c r="D141" s="1">
        <v>1</v>
      </c>
      <c r="E141" s="1" t="s">
        <v>91</v>
      </c>
      <c r="F141" s="1" t="s">
        <v>34</v>
      </c>
      <c r="G141" s="1">
        <v>32</v>
      </c>
      <c r="H141" s="1">
        <v>2240</v>
      </c>
      <c r="I141" s="1">
        <f t="shared" si="2"/>
        <v>2.1875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hidden="1">
      <c r="A142" s="1" t="s">
        <v>22</v>
      </c>
      <c r="B142" s="1" t="s">
        <v>100</v>
      </c>
      <c r="C142" s="1">
        <v>43</v>
      </c>
      <c r="D142" s="1">
        <v>1</v>
      </c>
      <c r="E142" s="1" t="s">
        <v>54</v>
      </c>
      <c r="F142" s="1" t="s">
        <v>102</v>
      </c>
      <c r="G142" s="1">
        <v>42</v>
      </c>
      <c r="H142" s="1">
        <v>1806</v>
      </c>
      <c r="I142" s="1">
        <f t="shared" si="2"/>
        <v>1.0238095238095237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hidden="1">
      <c r="A143" s="1" t="s">
        <v>19</v>
      </c>
      <c r="B143" s="1" t="s">
        <v>100</v>
      </c>
      <c r="C143" s="1">
        <v>32</v>
      </c>
      <c r="D143" s="1">
        <v>1</v>
      </c>
      <c r="E143" s="1" t="s">
        <v>54</v>
      </c>
      <c r="F143" s="1" t="s">
        <v>40</v>
      </c>
      <c r="G143" s="1">
        <v>34</v>
      </c>
      <c r="H143" s="1">
        <v>1088</v>
      </c>
      <c r="I143" s="1">
        <f t="shared" si="2"/>
        <v>0.94117647058823528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hidden="1">
      <c r="A144" s="1" t="s">
        <v>56</v>
      </c>
      <c r="B144" s="1" t="s">
        <v>100</v>
      </c>
      <c r="C144" s="1">
        <v>90</v>
      </c>
      <c r="D144" s="1">
        <v>1</v>
      </c>
      <c r="E144" s="1" t="s">
        <v>57</v>
      </c>
      <c r="F144" s="1" t="s">
        <v>42</v>
      </c>
      <c r="G144" s="1">
        <v>34</v>
      </c>
      <c r="H144" s="1">
        <v>3060</v>
      </c>
      <c r="I144" s="1">
        <f t="shared" si="2"/>
        <v>2.6470588235294117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hidden="1">
      <c r="A145" s="1" t="s">
        <v>56</v>
      </c>
      <c r="B145" s="1" t="s">
        <v>100</v>
      </c>
      <c r="C145" s="1">
        <v>102</v>
      </c>
      <c r="D145" s="1">
        <v>1</v>
      </c>
      <c r="E145" s="1" t="s">
        <v>57</v>
      </c>
      <c r="F145" s="1" t="s">
        <v>67</v>
      </c>
      <c r="G145" s="1">
        <v>43</v>
      </c>
      <c r="H145" s="1">
        <v>4386</v>
      </c>
      <c r="I145" s="1">
        <f t="shared" si="2"/>
        <v>2.3720930232558142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hidden="1">
      <c r="A146" s="1" t="s">
        <v>25</v>
      </c>
      <c r="B146" s="1" t="s">
        <v>100</v>
      </c>
      <c r="C146" s="1">
        <v>94</v>
      </c>
      <c r="D146" s="1">
        <v>1</v>
      </c>
      <c r="E146" s="1" t="s">
        <v>57</v>
      </c>
      <c r="F146" s="1" t="s">
        <v>42</v>
      </c>
      <c r="G146" s="1">
        <v>34</v>
      </c>
      <c r="H146" s="1">
        <v>3196</v>
      </c>
      <c r="I146" s="1">
        <f t="shared" si="2"/>
        <v>2.7647058823529411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hidden="1">
      <c r="A147" s="1" t="s">
        <v>16</v>
      </c>
      <c r="B147" s="1" t="s">
        <v>100</v>
      </c>
      <c r="C147" s="1">
        <v>141</v>
      </c>
      <c r="D147" s="1">
        <v>1</v>
      </c>
      <c r="E147" s="1" t="s">
        <v>59</v>
      </c>
      <c r="F147" s="1" t="s">
        <v>62</v>
      </c>
      <c r="G147" s="1">
        <v>45</v>
      </c>
      <c r="H147" s="1">
        <v>6345</v>
      </c>
      <c r="I147" s="1">
        <f t="shared" si="2"/>
        <v>3.1333333333333333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hidden="1">
      <c r="A148" s="1" t="s">
        <v>25</v>
      </c>
      <c r="B148" s="1" t="s">
        <v>100</v>
      </c>
      <c r="C148" s="1">
        <v>34</v>
      </c>
      <c r="D148" s="1">
        <v>1</v>
      </c>
      <c r="E148" s="1" t="s">
        <v>61</v>
      </c>
      <c r="F148" s="1" t="s">
        <v>66</v>
      </c>
      <c r="G148" s="1">
        <v>34</v>
      </c>
      <c r="H148" s="1">
        <v>1156</v>
      </c>
      <c r="I148" s="1">
        <f t="shared" si="2"/>
        <v>1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hidden="1">
      <c r="A149" s="1" t="s">
        <v>16</v>
      </c>
      <c r="B149" s="1" t="s">
        <v>100</v>
      </c>
      <c r="C149" s="1">
        <v>32</v>
      </c>
      <c r="D149" s="1">
        <v>1</v>
      </c>
      <c r="E149" s="1" t="s">
        <v>63</v>
      </c>
      <c r="F149" s="1" t="s">
        <v>94</v>
      </c>
      <c r="G149" s="1">
        <v>39</v>
      </c>
      <c r="H149" s="1">
        <v>1248</v>
      </c>
      <c r="I149" s="1">
        <f t="shared" si="2"/>
        <v>0.82051282051282048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hidden="1">
      <c r="A150" s="1" t="s">
        <v>22</v>
      </c>
      <c r="B150" s="1" t="s">
        <v>100</v>
      </c>
      <c r="C150" s="1">
        <v>79</v>
      </c>
      <c r="D150" s="1">
        <v>1</v>
      </c>
      <c r="E150" s="1" t="s">
        <v>63</v>
      </c>
      <c r="F150" s="1" t="s">
        <v>92</v>
      </c>
      <c r="G150" s="1">
        <v>32</v>
      </c>
      <c r="H150" s="1">
        <v>2528</v>
      </c>
      <c r="I150" s="1">
        <f t="shared" si="2"/>
        <v>2.46875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hidden="1">
      <c r="A151" s="1" t="s">
        <v>30</v>
      </c>
      <c r="B151" s="1" t="s">
        <v>100</v>
      </c>
      <c r="C151" s="1">
        <v>99</v>
      </c>
      <c r="D151" s="1">
        <v>1</v>
      </c>
      <c r="E151" s="1" t="s">
        <v>65</v>
      </c>
      <c r="F151" s="1" t="s">
        <v>103</v>
      </c>
      <c r="G151" s="1">
        <v>43</v>
      </c>
      <c r="H151" s="1">
        <v>4257</v>
      </c>
      <c r="I151" s="1">
        <f t="shared" si="2"/>
        <v>2.3023255813953489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hidden="1">
      <c r="A152" s="1" t="s">
        <v>9</v>
      </c>
      <c r="B152" s="1" t="s">
        <v>100</v>
      </c>
      <c r="C152" s="1">
        <v>105</v>
      </c>
      <c r="D152" s="1">
        <v>1</v>
      </c>
      <c r="E152" s="1" t="s">
        <v>65</v>
      </c>
      <c r="F152" s="1" t="s">
        <v>64</v>
      </c>
      <c r="G152" s="1">
        <v>44</v>
      </c>
      <c r="H152" s="1">
        <v>4620</v>
      </c>
      <c r="I152" s="1">
        <f t="shared" si="2"/>
        <v>2.3863636363636362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hidden="1">
      <c r="A153" s="1" t="s">
        <v>22</v>
      </c>
      <c r="B153" s="1" t="s">
        <v>100</v>
      </c>
      <c r="C153" s="1">
        <v>36</v>
      </c>
      <c r="D153" s="1">
        <v>1</v>
      </c>
      <c r="E153" s="1" t="s">
        <v>65</v>
      </c>
      <c r="F153" s="1" t="s">
        <v>72</v>
      </c>
      <c r="G153" s="1">
        <v>45</v>
      </c>
      <c r="H153" s="1">
        <v>1620</v>
      </c>
      <c r="I153" s="1">
        <f t="shared" si="2"/>
        <v>0.8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hidden="1">
      <c r="A154" s="1" t="s">
        <v>46</v>
      </c>
      <c r="B154" s="1" t="s">
        <v>100</v>
      </c>
      <c r="C154" s="1">
        <v>37</v>
      </c>
      <c r="D154" s="1">
        <v>1</v>
      </c>
      <c r="E154" s="1" t="s">
        <v>18</v>
      </c>
      <c r="F154" s="1" t="s">
        <v>67</v>
      </c>
      <c r="G154" s="1">
        <v>36</v>
      </c>
      <c r="H154" s="1">
        <v>1332</v>
      </c>
      <c r="I154" s="1">
        <f t="shared" si="2"/>
        <v>1.0277777777777777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hidden="1">
      <c r="A155" s="1" t="s">
        <v>16</v>
      </c>
      <c r="B155" s="1" t="s">
        <v>100</v>
      </c>
      <c r="C155" s="1">
        <v>91</v>
      </c>
      <c r="D155" s="1">
        <v>1</v>
      </c>
      <c r="E155" s="1" t="s">
        <v>68</v>
      </c>
      <c r="F155" s="1" t="s">
        <v>75</v>
      </c>
      <c r="G155" s="1">
        <v>44</v>
      </c>
      <c r="H155" s="1">
        <v>4004</v>
      </c>
      <c r="I155" s="1">
        <f t="shared" si="2"/>
        <v>2.0681818181818183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hidden="1">
      <c r="A156" s="1" t="s">
        <v>13</v>
      </c>
      <c r="B156" s="1" t="s">
        <v>100</v>
      </c>
      <c r="C156" s="1">
        <v>34</v>
      </c>
      <c r="D156" s="1">
        <v>1</v>
      </c>
      <c r="E156" s="1" t="s">
        <v>69</v>
      </c>
      <c r="F156" s="1" t="s">
        <v>94</v>
      </c>
      <c r="G156" s="1">
        <v>34</v>
      </c>
      <c r="H156" s="1">
        <v>1156</v>
      </c>
      <c r="I156" s="1">
        <f t="shared" si="2"/>
        <v>1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hidden="1">
      <c r="A157" s="1" t="s">
        <v>13</v>
      </c>
      <c r="B157" s="1" t="s">
        <v>100</v>
      </c>
      <c r="C157" s="1">
        <v>60</v>
      </c>
      <c r="D157" s="1">
        <v>1</v>
      </c>
      <c r="E157" s="1" t="s">
        <v>84</v>
      </c>
      <c r="F157" s="1" t="s">
        <v>103</v>
      </c>
      <c r="G157" s="1">
        <v>38</v>
      </c>
      <c r="H157" s="1">
        <v>2280</v>
      </c>
      <c r="I157" s="1">
        <f t="shared" si="2"/>
        <v>1.5789473684210527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hidden="1">
      <c r="A158" s="1" t="s">
        <v>46</v>
      </c>
      <c r="B158" s="1" t="s">
        <v>100</v>
      </c>
      <c r="C158" s="1">
        <v>117</v>
      </c>
      <c r="D158" s="1">
        <v>1</v>
      </c>
      <c r="E158" s="1" t="s">
        <v>21</v>
      </c>
      <c r="F158" s="1" t="s">
        <v>64</v>
      </c>
      <c r="G158" s="1">
        <v>36</v>
      </c>
      <c r="H158" s="1">
        <v>4212</v>
      </c>
      <c r="I158" s="1">
        <f t="shared" si="2"/>
        <v>3.25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hidden="1">
      <c r="A159" s="1" t="s">
        <v>19</v>
      </c>
      <c r="B159" s="1" t="s">
        <v>100</v>
      </c>
      <c r="C159" s="1">
        <v>108</v>
      </c>
      <c r="D159" s="1">
        <v>1</v>
      </c>
      <c r="E159" s="1" t="s">
        <v>21</v>
      </c>
      <c r="F159" s="1" t="s">
        <v>103</v>
      </c>
      <c r="G159" s="1">
        <v>35</v>
      </c>
      <c r="H159" s="1">
        <v>3780</v>
      </c>
      <c r="I159" s="1">
        <f t="shared" si="2"/>
        <v>3.0857142857142859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hidden="1">
      <c r="A160" s="1" t="s">
        <v>50</v>
      </c>
      <c r="B160" s="1" t="s">
        <v>100</v>
      </c>
      <c r="C160" s="1">
        <v>67</v>
      </c>
      <c r="D160" s="1">
        <v>1</v>
      </c>
      <c r="E160" s="1" t="s">
        <v>15</v>
      </c>
      <c r="F160" s="1" t="s">
        <v>72</v>
      </c>
      <c r="G160" s="1">
        <v>35</v>
      </c>
      <c r="H160" s="1">
        <v>2345</v>
      </c>
      <c r="I160" s="1">
        <f t="shared" si="2"/>
        <v>1.9142857142857144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hidden="1">
      <c r="A161" s="1" t="s">
        <v>46</v>
      </c>
      <c r="B161" s="1" t="s">
        <v>100</v>
      </c>
      <c r="C161" s="1">
        <v>58</v>
      </c>
      <c r="D161" s="1">
        <v>1</v>
      </c>
      <c r="E161" s="1" t="s">
        <v>73</v>
      </c>
      <c r="F161" s="1" t="s">
        <v>75</v>
      </c>
      <c r="G161" s="1">
        <v>35</v>
      </c>
      <c r="H161" s="1">
        <v>2030</v>
      </c>
      <c r="I161" s="1">
        <f t="shared" si="2"/>
        <v>1.6571428571428573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hidden="1">
      <c r="A162" s="1" t="s">
        <v>50</v>
      </c>
      <c r="B162" s="1" t="s">
        <v>100</v>
      </c>
      <c r="C162" s="1">
        <v>150</v>
      </c>
      <c r="D162" s="1">
        <v>1</v>
      </c>
      <c r="E162" s="1" t="s">
        <v>73</v>
      </c>
      <c r="F162" s="1" t="s">
        <v>71</v>
      </c>
      <c r="G162" s="1">
        <v>39</v>
      </c>
      <c r="H162" s="1">
        <v>5850</v>
      </c>
      <c r="I162" s="1">
        <f t="shared" si="2"/>
        <v>3.8461538461538463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hidden="1">
      <c r="A163" s="1" t="s">
        <v>50</v>
      </c>
      <c r="B163" s="1" t="s">
        <v>100</v>
      </c>
      <c r="C163" s="1">
        <v>110</v>
      </c>
      <c r="D163" s="1">
        <v>1</v>
      </c>
      <c r="E163" s="1" t="s">
        <v>73</v>
      </c>
      <c r="F163" s="1" t="s">
        <v>104</v>
      </c>
      <c r="G163" s="1">
        <v>43</v>
      </c>
      <c r="H163" s="1">
        <v>4730</v>
      </c>
      <c r="I163" s="1">
        <f t="shared" si="2"/>
        <v>2.558139534883721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hidden="1">
      <c r="A164" s="1" t="s">
        <v>46</v>
      </c>
      <c r="B164" s="1" t="s">
        <v>100</v>
      </c>
      <c r="C164" s="1">
        <v>63</v>
      </c>
      <c r="D164" s="1">
        <v>1</v>
      </c>
      <c r="E164" s="1" t="s">
        <v>32</v>
      </c>
      <c r="F164" s="1" t="s">
        <v>97</v>
      </c>
      <c r="G164" s="1">
        <v>33</v>
      </c>
      <c r="H164" s="1">
        <v>2079</v>
      </c>
      <c r="I164" s="1">
        <f t="shared" si="2"/>
        <v>1.9090909090909092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hidden="1">
      <c r="A165" s="1" t="s">
        <v>22</v>
      </c>
      <c r="B165" s="1" t="s">
        <v>100</v>
      </c>
      <c r="C165" s="1">
        <v>82</v>
      </c>
      <c r="D165" s="1">
        <v>1</v>
      </c>
      <c r="E165" s="1" t="s">
        <v>32</v>
      </c>
      <c r="F165" s="1" t="s">
        <v>78</v>
      </c>
      <c r="G165" s="1">
        <v>32</v>
      </c>
      <c r="H165" s="1">
        <v>2624</v>
      </c>
      <c r="I165" s="1">
        <f t="shared" si="2"/>
        <v>2.5625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hidden="1">
      <c r="A166" s="1" t="s">
        <v>13</v>
      </c>
      <c r="B166" s="1" t="s">
        <v>100</v>
      </c>
      <c r="C166" s="1">
        <v>49</v>
      </c>
      <c r="D166" s="1">
        <v>1</v>
      </c>
      <c r="E166" s="1" t="s">
        <v>88</v>
      </c>
      <c r="F166" s="1" t="s">
        <v>105</v>
      </c>
      <c r="G166" s="1">
        <v>41</v>
      </c>
      <c r="H166" s="1">
        <v>2009</v>
      </c>
      <c r="I166" s="1">
        <f t="shared" si="2"/>
        <v>1.1951219512195121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hidden="1">
      <c r="A167" s="1" t="s">
        <v>30</v>
      </c>
      <c r="B167" s="1" t="s">
        <v>100</v>
      </c>
      <c r="C167" s="1">
        <v>56</v>
      </c>
      <c r="D167" s="1">
        <v>1</v>
      </c>
      <c r="E167" s="1" t="s">
        <v>80</v>
      </c>
      <c r="F167" s="1" t="s">
        <v>106</v>
      </c>
      <c r="G167" s="1">
        <v>45</v>
      </c>
      <c r="H167" s="1">
        <v>2520</v>
      </c>
      <c r="I167" s="1">
        <f t="shared" si="2"/>
        <v>1.2444444444444445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hidden="1">
      <c r="A168" s="1" t="s">
        <v>56</v>
      </c>
      <c r="B168" s="1" t="s">
        <v>100</v>
      </c>
      <c r="C168" s="1">
        <v>38</v>
      </c>
      <c r="D168" s="1">
        <v>1</v>
      </c>
      <c r="E168" s="1" t="s">
        <v>80</v>
      </c>
      <c r="F168" s="1" t="s">
        <v>107</v>
      </c>
      <c r="G168" s="1">
        <v>34</v>
      </c>
      <c r="H168" s="1">
        <v>1292</v>
      </c>
      <c r="I168" s="1">
        <f t="shared" si="2"/>
        <v>1.1176470588235294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hidden="1">
      <c r="A169" s="1" t="s">
        <v>9</v>
      </c>
      <c r="B169" s="1" t="s">
        <v>108</v>
      </c>
      <c r="C169" s="1">
        <v>24</v>
      </c>
      <c r="D169" s="1">
        <v>1</v>
      </c>
      <c r="E169" s="1" t="s">
        <v>83</v>
      </c>
      <c r="F169" s="1" t="s">
        <v>26</v>
      </c>
      <c r="G169" s="1">
        <v>44</v>
      </c>
      <c r="H169" s="1">
        <v>1056</v>
      </c>
      <c r="I169" s="1">
        <f t="shared" si="2"/>
        <v>0.54545454545454541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hidden="1">
      <c r="A170" s="1" t="s">
        <v>22</v>
      </c>
      <c r="B170" s="1" t="s">
        <v>108</v>
      </c>
      <c r="C170" s="1">
        <v>46</v>
      </c>
      <c r="D170" s="1">
        <v>1</v>
      </c>
      <c r="E170" s="1" t="s">
        <v>83</v>
      </c>
      <c r="F170" s="1" t="s">
        <v>18</v>
      </c>
      <c r="G170" s="1">
        <v>38</v>
      </c>
      <c r="H170" s="1">
        <v>1748</v>
      </c>
      <c r="I170" s="1">
        <f t="shared" si="2"/>
        <v>1.2105263157894737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hidden="1">
      <c r="A171" s="1" t="s">
        <v>46</v>
      </c>
      <c r="B171" s="1" t="s">
        <v>108</v>
      </c>
      <c r="C171" s="1">
        <v>43</v>
      </c>
      <c r="D171" s="1">
        <v>1</v>
      </c>
      <c r="E171" s="1" t="s">
        <v>11</v>
      </c>
      <c r="F171" s="1" t="s">
        <v>84</v>
      </c>
      <c r="G171" s="1">
        <v>41</v>
      </c>
      <c r="H171" s="1">
        <v>1763</v>
      </c>
      <c r="I171" s="1">
        <f t="shared" si="2"/>
        <v>1.0487804878048781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hidden="1">
      <c r="A172" s="1" t="s">
        <v>46</v>
      </c>
      <c r="B172" s="1" t="s">
        <v>108</v>
      </c>
      <c r="C172" s="1">
        <v>32</v>
      </c>
      <c r="D172" s="1">
        <v>1</v>
      </c>
      <c r="E172" s="1" t="s">
        <v>86</v>
      </c>
      <c r="F172" s="1" t="s">
        <v>61</v>
      </c>
      <c r="G172" s="1">
        <v>33</v>
      </c>
      <c r="H172" s="1">
        <v>1056</v>
      </c>
      <c r="I172" s="1">
        <f t="shared" si="2"/>
        <v>0.96969696969696972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hidden="1">
      <c r="A173" s="1" t="s">
        <v>13</v>
      </c>
      <c r="B173" s="1" t="s">
        <v>108</v>
      </c>
      <c r="C173" s="1">
        <v>59</v>
      </c>
      <c r="D173" s="1">
        <v>1</v>
      </c>
      <c r="E173" s="1" t="s">
        <v>86</v>
      </c>
      <c r="F173" s="1" t="s">
        <v>68</v>
      </c>
      <c r="G173" s="1">
        <v>38</v>
      </c>
      <c r="H173" s="1">
        <v>2242</v>
      </c>
      <c r="I173" s="1">
        <f t="shared" si="2"/>
        <v>1.5526315789473684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hidden="1">
      <c r="A174" s="1" t="s">
        <v>30</v>
      </c>
      <c r="B174" s="1" t="s">
        <v>108</v>
      </c>
      <c r="C174" s="1">
        <v>25</v>
      </c>
      <c r="D174" s="1">
        <v>1</v>
      </c>
      <c r="E174" s="1" t="s">
        <v>87</v>
      </c>
      <c r="F174" s="1" t="s">
        <v>88</v>
      </c>
      <c r="G174" s="1">
        <v>45</v>
      </c>
      <c r="H174" s="1">
        <v>1125</v>
      </c>
      <c r="I174" s="1">
        <f t="shared" si="2"/>
        <v>0.55555555555555558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hidden="1">
      <c r="A175" s="1" t="s">
        <v>19</v>
      </c>
      <c r="B175" s="1" t="s">
        <v>108</v>
      </c>
      <c r="C175" s="1">
        <v>46</v>
      </c>
      <c r="D175" s="1">
        <v>1</v>
      </c>
      <c r="E175" s="1" t="s">
        <v>23</v>
      </c>
      <c r="F175" s="1" t="s">
        <v>15</v>
      </c>
      <c r="G175" s="1">
        <v>36</v>
      </c>
      <c r="H175" s="1">
        <v>1656</v>
      </c>
      <c r="I175" s="1">
        <f t="shared" si="2"/>
        <v>1.2777777777777777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hidden="1">
      <c r="A176" s="1" t="s">
        <v>16</v>
      </c>
      <c r="B176" s="1" t="s">
        <v>108</v>
      </c>
      <c r="C176" s="1">
        <v>36</v>
      </c>
      <c r="D176" s="1">
        <v>1</v>
      </c>
      <c r="E176" s="1" t="s">
        <v>27</v>
      </c>
      <c r="F176" s="1" t="s">
        <v>32</v>
      </c>
      <c r="G176" s="1">
        <v>41</v>
      </c>
      <c r="H176" s="1">
        <v>1476</v>
      </c>
      <c r="I176" s="1">
        <f t="shared" si="2"/>
        <v>0.87804878048780488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hidden="1">
      <c r="A177" s="1" t="s">
        <v>30</v>
      </c>
      <c r="B177" s="1" t="s">
        <v>108</v>
      </c>
      <c r="C177" s="1">
        <v>59</v>
      </c>
      <c r="D177" s="1">
        <v>1</v>
      </c>
      <c r="E177" s="1" t="s">
        <v>33</v>
      </c>
      <c r="F177" s="1" t="s">
        <v>29</v>
      </c>
      <c r="G177" s="1">
        <v>33</v>
      </c>
      <c r="H177" s="1">
        <v>1947</v>
      </c>
      <c r="I177" s="1">
        <f t="shared" si="2"/>
        <v>1.7878787878787878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hidden="1">
      <c r="A178" s="1" t="s">
        <v>9</v>
      </c>
      <c r="B178" s="1" t="s">
        <v>108</v>
      </c>
      <c r="C178" s="1">
        <v>80</v>
      </c>
      <c r="D178" s="1">
        <v>1</v>
      </c>
      <c r="E178" s="1" t="s">
        <v>33</v>
      </c>
      <c r="F178" s="1" t="s">
        <v>36</v>
      </c>
      <c r="G178" s="1">
        <v>44</v>
      </c>
      <c r="H178" s="1">
        <v>3520</v>
      </c>
      <c r="I178" s="1">
        <f t="shared" si="2"/>
        <v>1.8181818181818181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hidden="1">
      <c r="A179" s="1" t="s">
        <v>46</v>
      </c>
      <c r="B179" s="1" t="s">
        <v>108</v>
      </c>
      <c r="C179" s="1">
        <v>47</v>
      </c>
      <c r="D179" s="1">
        <v>1</v>
      </c>
      <c r="E179" s="1" t="s">
        <v>35</v>
      </c>
      <c r="F179" s="1" t="s">
        <v>34</v>
      </c>
      <c r="G179" s="1">
        <v>44</v>
      </c>
      <c r="H179" s="1">
        <v>2068</v>
      </c>
      <c r="I179" s="1">
        <f t="shared" si="2"/>
        <v>1.0681818181818181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hidden="1">
      <c r="A180" s="1" t="s">
        <v>19</v>
      </c>
      <c r="B180" s="1" t="s">
        <v>108</v>
      </c>
      <c r="C180" s="1">
        <v>34</v>
      </c>
      <c r="D180" s="1">
        <v>1</v>
      </c>
      <c r="E180" s="1" t="s">
        <v>37</v>
      </c>
      <c r="F180" s="1" t="s">
        <v>36</v>
      </c>
      <c r="G180" s="1">
        <v>42</v>
      </c>
      <c r="H180" s="1">
        <v>1428</v>
      </c>
      <c r="I180" s="1">
        <f t="shared" si="2"/>
        <v>0.80952380952380953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hidden="1">
      <c r="A181" s="1" t="s">
        <v>56</v>
      </c>
      <c r="B181" s="1" t="s">
        <v>108</v>
      </c>
      <c r="C181" s="1">
        <v>67</v>
      </c>
      <c r="D181" s="1">
        <v>1</v>
      </c>
      <c r="E181" s="1" t="s">
        <v>37</v>
      </c>
      <c r="F181" s="1" t="s">
        <v>36</v>
      </c>
      <c r="G181" s="1">
        <v>42</v>
      </c>
      <c r="H181" s="1">
        <v>2814</v>
      </c>
      <c r="I181" s="1">
        <f t="shared" si="2"/>
        <v>1.5952380952380953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hidden="1">
      <c r="A182" s="1" t="s">
        <v>46</v>
      </c>
      <c r="B182" s="1" t="s">
        <v>108</v>
      </c>
      <c r="C182" s="1">
        <v>30</v>
      </c>
      <c r="D182" s="1">
        <v>1</v>
      </c>
      <c r="E182" s="1" t="s">
        <v>38</v>
      </c>
      <c r="F182" s="1" t="s">
        <v>34</v>
      </c>
      <c r="G182" s="1">
        <v>42</v>
      </c>
      <c r="H182" s="1">
        <v>1260</v>
      </c>
      <c r="I182" s="1">
        <f t="shared" si="2"/>
        <v>0.7142857142857143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hidden="1">
      <c r="A183" s="1" t="s">
        <v>22</v>
      </c>
      <c r="B183" s="1" t="s">
        <v>108</v>
      </c>
      <c r="C183" s="1">
        <v>26</v>
      </c>
      <c r="D183" s="1">
        <v>1</v>
      </c>
      <c r="E183" s="1" t="s">
        <v>38</v>
      </c>
      <c r="F183" s="1" t="s">
        <v>88</v>
      </c>
      <c r="G183" s="1">
        <v>36</v>
      </c>
      <c r="H183" s="1">
        <v>936</v>
      </c>
      <c r="I183" s="1">
        <f t="shared" si="2"/>
        <v>0.72222222222222221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hidden="1">
      <c r="A184" s="1" t="s">
        <v>22</v>
      </c>
      <c r="B184" s="1" t="s">
        <v>108</v>
      </c>
      <c r="C184" s="1">
        <v>13</v>
      </c>
      <c r="D184" s="1">
        <v>1</v>
      </c>
      <c r="E184" s="1" t="s">
        <v>39</v>
      </c>
      <c r="F184" s="1" t="s">
        <v>45</v>
      </c>
      <c r="G184" s="1">
        <v>37</v>
      </c>
      <c r="H184" s="1">
        <v>481</v>
      </c>
      <c r="I184" s="1">
        <f t="shared" si="2"/>
        <v>0.35135135135135137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hidden="1">
      <c r="A185" s="1" t="s">
        <v>22</v>
      </c>
      <c r="B185" s="1" t="s">
        <v>108</v>
      </c>
      <c r="C185" s="1">
        <v>16</v>
      </c>
      <c r="D185" s="1">
        <v>1</v>
      </c>
      <c r="E185" s="1" t="s">
        <v>41</v>
      </c>
      <c r="F185" s="1" t="s">
        <v>51</v>
      </c>
      <c r="G185" s="1">
        <v>44</v>
      </c>
      <c r="H185" s="1">
        <v>704</v>
      </c>
      <c r="I185" s="1">
        <f t="shared" si="2"/>
        <v>0.36363636363636365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hidden="1">
      <c r="A186" s="1" t="s">
        <v>25</v>
      </c>
      <c r="B186" s="1" t="s">
        <v>108</v>
      </c>
      <c r="C186" s="1">
        <v>33</v>
      </c>
      <c r="D186" s="1">
        <v>1</v>
      </c>
      <c r="E186" s="1" t="s">
        <v>41</v>
      </c>
      <c r="F186" s="1" t="s">
        <v>45</v>
      </c>
      <c r="G186" s="1">
        <v>36</v>
      </c>
      <c r="H186" s="1">
        <v>1188</v>
      </c>
      <c r="I186" s="1">
        <f t="shared" si="2"/>
        <v>0.91666666666666663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hidden="1">
      <c r="A187" s="1" t="s">
        <v>25</v>
      </c>
      <c r="B187" s="1" t="s">
        <v>108</v>
      </c>
      <c r="C187" s="1">
        <v>59</v>
      </c>
      <c r="D187" s="1">
        <v>1</v>
      </c>
      <c r="E187" s="1" t="s">
        <v>47</v>
      </c>
      <c r="F187" s="1" t="s">
        <v>51</v>
      </c>
      <c r="G187" s="1">
        <v>42</v>
      </c>
      <c r="H187" s="1">
        <v>2478</v>
      </c>
      <c r="I187" s="1">
        <f t="shared" si="2"/>
        <v>1.4047619047619047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hidden="1">
      <c r="A188" s="1" t="s">
        <v>25</v>
      </c>
      <c r="B188" s="1" t="s">
        <v>108</v>
      </c>
      <c r="C188" s="1">
        <v>77</v>
      </c>
      <c r="D188" s="1">
        <v>1</v>
      </c>
      <c r="E188" s="1" t="s">
        <v>109</v>
      </c>
      <c r="F188" s="1" t="s">
        <v>49</v>
      </c>
      <c r="G188" s="1">
        <v>44</v>
      </c>
      <c r="H188" s="1">
        <v>3388</v>
      </c>
      <c r="I188" s="1">
        <f t="shared" si="2"/>
        <v>1.75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hidden="1">
      <c r="A189" s="1" t="s">
        <v>22</v>
      </c>
      <c r="B189" s="1" t="s">
        <v>108</v>
      </c>
      <c r="C189" s="1">
        <v>43</v>
      </c>
      <c r="D189" s="1">
        <v>1</v>
      </c>
      <c r="E189" s="1" t="s">
        <v>48</v>
      </c>
      <c r="F189" s="1" t="s">
        <v>36</v>
      </c>
      <c r="G189" s="1">
        <v>34</v>
      </c>
      <c r="H189" s="1">
        <v>1462</v>
      </c>
      <c r="I189" s="1">
        <f t="shared" si="2"/>
        <v>1.2647058823529411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hidden="1">
      <c r="A190" s="1" t="s">
        <v>56</v>
      </c>
      <c r="B190" s="1" t="s">
        <v>108</v>
      </c>
      <c r="C190" s="1">
        <v>80</v>
      </c>
      <c r="D190" s="1">
        <v>1</v>
      </c>
      <c r="E190" s="1" t="s">
        <v>52</v>
      </c>
      <c r="F190" s="1" t="s">
        <v>60</v>
      </c>
      <c r="G190" s="1">
        <v>44</v>
      </c>
      <c r="H190" s="1">
        <v>3520</v>
      </c>
      <c r="I190" s="1">
        <f t="shared" si="2"/>
        <v>1.8181818181818181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hidden="1">
      <c r="A191" s="1" t="s">
        <v>25</v>
      </c>
      <c r="B191" s="1" t="s">
        <v>108</v>
      </c>
      <c r="C191" s="1">
        <v>80</v>
      </c>
      <c r="D191" s="1">
        <v>1</v>
      </c>
      <c r="E191" s="1" t="s">
        <v>52</v>
      </c>
      <c r="F191" s="1" t="s">
        <v>36</v>
      </c>
      <c r="G191" s="1">
        <v>32</v>
      </c>
      <c r="H191" s="1">
        <v>2560</v>
      </c>
      <c r="I191" s="1">
        <f t="shared" si="2"/>
        <v>2.5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hidden="1">
      <c r="A192" s="1" t="s">
        <v>13</v>
      </c>
      <c r="B192" s="1" t="s">
        <v>108</v>
      </c>
      <c r="C192" s="1">
        <v>72</v>
      </c>
      <c r="D192" s="1">
        <v>1</v>
      </c>
      <c r="E192" s="1" t="s">
        <v>53</v>
      </c>
      <c r="F192" s="1" t="s">
        <v>40</v>
      </c>
      <c r="G192" s="1">
        <v>36</v>
      </c>
      <c r="H192" s="1">
        <v>2592</v>
      </c>
      <c r="I192" s="1">
        <f t="shared" si="2"/>
        <v>2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hidden="1">
      <c r="A193" s="1" t="s">
        <v>19</v>
      </c>
      <c r="B193" s="1" t="s">
        <v>108</v>
      </c>
      <c r="C193" s="1">
        <v>74</v>
      </c>
      <c r="D193" s="1">
        <v>1</v>
      </c>
      <c r="E193" s="1" t="s">
        <v>54</v>
      </c>
      <c r="F193" s="1" t="s">
        <v>43</v>
      </c>
      <c r="G193" s="1">
        <v>32</v>
      </c>
      <c r="H193" s="1">
        <v>2368</v>
      </c>
      <c r="I193" s="1">
        <f t="shared" si="2"/>
        <v>2.3125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hidden="1">
      <c r="A194" s="1" t="s">
        <v>46</v>
      </c>
      <c r="B194" s="1" t="s">
        <v>108</v>
      </c>
      <c r="C194" s="1">
        <v>72</v>
      </c>
      <c r="D194" s="1">
        <v>1</v>
      </c>
      <c r="E194" s="1" t="s">
        <v>55</v>
      </c>
      <c r="F194" s="1" t="s">
        <v>42</v>
      </c>
      <c r="G194" s="1">
        <v>35</v>
      </c>
      <c r="H194" s="1">
        <v>2520</v>
      </c>
      <c r="I194" s="1">
        <f t="shared" si="2"/>
        <v>2.0571428571428569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hidden="1">
      <c r="A195" s="1" t="s">
        <v>25</v>
      </c>
      <c r="B195" s="1" t="s">
        <v>108</v>
      </c>
      <c r="C195" s="1">
        <v>19</v>
      </c>
      <c r="D195" s="1">
        <v>1</v>
      </c>
      <c r="E195" s="1" t="s">
        <v>57</v>
      </c>
      <c r="F195" s="1" t="s">
        <v>42</v>
      </c>
      <c r="G195" s="1">
        <v>34</v>
      </c>
      <c r="H195" s="1">
        <v>646</v>
      </c>
      <c r="I195" s="1">
        <f t="shared" ref="I195:I213" si="3">C195 / G195</f>
        <v>0.55882352941176472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hidden="1">
      <c r="A196" s="1" t="s">
        <v>16</v>
      </c>
      <c r="B196" s="1" t="s">
        <v>108</v>
      </c>
      <c r="C196" s="1">
        <v>29</v>
      </c>
      <c r="D196" s="1">
        <v>1</v>
      </c>
      <c r="E196" s="1" t="s">
        <v>59</v>
      </c>
      <c r="F196" s="1" t="s">
        <v>60</v>
      </c>
      <c r="G196" s="1">
        <v>38</v>
      </c>
      <c r="H196" s="1">
        <v>1102</v>
      </c>
      <c r="I196" s="1">
        <f t="shared" si="3"/>
        <v>0.76315789473684215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hidden="1">
      <c r="A197" s="1" t="s">
        <v>22</v>
      </c>
      <c r="B197" s="1" t="s">
        <v>108</v>
      </c>
      <c r="C197" s="1">
        <v>51</v>
      </c>
      <c r="D197" s="1">
        <v>1</v>
      </c>
      <c r="E197" s="1" t="s">
        <v>63</v>
      </c>
      <c r="F197" s="1" t="s">
        <v>103</v>
      </c>
      <c r="G197" s="1">
        <v>44</v>
      </c>
      <c r="H197" s="1">
        <v>2244</v>
      </c>
      <c r="I197" s="1">
        <f t="shared" si="3"/>
        <v>1.1590909090909092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hidden="1">
      <c r="A198" s="1" t="s">
        <v>25</v>
      </c>
      <c r="B198" s="1" t="s">
        <v>108</v>
      </c>
      <c r="C198" s="1">
        <v>21</v>
      </c>
      <c r="D198" s="1">
        <v>1</v>
      </c>
      <c r="E198" s="1" t="s">
        <v>63</v>
      </c>
      <c r="F198" s="1" t="s">
        <v>60</v>
      </c>
      <c r="G198" s="1">
        <v>34</v>
      </c>
      <c r="H198" s="1">
        <v>714</v>
      </c>
      <c r="I198" s="1">
        <f t="shared" si="3"/>
        <v>0.61764705882352944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hidden="1">
      <c r="A199" s="1" t="s">
        <v>9</v>
      </c>
      <c r="B199" s="1" t="s">
        <v>108</v>
      </c>
      <c r="C199" s="1">
        <v>34</v>
      </c>
      <c r="D199" s="1">
        <v>1</v>
      </c>
      <c r="E199" s="1" t="s">
        <v>65</v>
      </c>
      <c r="F199" s="1" t="s">
        <v>94</v>
      </c>
      <c r="G199" s="1">
        <v>38</v>
      </c>
      <c r="H199" s="1">
        <v>1292</v>
      </c>
      <c r="I199" s="1">
        <f t="shared" si="3"/>
        <v>0.89473684210526316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hidden="1">
      <c r="A200" s="1" t="s">
        <v>13</v>
      </c>
      <c r="B200" s="1" t="s">
        <v>108</v>
      </c>
      <c r="C200" s="1">
        <v>75</v>
      </c>
      <c r="D200" s="1">
        <v>1</v>
      </c>
      <c r="E200" s="1" t="s">
        <v>68</v>
      </c>
      <c r="F200" s="1" t="s">
        <v>75</v>
      </c>
      <c r="G200" s="1">
        <v>44</v>
      </c>
      <c r="H200" s="1">
        <v>3300</v>
      </c>
      <c r="I200" s="1">
        <f t="shared" si="3"/>
        <v>1.7045454545454546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hidden="1">
      <c r="A201" s="1" t="s">
        <v>9</v>
      </c>
      <c r="B201" s="1" t="s">
        <v>108</v>
      </c>
      <c r="C201" s="1">
        <v>45</v>
      </c>
      <c r="D201" s="1">
        <v>1</v>
      </c>
      <c r="E201" s="1" t="s">
        <v>69</v>
      </c>
      <c r="F201" s="1" t="s">
        <v>64</v>
      </c>
      <c r="G201" s="1">
        <v>40</v>
      </c>
      <c r="H201" s="1">
        <v>1800</v>
      </c>
      <c r="I201" s="1">
        <f t="shared" si="3"/>
        <v>1.125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hidden="1">
      <c r="A202" s="1" t="s">
        <v>22</v>
      </c>
      <c r="B202" s="1" t="s">
        <v>108</v>
      </c>
      <c r="C202" s="1">
        <v>21</v>
      </c>
      <c r="D202" s="1">
        <v>1</v>
      </c>
      <c r="E202" s="1" t="s">
        <v>96</v>
      </c>
      <c r="F202" s="1" t="s">
        <v>93</v>
      </c>
      <c r="G202" s="1">
        <v>39</v>
      </c>
      <c r="H202" s="1">
        <v>819</v>
      </c>
      <c r="I202" s="1">
        <f t="shared" si="3"/>
        <v>0.53846153846153844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hidden="1">
      <c r="A203" s="1" t="s">
        <v>16</v>
      </c>
      <c r="B203" s="1" t="s">
        <v>108</v>
      </c>
      <c r="C203" s="1">
        <v>12</v>
      </c>
      <c r="D203" s="1">
        <v>1</v>
      </c>
      <c r="E203" s="1" t="s">
        <v>24</v>
      </c>
      <c r="F203" s="1" t="s">
        <v>71</v>
      </c>
      <c r="G203" s="1">
        <v>42</v>
      </c>
      <c r="H203" s="1">
        <v>504</v>
      </c>
      <c r="I203" s="1">
        <f t="shared" si="3"/>
        <v>0.2857142857142857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hidden="1">
      <c r="A204" s="1" t="s">
        <v>13</v>
      </c>
      <c r="B204" s="1" t="s">
        <v>108</v>
      </c>
      <c r="C204" s="1">
        <v>49</v>
      </c>
      <c r="D204" s="1">
        <v>1</v>
      </c>
      <c r="E204" s="1" t="s">
        <v>73</v>
      </c>
      <c r="F204" s="1" t="s">
        <v>74</v>
      </c>
      <c r="G204" s="1">
        <v>44</v>
      </c>
      <c r="H204" s="1">
        <v>2156</v>
      </c>
      <c r="I204" s="1">
        <f t="shared" si="3"/>
        <v>1.1136363636363635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hidden="1">
      <c r="A205" s="1" t="s">
        <v>16</v>
      </c>
      <c r="B205" s="1" t="s">
        <v>108</v>
      </c>
      <c r="C205" s="1">
        <v>65</v>
      </c>
      <c r="D205" s="1">
        <v>1</v>
      </c>
      <c r="E205" s="1" t="s">
        <v>77</v>
      </c>
      <c r="F205" s="1" t="s">
        <v>93</v>
      </c>
      <c r="G205" s="1">
        <v>33</v>
      </c>
      <c r="H205" s="1">
        <v>2145</v>
      </c>
      <c r="I205" s="1">
        <f t="shared" si="3"/>
        <v>1.9696969696969697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hidden="1">
      <c r="A206" s="1" t="s">
        <v>50</v>
      </c>
      <c r="B206" s="1" t="s">
        <v>108</v>
      </c>
      <c r="C206" s="1">
        <v>12</v>
      </c>
      <c r="D206" s="1">
        <v>1</v>
      </c>
      <c r="E206" s="1" t="s">
        <v>77</v>
      </c>
      <c r="F206" s="1" t="s">
        <v>72</v>
      </c>
      <c r="G206" s="1">
        <v>32</v>
      </c>
      <c r="H206" s="1">
        <v>384</v>
      </c>
      <c r="I206" s="1">
        <f t="shared" si="3"/>
        <v>0.375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hidden="1">
      <c r="A207" s="1" t="s">
        <v>19</v>
      </c>
      <c r="B207" s="1" t="s">
        <v>108</v>
      </c>
      <c r="C207" s="1">
        <v>37</v>
      </c>
      <c r="D207" s="1">
        <v>1</v>
      </c>
      <c r="E207" s="1" t="s">
        <v>110</v>
      </c>
      <c r="F207" s="1" t="s">
        <v>76</v>
      </c>
      <c r="G207" s="1">
        <v>40</v>
      </c>
      <c r="H207" s="1">
        <v>1480</v>
      </c>
      <c r="I207" s="1">
        <f t="shared" si="3"/>
        <v>0.92500000000000004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hidden="1">
      <c r="A208" s="1" t="s">
        <v>46</v>
      </c>
      <c r="B208" s="1" t="s">
        <v>108</v>
      </c>
      <c r="C208" s="1">
        <v>44</v>
      </c>
      <c r="D208" s="1">
        <v>1</v>
      </c>
      <c r="E208" s="1" t="s">
        <v>32</v>
      </c>
      <c r="F208" s="1" t="s">
        <v>78</v>
      </c>
      <c r="G208" s="1">
        <v>32</v>
      </c>
      <c r="H208" s="1">
        <v>1408</v>
      </c>
      <c r="I208" s="1">
        <f t="shared" si="3"/>
        <v>1.375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hidden="1">
      <c r="A209" s="1" t="s">
        <v>22</v>
      </c>
      <c r="B209" s="1" t="s">
        <v>108</v>
      </c>
      <c r="C209" s="1">
        <v>41</v>
      </c>
      <c r="D209" s="1">
        <v>1</v>
      </c>
      <c r="E209" s="1" t="s">
        <v>32</v>
      </c>
      <c r="F209" s="1" t="s">
        <v>71</v>
      </c>
      <c r="G209" s="1">
        <v>35</v>
      </c>
      <c r="H209" s="1">
        <v>1435</v>
      </c>
      <c r="I209" s="1">
        <f t="shared" si="3"/>
        <v>1.1714285714285715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hidden="1">
      <c r="A210" s="1" t="s">
        <v>22</v>
      </c>
      <c r="B210" s="1" t="s">
        <v>108</v>
      </c>
      <c r="C210" s="1">
        <v>77</v>
      </c>
      <c r="D210" s="1">
        <v>1</v>
      </c>
      <c r="E210" s="1" t="s">
        <v>32</v>
      </c>
      <c r="F210" s="1" t="s">
        <v>107</v>
      </c>
      <c r="G210" s="1">
        <v>36</v>
      </c>
      <c r="H210" s="1">
        <v>2772</v>
      </c>
      <c r="I210" s="1">
        <f t="shared" si="3"/>
        <v>2.1388888888888888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hidden="1">
      <c r="A211" s="1" t="s">
        <v>13</v>
      </c>
      <c r="B211" s="1" t="s">
        <v>108</v>
      </c>
      <c r="C211" s="1">
        <v>28</v>
      </c>
      <c r="D211" s="1">
        <v>1</v>
      </c>
      <c r="E211" s="1" t="s">
        <v>88</v>
      </c>
      <c r="F211" s="1" t="s">
        <v>97</v>
      </c>
      <c r="G211" s="1">
        <v>33</v>
      </c>
      <c r="H211" s="1">
        <v>924</v>
      </c>
      <c r="I211" s="1">
        <f t="shared" si="3"/>
        <v>0.84848484848484851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hidden="1">
      <c r="A212" s="1" t="s">
        <v>50</v>
      </c>
      <c r="B212" s="1" t="s">
        <v>108</v>
      </c>
      <c r="C212" s="1">
        <v>59</v>
      </c>
      <c r="D212" s="1">
        <v>1</v>
      </c>
      <c r="E212" s="1" t="s">
        <v>88</v>
      </c>
      <c r="F212" s="1" t="s">
        <v>97</v>
      </c>
      <c r="G212" s="1">
        <v>33</v>
      </c>
      <c r="H212" s="1">
        <v>1947</v>
      </c>
      <c r="I212" s="1">
        <f t="shared" si="3"/>
        <v>1.7878787878787878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hidden="1">
      <c r="A213" s="1" t="s">
        <v>56</v>
      </c>
      <c r="B213" s="1" t="s">
        <v>108</v>
      </c>
      <c r="C213" s="1">
        <v>15</v>
      </c>
      <c r="D213" s="1">
        <v>1</v>
      </c>
      <c r="E213" s="1" t="s">
        <v>45</v>
      </c>
      <c r="F213" s="1" t="s">
        <v>98</v>
      </c>
      <c r="G213" s="1">
        <v>41</v>
      </c>
      <c r="H213" s="1">
        <v>615</v>
      </c>
      <c r="I213" s="1">
        <f t="shared" si="3"/>
        <v>0.36585365853658536</v>
      </c>
      <c r="J213" s="1"/>
      <c r="K213" s="1"/>
      <c r="L213" s="1"/>
      <c r="M213" s="1"/>
      <c r="N213" s="1"/>
      <c r="O213" s="1"/>
      <c r="P213" s="1"/>
      <c r="Q213" s="1"/>
      <c r="R213" s="1"/>
    </row>
    <row r="217" spans="1:18" ht="15" customHeight="1">
      <c r="A217" s="1"/>
      <c r="B217" s="1"/>
      <c r="C217" s="1"/>
      <c r="D217" s="1"/>
      <c r="E217" s="1">
        <v>8845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</sheetData>
  <autoFilter ref="A1:H213" xr:uid="{D872ED78-815E-4D29-A696-9F7BE7D9413C}">
    <filterColumn colId="1">
      <filters>
        <filter val="Phati"/>
      </filters>
    </filterColumn>
    <sortState xmlns:xlrd2="http://schemas.microsoft.com/office/spreadsheetml/2017/richdata2" ref="A2:H213">
      <sortCondition ref="B1:B213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944-7608-49D3-BE5C-9760365CB69E}">
  <dimension ref="A1:GZ225"/>
  <sheetViews>
    <sheetView topLeftCell="B1" workbookViewId="0">
      <selection activeCell="S8" sqref="S8"/>
    </sheetView>
  </sheetViews>
  <sheetFormatPr defaultRowHeight="15"/>
  <cols>
    <col min="1" max="1" width="15" customWidth="1"/>
    <col min="2" max="2" width="24.28515625" customWidth="1"/>
    <col min="3" max="3" width="20.7109375" bestFit="1" customWidth="1"/>
    <col min="4" max="4" width="22.5703125" bestFit="1" customWidth="1"/>
    <col min="5" max="5" width="17.140625" bestFit="1" customWidth="1"/>
    <col min="6" max="6" width="12.7109375" bestFit="1" customWidth="1"/>
    <col min="7" max="7" width="36.5703125" bestFit="1" customWidth="1"/>
    <col min="12" max="12" width="18.42578125" customWidth="1"/>
    <col min="13" max="13" width="21.140625" bestFit="1" customWidth="1"/>
    <col min="14" max="14" width="21.5703125" customWidth="1"/>
    <col min="15" max="20" width="4.140625" bestFit="1" customWidth="1"/>
    <col min="21" max="21" width="5.85546875" bestFit="1" customWidth="1"/>
    <col min="22" max="26" width="4.140625" bestFit="1" customWidth="1"/>
    <col min="27" max="31" width="5.140625" bestFit="1" customWidth="1"/>
    <col min="32" max="32" width="6.85546875" bestFit="1" customWidth="1"/>
    <col min="33" max="36" width="5.140625" bestFit="1" customWidth="1"/>
    <col min="37" max="38" width="6.85546875" bestFit="1" customWidth="1"/>
    <col min="39" max="40" width="5.140625" bestFit="1" customWidth="1"/>
    <col min="41" max="42" width="6.85546875" bestFit="1" customWidth="1"/>
    <col min="43" max="44" width="5.140625" bestFit="1" customWidth="1"/>
    <col min="45" max="45" width="6.85546875" bestFit="1" customWidth="1"/>
    <col min="46" max="46" width="5.140625" bestFit="1" customWidth="1"/>
    <col min="47" max="47" width="6.85546875" bestFit="1" customWidth="1"/>
    <col min="48" max="48" width="5.140625" bestFit="1" customWidth="1"/>
    <col min="49" max="49" width="6.85546875" bestFit="1" customWidth="1"/>
    <col min="50" max="62" width="5.140625" bestFit="1" customWidth="1"/>
    <col min="63" max="64" width="6.85546875" bestFit="1" customWidth="1"/>
    <col min="65" max="69" width="5.140625" bestFit="1" customWidth="1"/>
    <col min="70" max="72" width="6.85546875" bestFit="1" customWidth="1"/>
    <col min="73" max="79" width="5.140625" bestFit="1" customWidth="1"/>
    <col min="80" max="80" width="6.85546875" bestFit="1" customWidth="1"/>
    <col min="81" max="81" width="5.140625" bestFit="1" customWidth="1"/>
    <col min="82" max="82" width="6.85546875" bestFit="1" customWidth="1"/>
    <col min="83" max="83" width="5.140625" bestFit="1" customWidth="1"/>
    <col min="84" max="84" width="6.85546875" bestFit="1" customWidth="1"/>
    <col min="85" max="89" width="5.140625" bestFit="1" customWidth="1"/>
    <col min="90" max="90" width="6.85546875" bestFit="1" customWidth="1"/>
    <col min="91" max="94" width="5.140625" bestFit="1" customWidth="1"/>
    <col min="95" max="95" width="6.85546875" bestFit="1" customWidth="1"/>
    <col min="96" max="102" width="5.140625" bestFit="1" customWidth="1"/>
    <col min="103" max="103" width="6.85546875" bestFit="1" customWidth="1"/>
    <col min="104" max="111" width="5.140625" bestFit="1" customWidth="1"/>
    <col min="112" max="112" width="6.85546875" bestFit="1" customWidth="1"/>
    <col min="113" max="118" width="5.140625" bestFit="1" customWidth="1"/>
    <col min="119" max="120" width="6.85546875" bestFit="1" customWidth="1"/>
    <col min="121" max="122" width="5.140625" bestFit="1" customWidth="1"/>
    <col min="123" max="124" width="6.85546875" bestFit="1" customWidth="1"/>
    <col min="125" max="126" width="5.140625" bestFit="1" customWidth="1"/>
    <col min="127" max="127" width="6.85546875" bestFit="1" customWidth="1"/>
    <col min="128" max="132" width="5.140625" bestFit="1" customWidth="1"/>
    <col min="133" max="137" width="6.85546875" bestFit="1" customWidth="1"/>
    <col min="138" max="138" width="5.140625" bestFit="1" customWidth="1"/>
    <col min="139" max="139" width="6.85546875" bestFit="1" customWidth="1"/>
    <col min="140" max="145" width="5.140625" bestFit="1" customWidth="1"/>
    <col min="146" max="146" width="6.85546875" bestFit="1" customWidth="1"/>
    <col min="147" max="150" width="5.140625" bestFit="1" customWidth="1"/>
    <col min="151" max="151" width="6.85546875" bestFit="1" customWidth="1"/>
    <col min="152" max="152" width="5.140625" bestFit="1" customWidth="1"/>
    <col min="153" max="153" width="6.85546875" bestFit="1" customWidth="1"/>
    <col min="154" max="155" width="5.140625" bestFit="1" customWidth="1"/>
    <col min="156" max="157" width="6.85546875" bestFit="1" customWidth="1"/>
    <col min="158" max="159" width="5.140625" bestFit="1" customWidth="1"/>
    <col min="160" max="161" width="6.85546875" bestFit="1" customWidth="1"/>
    <col min="162" max="163" width="5.140625" bestFit="1" customWidth="1"/>
    <col min="164" max="165" width="6.85546875" bestFit="1" customWidth="1"/>
    <col min="166" max="166" width="5.140625" bestFit="1" customWidth="1"/>
    <col min="167" max="167" width="6.85546875" bestFit="1" customWidth="1"/>
    <col min="168" max="168" width="5.140625" bestFit="1" customWidth="1"/>
    <col min="169" max="170" width="6.85546875" bestFit="1" customWidth="1"/>
    <col min="171" max="174" width="5.140625" bestFit="1" customWidth="1"/>
    <col min="175" max="175" width="6.85546875" bestFit="1" customWidth="1"/>
    <col min="176" max="177" width="5.140625" bestFit="1" customWidth="1"/>
    <col min="178" max="178" width="6.85546875" bestFit="1" customWidth="1"/>
    <col min="179" max="181" width="5.140625" bestFit="1" customWidth="1"/>
    <col min="182" max="182" width="6.85546875" bestFit="1" customWidth="1"/>
    <col min="183" max="183" width="5.140625" bestFit="1" customWidth="1"/>
    <col min="184" max="184" width="6.85546875" bestFit="1" customWidth="1"/>
    <col min="185" max="193" width="5.140625" bestFit="1" customWidth="1"/>
    <col min="194" max="194" width="6.85546875" bestFit="1" customWidth="1"/>
    <col min="195" max="207" width="5.140625" bestFit="1" customWidth="1"/>
    <col min="208" max="208" width="11.140625" bestFit="1" customWidth="1"/>
  </cols>
  <sheetData>
    <row r="1" spans="1:208" s="9" customFormat="1">
      <c r="A1" s="31" t="s">
        <v>0</v>
      </c>
      <c r="B1" s="32" t="s">
        <v>111</v>
      </c>
      <c r="C1" s="32" t="s">
        <v>112</v>
      </c>
      <c r="D1" s="32" t="s">
        <v>113</v>
      </c>
      <c r="E1" s="33" t="s">
        <v>114</v>
      </c>
      <c r="L1" s="1"/>
      <c r="M1" s="1"/>
      <c r="N1" s="1"/>
    </row>
    <row r="2" spans="1:208">
      <c r="A2" s="14" t="s">
        <v>22</v>
      </c>
      <c r="B2" s="16">
        <v>90268.800000000003</v>
      </c>
      <c r="C2" s="17">
        <v>0.157</v>
      </c>
      <c r="D2" s="17">
        <v>0.157</v>
      </c>
      <c r="E2" s="18" t="s">
        <v>115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</row>
    <row r="3" spans="1:208">
      <c r="A3" s="14" t="s">
        <v>25</v>
      </c>
      <c r="B3" s="16">
        <v>77912.7</v>
      </c>
      <c r="C3" s="17">
        <v>0.13500000000000001</v>
      </c>
      <c r="D3" s="17">
        <v>0.29199999999999998</v>
      </c>
      <c r="E3" s="18" t="s">
        <v>115</v>
      </c>
      <c r="F3" s="1"/>
      <c r="G3" s="1"/>
      <c r="H3" s="1"/>
      <c r="I3" s="1"/>
      <c r="J3" s="1"/>
      <c r="K3" s="1"/>
      <c r="L3" s="6" t="s">
        <v>0</v>
      </c>
      <c r="M3" s="1" t="s">
        <v>116</v>
      </c>
      <c r="N3" s="1" t="s">
        <v>117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</row>
    <row r="4" spans="1:208">
      <c r="A4" s="14" t="s">
        <v>46</v>
      </c>
      <c r="B4" s="16">
        <v>61196.1</v>
      </c>
      <c r="C4" s="17">
        <v>0.106</v>
      </c>
      <c r="D4" s="17">
        <v>0.39800000000000002</v>
      </c>
      <c r="E4" s="18" t="s">
        <v>115</v>
      </c>
      <c r="F4" s="1"/>
      <c r="G4" s="1"/>
      <c r="H4" s="1"/>
      <c r="I4" s="1"/>
      <c r="J4" s="3"/>
      <c r="K4" s="1"/>
      <c r="L4" s="1" t="s">
        <v>46</v>
      </c>
      <c r="M4" s="7">
        <v>61196.1</v>
      </c>
      <c r="N4" s="1">
        <f>(M4/$M$14)*100</f>
        <v>10.616312761239524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</row>
    <row r="5" spans="1:208">
      <c r="A5" s="14" t="s">
        <v>16</v>
      </c>
      <c r="B5" s="16">
        <v>57240.3</v>
      </c>
      <c r="C5" s="17">
        <v>9.9000000000000005E-2</v>
      </c>
      <c r="D5" s="17">
        <v>0.497</v>
      </c>
      <c r="E5" s="18" t="s">
        <v>115</v>
      </c>
      <c r="F5" s="1"/>
      <c r="G5" s="1"/>
      <c r="H5" s="1"/>
      <c r="I5" s="1"/>
      <c r="J5" s="3"/>
      <c r="K5" s="1"/>
      <c r="L5" s="1" t="s">
        <v>16</v>
      </c>
      <c r="M5" s="7">
        <v>57240.3</v>
      </c>
      <c r="N5" s="1">
        <f t="shared" ref="N5:N13" si="0">(M5/$M$14)*100</f>
        <v>9.9300597153605974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</row>
    <row r="6" spans="1:208">
      <c r="A6" s="14" t="s">
        <v>9</v>
      </c>
      <c r="B6" s="16">
        <v>55996.6</v>
      </c>
      <c r="C6" s="17">
        <v>9.7000000000000003E-2</v>
      </c>
      <c r="D6" s="17">
        <v>0.59399999999999997</v>
      </c>
      <c r="E6" s="18" t="s">
        <v>115</v>
      </c>
      <c r="F6" s="1"/>
      <c r="G6" s="1"/>
      <c r="H6" s="1"/>
      <c r="I6" s="1"/>
      <c r="J6" s="3"/>
      <c r="K6" s="1"/>
      <c r="L6" s="1" t="s">
        <v>30</v>
      </c>
      <c r="M6" s="7">
        <v>46861.2</v>
      </c>
      <c r="N6" s="1">
        <f t="shared" si="0"/>
        <v>8.1294911859905703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</row>
    <row r="7" spans="1:208">
      <c r="A7" s="14" t="s">
        <v>13</v>
      </c>
      <c r="B7" s="16">
        <v>51956.2</v>
      </c>
      <c r="C7" s="17">
        <v>0.09</v>
      </c>
      <c r="D7" s="17">
        <v>0.68500000000000005</v>
      </c>
      <c r="E7" s="18" t="s">
        <v>115</v>
      </c>
      <c r="F7" s="1"/>
      <c r="G7" s="1"/>
      <c r="H7" s="1"/>
      <c r="I7" s="1"/>
      <c r="J7" s="3"/>
      <c r="K7" s="1"/>
      <c r="L7" s="1" t="s">
        <v>9</v>
      </c>
      <c r="M7" s="7">
        <v>55996.6</v>
      </c>
      <c r="N7" s="1">
        <f t="shared" si="0"/>
        <v>9.7143023683866314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</row>
    <row r="8" spans="1:208">
      <c r="A8" s="14" t="s">
        <v>56</v>
      </c>
      <c r="B8" s="16">
        <v>47970.2</v>
      </c>
      <c r="C8" s="17">
        <v>8.3000000000000004E-2</v>
      </c>
      <c r="D8" s="17">
        <v>0.76800000000000002</v>
      </c>
      <c r="E8" s="18" t="s">
        <v>115</v>
      </c>
      <c r="F8" s="1"/>
      <c r="G8" s="1"/>
      <c r="H8" s="1"/>
      <c r="I8" s="1"/>
      <c r="J8" s="1"/>
      <c r="K8" s="1"/>
      <c r="L8" s="1" t="s">
        <v>13</v>
      </c>
      <c r="M8" s="7">
        <v>51956.200000000004</v>
      </c>
      <c r="N8" s="1">
        <f t="shared" si="0"/>
        <v>9.013372896075289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</row>
    <row r="9" spans="1:208">
      <c r="A9" s="14" t="s">
        <v>30</v>
      </c>
      <c r="B9" s="16">
        <v>46861.2</v>
      </c>
      <c r="C9" s="17">
        <v>8.1000000000000003E-2</v>
      </c>
      <c r="D9" s="17">
        <v>0.84899999999999998</v>
      </c>
      <c r="E9" s="18" t="s">
        <v>118</v>
      </c>
      <c r="F9" s="1"/>
      <c r="G9" s="1"/>
      <c r="H9" s="1"/>
      <c r="I9" s="1"/>
      <c r="J9" s="1"/>
      <c r="K9" s="1"/>
      <c r="L9" s="1" t="s">
        <v>22</v>
      </c>
      <c r="M9" s="7">
        <v>90268.800000000003</v>
      </c>
      <c r="N9" s="1">
        <f t="shared" si="0"/>
        <v>15.659851091520183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</row>
    <row r="10" spans="1:208">
      <c r="A10" s="14" t="s">
        <v>119</v>
      </c>
      <c r="B10" s="16">
        <v>43778.2</v>
      </c>
      <c r="C10" s="17">
        <v>7.5999999999999998E-2</v>
      </c>
      <c r="D10" s="17">
        <v>0.92500000000000004</v>
      </c>
      <c r="E10" s="18" t="s">
        <v>118</v>
      </c>
      <c r="F10" s="1"/>
      <c r="G10" s="1"/>
      <c r="H10" s="1"/>
      <c r="I10" s="1"/>
      <c r="J10" s="1"/>
      <c r="K10" s="1"/>
      <c r="L10" s="1" t="s">
        <v>19</v>
      </c>
      <c r="M10" s="7">
        <v>43254.3</v>
      </c>
      <c r="N10" s="1">
        <f t="shared" si="0"/>
        <v>7.5037653881290272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</row>
    <row r="11" spans="1:208">
      <c r="A11" s="19" t="s">
        <v>19</v>
      </c>
      <c r="B11" s="21">
        <v>43254.3</v>
      </c>
      <c r="C11" s="22">
        <v>7.4999999999999997E-2</v>
      </c>
      <c r="D11" s="22">
        <v>1</v>
      </c>
      <c r="E11" s="23" t="s">
        <v>120</v>
      </c>
      <c r="F11" s="1"/>
      <c r="G11" s="1"/>
      <c r="H11" s="1"/>
      <c r="I11" s="1"/>
      <c r="J11" s="1"/>
      <c r="K11" s="1"/>
      <c r="L11" s="1" t="s">
        <v>56</v>
      </c>
      <c r="M11" s="7">
        <v>47970.2</v>
      </c>
      <c r="N11" s="1">
        <f t="shared" si="0"/>
        <v>8.3218807476164685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</row>
    <row r="12" spans="1:208">
      <c r="A12" s="1"/>
      <c r="B12" s="3">
        <f>SUM(B2:B11)</f>
        <v>576434.60000000009</v>
      </c>
      <c r="C12" s="1"/>
      <c r="D12" s="1"/>
      <c r="E12" s="1"/>
      <c r="F12" s="1"/>
      <c r="G12" s="1"/>
      <c r="H12" s="1"/>
      <c r="I12" s="1"/>
      <c r="J12" s="1"/>
      <c r="K12" s="1"/>
      <c r="L12" s="1" t="s">
        <v>50</v>
      </c>
      <c r="M12" s="7">
        <v>43778.2</v>
      </c>
      <c r="N12" s="1">
        <f t="shared" si="0"/>
        <v>7.5946516742749308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</row>
    <row r="13" spans="1:20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25</v>
      </c>
      <c r="M13" s="7">
        <v>77912.7</v>
      </c>
      <c r="N13" s="1">
        <f t="shared" si="0"/>
        <v>13.516312171406783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</row>
    <row r="14" spans="1:208">
      <c r="A14" s="14"/>
      <c r="B14" s="15"/>
      <c r="C14" s="24"/>
      <c r="D14" s="16"/>
      <c r="E14" s="25"/>
      <c r="F14" s="1"/>
      <c r="G14" s="1"/>
      <c r="H14" s="1"/>
      <c r="I14" s="1"/>
      <c r="J14" s="1"/>
      <c r="K14" s="1"/>
      <c r="L14" s="1" t="s">
        <v>121</v>
      </c>
      <c r="M14" s="7">
        <v>576434.6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</row>
    <row r="15" spans="1:208">
      <c r="A15" s="14"/>
      <c r="B15" s="15"/>
      <c r="C15" s="24"/>
      <c r="D15" s="16"/>
      <c r="E15" s="2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</row>
    <row r="16" spans="1:208">
      <c r="A16" s="19"/>
      <c r="B16" s="20"/>
      <c r="C16" s="26"/>
      <c r="D16" s="21"/>
      <c r="E16" s="2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</row>
    <row r="17" spans="1:14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30" t="s">
        <v>114</v>
      </c>
      <c r="B18" s="36" t="s">
        <v>122</v>
      </c>
      <c r="C18" s="30" t="s">
        <v>123</v>
      </c>
      <c r="D18" s="30" t="s">
        <v>124</v>
      </c>
      <c r="E18" s="30" t="s">
        <v>111</v>
      </c>
      <c r="F18" s="30" t="s">
        <v>125</v>
      </c>
      <c r="G18" s="13"/>
      <c r="H18" s="1"/>
      <c r="I18" s="1"/>
      <c r="J18" s="1"/>
      <c r="K18" s="1"/>
      <c r="L18" s="1"/>
      <c r="M18" s="1"/>
      <c r="N18" s="1"/>
    </row>
    <row r="19" spans="1:14" ht="72.75">
      <c r="A19" s="9" t="s">
        <v>115</v>
      </c>
      <c r="B19" s="10" t="s">
        <v>126</v>
      </c>
      <c r="C19" s="1">
        <v>7</v>
      </c>
      <c r="D19" s="34">
        <v>0.7</v>
      </c>
      <c r="E19" s="1" t="s">
        <v>127</v>
      </c>
      <c r="F19" s="35">
        <v>0.76800000000000002</v>
      </c>
      <c r="G19" s="10"/>
      <c r="H19" s="1"/>
      <c r="I19" s="1"/>
      <c r="J19" s="1"/>
      <c r="K19" s="1"/>
      <c r="L19" s="1"/>
      <c r="M19" s="1"/>
      <c r="N19" s="1"/>
    </row>
    <row r="20" spans="1:14">
      <c r="A20" s="9" t="s">
        <v>118</v>
      </c>
      <c r="B20" s="10" t="s">
        <v>128</v>
      </c>
      <c r="C20" s="1">
        <v>2</v>
      </c>
      <c r="D20" s="34">
        <v>0.2</v>
      </c>
      <c r="E20" s="1" t="s">
        <v>129</v>
      </c>
      <c r="F20" s="35">
        <v>0.157</v>
      </c>
      <c r="G20" s="10"/>
      <c r="H20" s="1"/>
      <c r="I20" s="1"/>
      <c r="J20" s="1"/>
      <c r="K20" s="1"/>
      <c r="L20" s="1"/>
      <c r="M20" s="1"/>
      <c r="N20" s="1"/>
    </row>
    <row r="21" spans="1:14">
      <c r="A21" s="9" t="s">
        <v>120</v>
      </c>
      <c r="B21" s="10" t="s">
        <v>19</v>
      </c>
      <c r="C21" s="1">
        <v>1</v>
      </c>
      <c r="D21" s="34">
        <v>0.1</v>
      </c>
      <c r="E21" s="1" t="s">
        <v>130</v>
      </c>
      <c r="F21" s="35">
        <v>7.4999999999999997E-2</v>
      </c>
      <c r="G21" s="10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31" t="s">
        <v>114</v>
      </c>
      <c r="B25" s="33" t="s">
        <v>131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4" t="s">
        <v>132</v>
      </c>
      <c r="B26" s="25">
        <v>0.76800000000000002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4" t="s">
        <v>133</v>
      </c>
      <c r="B27" s="25">
        <v>0.157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9" t="s">
        <v>134</v>
      </c>
      <c r="B28" s="27">
        <v>7.4999999999999997E-2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4">
        <f>SUM(B26:B28)</f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2:13">
      <c r="L33" s="1"/>
      <c r="M33" s="1"/>
    </row>
    <row r="34" spans="12:13">
      <c r="L34" s="1"/>
      <c r="M34" s="1"/>
    </row>
    <row r="35" spans="12:13">
      <c r="L35" s="1"/>
      <c r="M35" s="1"/>
    </row>
    <row r="36" spans="12:13">
      <c r="L36" s="1"/>
      <c r="M36" s="1"/>
    </row>
    <row r="37" spans="12:13">
      <c r="L37" s="1"/>
      <c r="M37" s="1"/>
    </row>
    <row r="38" spans="12:13">
      <c r="L38" s="1"/>
      <c r="M38" s="1"/>
    </row>
    <row r="39" spans="12:13">
      <c r="L39" s="1"/>
      <c r="M39" s="1"/>
    </row>
    <row r="40" spans="12:13">
      <c r="L40" s="1"/>
      <c r="M40" s="1"/>
    </row>
    <row r="41" spans="12:13">
      <c r="L41" s="1"/>
      <c r="M41" s="1"/>
    </row>
    <row r="42" spans="12:13">
      <c r="L42" s="1"/>
      <c r="M42" s="1"/>
    </row>
    <row r="43" spans="12:13">
      <c r="L43" s="1"/>
      <c r="M43" s="1"/>
    </row>
    <row r="44" spans="12:13">
      <c r="L44" s="1"/>
      <c r="M44" s="1"/>
    </row>
    <row r="45" spans="12:13">
      <c r="L45" s="1"/>
      <c r="M45" s="1"/>
    </row>
    <row r="46" spans="12:13">
      <c r="L46" s="1"/>
      <c r="M46" s="1"/>
    </row>
    <row r="47" spans="12:13">
      <c r="L47" s="1"/>
      <c r="M47" s="1"/>
    </row>
    <row r="48" spans="12:13">
      <c r="L48" s="1"/>
      <c r="M48" s="1"/>
    </row>
    <row r="49" spans="12:13">
      <c r="L49" s="1"/>
      <c r="M49" s="1"/>
    </row>
    <row r="50" spans="12:13">
      <c r="L50" s="1"/>
      <c r="M50" s="1"/>
    </row>
    <row r="51" spans="12:13">
      <c r="L51" s="1"/>
      <c r="M51" s="1"/>
    </row>
    <row r="52" spans="12:13">
      <c r="L52" s="1"/>
      <c r="M52" s="1"/>
    </row>
    <row r="53" spans="12:13">
      <c r="L53" s="1"/>
      <c r="M53" s="1"/>
    </row>
    <row r="54" spans="12:13">
      <c r="L54" s="1"/>
      <c r="M54" s="1"/>
    </row>
    <row r="55" spans="12:13">
      <c r="L55" s="1"/>
      <c r="M55" s="1"/>
    </row>
    <row r="56" spans="12:13">
      <c r="L56" s="1"/>
      <c r="M56" s="1"/>
    </row>
    <row r="57" spans="12:13">
      <c r="L57" s="1"/>
      <c r="M57" s="1"/>
    </row>
    <row r="58" spans="12:13">
      <c r="L58" s="1"/>
      <c r="M58" s="1"/>
    </row>
    <row r="59" spans="12:13">
      <c r="L59" s="1"/>
      <c r="M59" s="1"/>
    </row>
    <row r="60" spans="12:13">
      <c r="L60" s="1"/>
      <c r="M60" s="1"/>
    </row>
    <row r="61" spans="12:13">
      <c r="L61" s="1"/>
      <c r="M61" s="1"/>
    </row>
    <row r="62" spans="12:13">
      <c r="L62" s="1"/>
      <c r="M62" s="1"/>
    </row>
    <row r="63" spans="12:13">
      <c r="L63" s="1"/>
      <c r="M63" s="1"/>
    </row>
    <row r="64" spans="12:13">
      <c r="L64" s="1"/>
      <c r="M64" s="1"/>
    </row>
    <row r="65" spans="12:13">
      <c r="L65" s="1"/>
      <c r="M65" s="1"/>
    </row>
    <row r="66" spans="12:13">
      <c r="L66" s="1"/>
      <c r="M66" s="1"/>
    </row>
    <row r="67" spans="12:13">
      <c r="L67" s="1"/>
      <c r="M67" s="1"/>
    </row>
    <row r="68" spans="12:13">
      <c r="L68" s="1"/>
      <c r="M68" s="1"/>
    </row>
    <row r="69" spans="12:13">
      <c r="L69" s="1"/>
      <c r="M69" s="1"/>
    </row>
    <row r="70" spans="12:13">
      <c r="L70" s="1"/>
      <c r="M70" s="1"/>
    </row>
    <row r="71" spans="12:13">
      <c r="L71" s="1"/>
      <c r="M71" s="1"/>
    </row>
    <row r="72" spans="12:13">
      <c r="L72" s="1"/>
      <c r="M72" s="1"/>
    </row>
    <row r="73" spans="12:13">
      <c r="L73" s="1"/>
      <c r="M73" s="1"/>
    </row>
    <row r="74" spans="12:13">
      <c r="L74" s="1"/>
      <c r="M74" s="1"/>
    </row>
    <row r="75" spans="12:13">
      <c r="L75" s="1"/>
      <c r="M75" s="1"/>
    </row>
    <row r="76" spans="12:13">
      <c r="L76" s="1"/>
      <c r="M76" s="1"/>
    </row>
    <row r="77" spans="12:13">
      <c r="L77" s="1"/>
      <c r="M77" s="1"/>
    </row>
    <row r="78" spans="12:13">
      <c r="L78" s="1"/>
      <c r="M78" s="1"/>
    </row>
    <row r="79" spans="12:13">
      <c r="L79" s="1"/>
      <c r="M79" s="1"/>
    </row>
    <row r="80" spans="12:13">
      <c r="L80" s="1"/>
      <c r="M80" s="1"/>
    </row>
    <row r="81" spans="12:13">
      <c r="L81" s="1"/>
      <c r="M81" s="1"/>
    </row>
    <row r="82" spans="12:13">
      <c r="L82" s="1"/>
      <c r="M82" s="1"/>
    </row>
    <row r="83" spans="12:13">
      <c r="L83" s="1"/>
      <c r="M83" s="1"/>
    </row>
    <row r="84" spans="12:13">
      <c r="L84" s="1"/>
      <c r="M84" s="1"/>
    </row>
    <row r="85" spans="12:13">
      <c r="L85" s="1"/>
      <c r="M85" s="1"/>
    </row>
    <row r="86" spans="12:13">
      <c r="L86" s="1"/>
      <c r="M86" s="1"/>
    </row>
    <row r="87" spans="12:13">
      <c r="L87" s="1"/>
      <c r="M87" s="1"/>
    </row>
    <row r="88" spans="12:13">
      <c r="L88" s="1"/>
      <c r="M88" s="1"/>
    </row>
    <row r="89" spans="12:13">
      <c r="L89" s="1"/>
      <c r="M89" s="1"/>
    </row>
    <row r="90" spans="12:13">
      <c r="L90" s="1"/>
      <c r="M90" s="1"/>
    </row>
    <row r="91" spans="12:13">
      <c r="L91" s="1"/>
      <c r="M91" s="1"/>
    </row>
    <row r="92" spans="12:13">
      <c r="L92" s="1"/>
      <c r="M92" s="1"/>
    </row>
    <row r="93" spans="12:13">
      <c r="L93" s="1"/>
      <c r="M93" s="1"/>
    </row>
    <row r="94" spans="12:13">
      <c r="L94" s="1"/>
      <c r="M94" s="1"/>
    </row>
    <row r="95" spans="12:13">
      <c r="L95" s="1"/>
      <c r="M95" s="1"/>
    </row>
    <row r="96" spans="12:13">
      <c r="L96" s="1"/>
      <c r="M96" s="1"/>
    </row>
    <row r="97" spans="12:13">
      <c r="L97" s="1"/>
      <c r="M97" s="1"/>
    </row>
    <row r="98" spans="12:13">
      <c r="L98" s="1"/>
      <c r="M98" s="1"/>
    </row>
    <row r="99" spans="12:13">
      <c r="L99" s="1"/>
      <c r="M99" s="1"/>
    </row>
    <row r="100" spans="12:13">
      <c r="L100" s="1"/>
      <c r="M100" s="1"/>
    </row>
    <row r="101" spans="12:13">
      <c r="L101" s="1"/>
      <c r="M101" s="1"/>
    </row>
    <row r="102" spans="12:13">
      <c r="L102" s="1"/>
      <c r="M102" s="1"/>
    </row>
    <row r="103" spans="12:13">
      <c r="L103" s="1"/>
      <c r="M103" s="1"/>
    </row>
    <row r="104" spans="12:13">
      <c r="L104" s="1"/>
      <c r="M104" s="1"/>
    </row>
    <row r="105" spans="12:13">
      <c r="L105" s="1"/>
      <c r="M105" s="1"/>
    </row>
    <row r="106" spans="12:13">
      <c r="L106" s="1"/>
      <c r="M106" s="1"/>
    </row>
    <row r="107" spans="12:13">
      <c r="L107" s="1"/>
      <c r="M107" s="1"/>
    </row>
    <row r="108" spans="12:13">
      <c r="L108" s="1"/>
      <c r="M108" s="1"/>
    </row>
    <row r="109" spans="12:13">
      <c r="L109" s="1"/>
      <c r="M109" s="1"/>
    </row>
    <row r="110" spans="12:13">
      <c r="L110" s="1"/>
      <c r="M110" s="1"/>
    </row>
    <row r="111" spans="12:13">
      <c r="L111" s="1"/>
      <c r="M111" s="1"/>
    </row>
    <row r="112" spans="12:13">
      <c r="L112" s="1"/>
      <c r="M112" s="1"/>
    </row>
    <row r="113" spans="12:13">
      <c r="L113" s="1"/>
      <c r="M113" s="1"/>
    </row>
    <row r="114" spans="12:13">
      <c r="L114" s="1"/>
      <c r="M114" s="1"/>
    </row>
    <row r="115" spans="12:13">
      <c r="L115" s="1"/>
      <c r="M115" s="1"/>
    </row>
    <row r="116" spans="12:13">
      <c r="L116" s="1"/>
      <c r="M116" s="1"/>
    </row>
    <row r="117" spans="12:13">
      <c r="L117" s="1"/>
      <c r="M117" s="1"/>
    </row>
    <row r="118" spans="12:13">
      <c r="L118" s="1"/>
      <c r="M118" s="1"/>
    </row>
    <row r="119" spans="12:13">
      <c r="L119" s="1"/>
      <c r="M119" s="1"/>
    </row>
    <row r="120" spans="12:13">
      <c r="L120" s="1"/>
      <c r="M120" s="1"/>
    </row>
    <row r="121" spans="12:13">
      <c r="L121" s="1"/>
      <c r="M121" s="1"/>
    </row>
    <row r="122" spans="12:13">
      <c r="L122" s="1"/>
      <c r="M122" s="1"/>
    </row>
    <row r="123" spans="12:13">
      <c r="L123" s="1"/>
      <c r="M123" s="1"/>
    </row>
    <row r="124" spans="12:13">
      <c r="L124" s="1"/>
      <c r="M124" s="1"/>
    </row>
    <row r="125" spans="12:13">
      <c r="L125" s="1"/>
      <c r="M125" s="1"/>
    </row>
    <row r="126" spans="12:13">
      <c r="L126" s="1"/>
      <c r="M126" s="1"/>
    </row>
    <row r="127" spans="12:13">
      <c r="L127" s="1"/>
      <c r="M127" s="1"/>
    </row>
    <row r="128" spans="12:13">
      <c r="L128" s="1"/>
      <c r="M128" s="1"/>
    </row>
    <row r="129" spans="12:13">
      <c r="L129" s="1"/>
      <c r="M129" s="1"/>
    </row>
    <row r="130" spans="12:13">
      <c r="L130" s="1"/>
      <c r="M130" s="1"/>
    </row>
    <row r="131" spans="12:13">
      <c r="L131" s="1"/>
      <c r="M131" s="1"/>
    </row>
    <row r="132" spans="12:13">
      <c r="L132" s="1"/>
      <c r="M132" s="1"/>
    </row>
    <row r="133" spans="12:13">
      <c r="L133" s="1"/>
      <c r="M133" s="1"/>
    </row>
    <row r="134" spans="12:13">
      <c r="L134" s="1"/>
      <c r="M134" s="1"/>
    </row>
    <row r="135" spans="12:13">
      <c r="L135" s="1"/>
      <c r="M135" s="1"/>
    </row>
    <row r="136" spans="12:13">
      <c r="L136" s="1"/>
      <c r="M136" s="1"/>
    </row>
    <row r="137" spans="12:13">
      <c r="L137" s="1"/>
      <c r="M137" s="1"/>
    </row>
    <row r="138" spans="12:13">
      <c r="L138" s="1"/>
      <c r="M138" s="1"/>
    </row>
    <row r="139" spans="12:13">
      <c r="L139" s="1"/>
      <c r="M139" s="1"/>
    </row>
    <row r="140" spans="12:13">
      <c r="L140" s="1"/>
      <c r="M140" s="1"/>
    </row>
    <row r="141" spans="12:13">
      <c r="L141" s="1"/>
      <c r="M141" s="1"/>
    </row>
    <row r="142" spans="12:13">
      <c r="L142" s="1"/>
      <c r="M142" s="1"/>
    </row>
    <row r="143" spans="12:13">
      <c r="L143" s="1"/>
      <c r="M143" s="1"/>
    </row>
    <row r="144" spans="12:13">
      <c r="L144" s="1"/>
      <c r="M144" s="1"/>
    </row>
    <row r="145" spans="12:13">
      <c r="L145" s="1"/>
      <c r="M145" s="1"/>
    </row>
    <row r="146" spans="12:13">
      <c r="L146" s="1"/>
      <c r="M146" s="1"/>
    </row>
    <row r="147" spans="12:13">
      <c r="L147" s="1"/>
      <c r="M147" s="1"/>
    </row>
    <row r="148" spans="12:13">
      <c r="L148" s="1"/>
      <c r="M148" s="1"/>
    </row>
    <row r="149" spans="12:13">
      <c r="L149" s="1"/>
      <c r="M149" s="1"/>
    </row>
    <row r="150" spans="12:13">
      <c r="L150" s="1"/>
      <c r="M150" s="1"/>
    </row>
    <row r="151" spans="12:13">
      <c r="L151" s="1"/>
      <c r="M151" s="1"/>
    </row>
    <row r="152" spans="12:13">
      <c r="L152" s="1"/>
      <c r="M152" s="1"/>
    </row>
    <row r="153" spans="12:13">
      <c r="L153" s="1"/>
      <c r="M153" s="1"/>
    </row>
    <row r="154" spans="12:13">
      <c r="L154" s="1"/>
      <c r="M154" s="1"/>
    </row>
    <row r="155" spans="12:13">
      <c r="L155" s="1"/>
      <c r="M155" s="1"/>
    </row>
    <row r="156" spans="12:13">
      <c r="L156" s="1"/>
      <c r="M156" s="1"/>
    </row>
    <row r="157" spans="12:13">
      <c r="L157" s="1"/>
      <c r="M157" s="1"/>
    </row>
    <row r="158" spans="12:13">
      <c r="L158" s="1"/>
      <c r="M158" s="1"/>
    </row>
    <row r="159" spans="12:13">
      <c r="L159" s="1"/>
      <c r="M159" s="1"/>
    </row>
    <row r="160" spans="12:13">
      <c r="L160" s="1"/>
      <c r="M160" s="1"/>
    </row>
    <row r="161" spans="12:13">
      <c r="L161" s="1"/>
      <c r="M161" s="1"/>
    </row>
    <row r="162" spans="12:13">
      <c r="L162" s="1"/>
      <c r="M162" s="1"/>
    </row>
    <row r="163" spans="12:13">
      <c r="L163" s="1"/>
      <c r="M163" s="1"/>
    </row>
    <row r="164" spans="12:13">
      <c r="L164" s="1"/>
      <c r="M164" s="1"/>
    </row>
    <row r="165" spans="12:13">
      <c r="L165" s="1"/>
      <c r="M165" s="1"/>
    </row>
    <row r="166" spans="12:13">
      <c r="L166" s="1"/>
      <c r="M166" s="1"/>
    </row>
    <row r="167" spans="12:13">
      <c r="L167" s="1"/>
      <c r="M167" s="1"/>
    </row>
    <row r="168" spans="12:13">
      <c r="L168" s="1"/>
      <c r="M168" s="1"/>
    </row>
    <row r="169" spans="12:13">
      <c r="L169" s="1"/>
      <c r="M169" s="1"/>
    </row>
    <row r="170" spans="12:13">
      <c r="L170" s="1"/>
      <c r="M170" s="1"/>
    </row>
    <row r="171" spans="12:13">
      <c r="L171" s="1"/>
      <c r="M171" s="1"/>
    </row>
    <row r="172" spans="12:13">
      <c r="L172" s="1"/>
      <c r="M172" s="1"/>
    </row>
    <row r="173" spans="12:13">
      <c r="L173" s="1"/>
      <c r="M173" s="1"/>
    </row>
    <row r="174" spans="12:13">
      <c r="L174" s="1"/>
      <c r="M174" s="1"/>
    </row>
    <row r="175" spans="12:13">
      <c r="L175" s="1"/>
      <c r="M175" s="1"/>
    </row>
    <row r="176" spans="12:13">
      <c r="L176" s="1"/>
      <c r="M176" s="1"/>
    </row>
    <row r="177" spans="12:13">
      <c r="L177" s="1"/>
      <c r="M177" s="1"/>
    </row>
    <row r="178" spans="12:13">
      <c r="L178" s="1"/>
      <c r="M178" s="1"/>
    </row>
    <row r="179" spans="12:13">
      <c r="L179" s="1"/>
      <c r="M179" s="1"/>
    </row>
    <row r="180" spans="12:13">
      <c r="L180" s="1"/>
      <c r="M180" s="1"/>
    </row>
    <row r="181" spans="12:13">
      <c r="L181" s="1"/>
      <c r="M181" s="1"/>
    </row>
    <row r="182" spans="12:13">
      <c r="L182" s="1"/>
      <c r="M182" s="1"/>
    </row>
    <row r="183" spans="12:13">
      <c r="L183" s="1"/>
      <c r="M183" s="1"/>
    </row>
    <row r="184" spans="12:13">
      <c r="L184" s="1"/>
      <c r="M184" s="1"/>
    </row>
    <row r="185" spans="12:13">
      <c r="L185" s="1"/>
      <c r="M185" s="1"/>
    </row>
    <row r="186" spans="12:13">
      <c r="L186" s="1"/>
      <c r="M186" s="1"/>
    </row>
    <row r="187" spans="12:13">
      <c r="L187" s="1"/>
      <c r="M187" s="1"/>
    </row>
    <row r="188" spans="12:13">
      <c r="L188" s="1"/>
      <c r="M188" s="1"/>
    </row>
    <row r="189" spans="12:13">
      <c r="L189" s="1"/>
      <c r="M189" s="1"/>
    </row>
    <row r="190" spans="12:13">
      <c r="L190" s="1"/>
      <c r="M190" s="1"/>
    </row>
    <row r="191" spans="12:13">
      <c r="L191" s="1"/>
      <c r="M191" s="1"/>
    </row>
    <row r="192" spans="12:13">
      <c r="L192" s="1"/>
      <c r="M192" s="1"/>
    </row>
    <row r="193" spans="12:13">
      <c r="L193" s="1"/>
      <c r="M193" s="1"/>
    </row>
    <row r="194" spans="12:13">
      <c r="L194" s="1"/>
      <c r="M194" s="1"/>
    </row>
    <row r="195" spans="12:13">
      <c r="L195" s="1"/>
      <c r="M195" s="1"/>
    </row>
    <row r="196" spans="12:13">
      <c r="L196" s="1"/>
      <c r="M196" s="1"/>
    </row>
    <row r="197" spans="12:13">
      <c r="L197" s="1"/>
      <c r="M197" s="1"/>
    </row>
    <row r="198" spans="12:13">
      <c r="L198" s="1"/>
      <c r="M198" s="1"/>
    </row>
    <row r="199" spans="12:13">
      <c r="L199" s="1"/>
      <c r="M199" s="1"/>
    </row>
    <row r="200" spans="12:13">
      <c r="L200" s="1"/>
      <c r="M200" s="1"/>
    </row>
    <row r="201" spans="12:13">
      <c r="L201" s="1"/>
      <c r="M201" s="1"/>
    </row>
    <row r="202" spans="12:13">
      <c r="L202" s="1"/>
      <c r="M202" s="1"/>
    </row>
    <row r="203" spans="12:13">
      <c r="L203" s="1"/>
      <c r="M203" s="1"/>
    </row>
    <row r="204" spans="12:13">
      <c r="L204" s="1"/>
      <c r="M204" s="1"/>
    </row>
    <row r="205" spans="12:13">
      <c r="L205" s="1"/>
      <c r="M205" s="1"/>
    </row>
    <row r="206" spans="12:13">
      <c r="L206" s="1"/>
      <c r="M206" s="1"/>
    </row>
    <row r="207" spans="12:13">
      <c r="L207" s="1"/>
      <c r="M207" s="1"/>
    </row>
    <row r="208" spans="12:13">
      <c r="L208" s="1"/>
      <c r="M208" s="1"/>
    </row>
    <row r="209" spans="12:13">
      <c r="L209" s="1"/>
      <c r="M209" s="1"/>
    </row>
    <row r="210" spans="12:13">
      <c r="L210" s="1"/>
      <c r="M210" s="1"/>
    </row>
    <row r="211" spans="12:13">
      <c r="L211" s="1"/>
      <c r="M211" s="1"/>
    </row>
    <row r="212" spans="12:13">
      <c r="L212" s="1"/>
      <c r="M212" s="1"/>
    </row>
    <row r="213" spans="12:13">
      <c r="L213" s="1"/>
      <c r="M213" s="1"/>
    </row>
    <row r="214" spans="12:13">
      <c r="L214" s="1"/>
      <c r="M214" s="1"/>
    </row>
    <row r="215" spans="12:13">
      <c r="L215" s="1"/>
      <c r="M215" s="1"/>
    </row>
    <row r="216" spans="12:13">
      <c r="L216" s="1"/>
      <c r="M216" s="1"/>
    </row>
    <row r="217" spans="12:13">
      <c r="L217" s="1"/>
      <c r="M217" s="1"/>
    </row>
    <row r="218" spans="12:13">
      <c r="L218" s="1"/>
      <c r="M218" s="1"/>
    </row>
    <row r="219" spans="12:13">
      <c r="L219" s="1"/>
      <c r="M219" s="1"/>
    </row>
    <row r="220" spans="12:13">
      <c r="L220" s="1"/>
      <c r="M220" s="1"/>
    </row>
    <row r="221" spans="12:13">
      <c r="L221" s="1"/>
      <c r="M221" s="1"/>
    </row>
    <row r="222" spans="12:13">
      <c r="L222" s="1"/>
      <c r="M222" s="1"/>
    </row>
    <row r="223" spans="12:13">
      <c r="L223" s="1"/>
      <c r="M223" s="1"/>
    </row>
    <row r="224" spans="12:13">
      <c r="L224" s="1"/>
      <c r="M224" s="1"/>
    </row>
    <row r="225" spans="12:13">
      <c r="L225" s="1"/>
      <c r="M225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34BB-DC7D-41E5-91A9-1F947F92E270}">
  <dimension ref="A1:E20"/>
  <sheetViews>
    <sheetView topLeftCell="C1" workbookViewId="0">
      <selection activeCell="D3" sqref="D3"/>
    </sheetView>
  </sheetViews>
  <sheetFormatPr defaultRowHeight="15"/>
  <cols>
    <col min="1" max="1" width="16.42578125" bestFit="1" customWidth="1"/>
    <col min="2" max="2" width="28.28515625" bestFit="1" customWidth="1"/>
    <col min="3" max="3" width="27.85546875" bestFit="1" customWidth="1"/>
    <col min="4" max="4" width="23.42578125" bestFit="1" customWidth="1"/>
    <col min="5" max="5" width="23" bestFit="1" customWidth="1"/>
  </cols>
  <sheetData>
    <row r="1" spans="1:5">
      <c r="A1" s="6" t="s">
        <v>135</v>
      </c>
      <c r="B1" s="1" t="s">
        <v>136</v>
      </c>
      <c r="C1" s="1" t="s">
        <v>137</v>
      </c>
      <c r="D1" s="1" t="s">
        <v>138</v>
      </c>
      <c r="E1" s="28" t="s">
        <v>139</v>
      </c>
    </row>
    <row r="2" spans="1:5">
      <c r="A2" s="1" t="s">
        <v>10</v>
      </c>
      <c r="B2" s="7">
        <v>38.283018867924525</v>
      </c>
      <c r="C2" s="7">
        <v>32</v>
      </c>
      <c r="D2" s="7">
        <v>45</v>
      </c>
      <c r="E2" s="1">
        <v>35</v>
      </c>
    </row>
    <row r="3" spans="1:5">
      <c r="A3" s="1" t="s">
        <v>82</v>
      </c>
      <c r="B3" s="7">
        <v>38.16949152542373</v>
      </c>
      <c r="C3" s="7">
        <v>32</v>
      </c>
      <c r="D3" s="7">
        <v>45</v>
      </c>
      <c r="E3" s="1">
        <v>38</v>
      </c>
    </row>
    <row r="4" spans="1:5">
      <c r="A4" s="1" t="s">
        <v>100</v>
      </c>
      <c r="B4" s="7">
        <v>37.963636363636361</v>
      </c>
      <c r="C4" s="7">
        <v>32</v>
      </c>
      <c r="D4" s="7">
        <v>45</v>
      </c>
      <c r="E4" s="1">
        <v>34</v>
      </c>
    </row>
    <row r="5" spans="1:5">
      <c r="A5" s="1" t="s">
        <v>108</v>
      </c>
      <c r="B5" s="7">
        <v>38.37777777777778</v>
      </c>
      <c r="C5" s="7">
        <v>32</v>
      </c>
      <c r="D5" s="7">
        <v>45</v>
      </c>
      <c r="E5" s="1">
        <v>44</v>
      </c>
    </row>
    <row r="6" spans="1:5">
      <c r="A6" s="1" t="s">
        <v>121</v>
      </c>
      <c r="B6" s="7">
        <v>38.188679245283019</v>
      </c>
      <c r="C6" s="7">
        <v>32</v>
      </c>
      <c r="D6" s="7">
        <v>45</v>
      </c>
      <c r="E6" s="29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C170-3EE7-4AB4-9824-2155E0121702}">
  <dimension ref="A1:H13"/>
  <sheetViews>
    <sheetView workbookViewId="0">
      <selection activeCell="D16" sqref="D16"/>
    </sheetView>
  </sheetViews>
  <sheetFormatPr defaultRowHeight="15"/>
  <cols>
    <col min="1" max="1" width="9.140625" style="1"/>
    <col min="2" max="2" width="20.42578125" customWidth="1"/>
    <col min="3" max="3" width="39.7109375" style="1" customWidth="1"/>
    <col min="4" max="4" width="31" bestFit="1" customWidth="1"/>
    <col min="5" max="5" width="19.7109375" bestFit="1" customWidth="1"/>
    <col min="6" max="6" width="19.42578125" bestFit="1" customWidth="1"/>
    <col min="7" max="7" width="24.42578125" customWidth="1"/>
    <col min="8" max="8" width="26.140625" bestFit="1" customWidth="1"/>
  </cols>
  <sheetData>
    <row r="1" spans="1:8" s="9" customFormat="1">
      <c r="A1" s="30" t="s">
        <v>140</v>
      </c>
      <c r="B1" s="30" t="s">
        <v>141</v>
      </c>
      <c r="C1" s="30" t="s">
        <v>142</v>
      </c>
      <c r="D1" s="30" t="s">
        <v>143</v>
      </c>
      <c r="E1" s="30" t="s">
        <v>144</v>
      </c>
      <c r="F1" s="30" t="s">
        <v>145</v>
      </c>
      <c r="G1" s="30" t="s">
        <v>146</v>
      </c>
      <c r="H1" s="30" t="s">
        <v>147</v>
      </c>
    </row>
    <row r="2" spans="1:8">
      <c r="A2" s="1" t="s">
        <v>148</v>
      </c>
      <c r="B2" s="1">
        <v>800</v>
      </c>
      <c r="C2" s="1">
        <v>2500</v>
      </c>
      <c r="D2" s="1">
        <v>1200</v>
      </c>
      <c r="E2" s="1">
        <f>C2-D2</f>
        <v>1300</v>
      </c>
      <c r="F2" s="1">
        <f>E2*B2</f>
        <v>1040000</v>
      </c>
      <c r="G2" s="1">
        <v>198600</v>
      </c>
      <c r="H2" s="1">
        <f>(G2/F2)*100</f>
        <v>19.096153846153847</v>
      </c>
    </row>
    <row r="3" spans="1:8">
      <c r="A3" s="1" t="s">
        <v>149</v>
      </c>
      <c r="B3" s="1">
        <v>2500</v>
      </c>
      <c r="C3" s="1">
        <v>50</v>
      </c>
      <c r="D3" s="1">
        <v>7</v>
      </c>
      <c r="E3" s="1">
        <f t="shared" ref="E3:E5" si="0">C3-D3</f>
        <v>43</v>
      </c>
      <c r="F3" s="1">
        <f t="shared" ref="F3:F5" si="1">E3*B3</f>
        <v>107500</v>
      </c>
      <c r="G3" s="3">
        <v>136023.6</v>
      </c>
      <c r="H3" s="1">
        <f t="shared" ref="H3:H5" si="2">(G3/F3)*100</f>
        <v>126.53358139534885</v>
      </c>
    </row>
    <row r="4" spans="1:8">
      <c r="A4" s="1" t="s">
        <v>150</v>
      </c>
      <c r="B4" s="1">
        <v>3600</v>
      </c>
      <c r="C4" s="1">
        <v>1500</v>
      </c>
      <c r="D4" s="1">
        <v>800</v>
      </c>
      <c r="E4" s="1">
        <f t="shared" si="0"/>
        <v>700</v>
      </c>
      <c r="F4" s="1">
        <f t="shared" si="1"/>
        <v>2520000</v>
      </c>
      <c r="G4" s="1">
        <v>164768</v>
      </c>
      <c r="H4" s="1">
        <f t="shared" si="2"/>
        <v>6.5384126984126993</v>
      </c>
    </row>
    <row r="5" spans="1:8">
      <c r="A5" s="1" t="s">
        <v>151</v>
      </c>
      <c r="B5" s="1">
        <v>1900</v>
      </c>
      <c r="C5" s="1">
        <v>150</v>
      </c>
      <c r="D5" s="1">
        <v>40</v>
      </c>
      <c r="E5" s="1">
        <f t="shared" si="0"/>
        <v>110</v>
      </c>
      <c r="F5" s="1">
        <f t="shared" si="1"/>
        <v>209000</v>
      </c>
      <c r="G5" s="1">
        <v>77043</v>
      </c>
      <c r="H5" s="1">
        <f t="shared" si="2"/>
        <v>36.862679425837321</v>
      </c>
    </row>
    <row r="6" spans="1:8">
      <c r="B6" s="1"/>
      <c r="D6" s="1"/>
      <c r="E6" s="1"/>
      <c r="F6" s="1"/>
      <c r="G6" s="1"/>
      <c r="H6" s="1"/>
    </row>
    <row r="7" spans="1:8">
      <c r="B7" s="1"/>
      <c r="D7" s="1"/>
      <c r="E7" s="1"/>
      <c r="F7" s="1"/>
      <c r="G7" s="1"/>
      <c r="H7" s="1"/>
    </row>
    <row r="8" spans="1:8">
      <c r="B8" s="1"/>
      <c r="D8" s="1"/>
      <c r="E8" s="1"/>
      <c r="F8" s="1"/>
      <c r="G8" s="1"/>
      <c r="H8" s="1"/>
    </row>
    <row r="9" spans="1:8">
      <c r="B9" s="1"/>
      <c r="D9" s="1"/>
      <c r="E9" s="1"/>
      <c r="F9" s="1"/>
      <c r="G9" s="1"/>
      <c r="H9" s="1"/>
    </row>
    <row r="10" spans="1:8">
      <c r="B10" s="1"/>
      <c r="D10" s="1"/>
      <c r="E10" s="1"/>
      <c r="F10" s="1"/>
      <c r="G10" s="1"/>
      <c r="H10" s="1"/>
    </row>
    <row r="11" spans="1:8">
      <c r="B11" s="1"/>
      <c r="D11" s="1"/>
      <c r="E11" s="1"/>
      <c r="F11" s="1"/>
      <c r="G11" s="1"/>
      <c r="H11" s="1"/>
    </row>
    <row r="12" spans="1:8">
      <c r="B12" s="1"/>
      <c r="D12" s="1"/>
      <c r="E12" s="1"/>
      <c r="F12" s="1"/>
      <c r="G12" s="1"/>
      <c r="H12" s="1"/>
    </row>
    <row r="13" spans="1:8">
      <c r="B13" s="1"/>
      <c r="D13" s="1"/>
      <c r="E13" s="1"/>
      <c r="F13" s="1"/>
      <c r="G13" s="1"/>
      <c r="H1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CBC-8B7F-40C1-8B89-EBDB715791F6}">
  <dimension ref="A1:F5"/>
  <sheetViews>
    <sheetView workbookViewId="0">
      <selection activeCell="D3" sqref="D3"/>
    </sheetView>
  </sheetViews>
  <sheetFormatPr defaultRowHeight="15"/>
  <cols>
    <col min="2" max="2" width="16.140625" bestFit="1" customWidth="1"/>
    <col min="4" max="4" width="17.140625" customWidth="1"/>
    <col min="6" max="6" width="36.5703125" bestFit="1" customWidth="1"/>
  </cols>
  <sheetData>
    <row r="1" spans="1:6" s="9" customFormat="1">
      <c r="A1" s="30" t="s">
        <v>140</v>
      </c>
      <c r="B1" s="30" t="s">
        <v>152</v>
      </c>
      <c r="C1" s="30" t="s">
        <v>141</v>
      </c>
      <c r="D1" s="30" t="s">
        <v>153</v>
      </c>
      <c r="F1" s="13"/>
    </row>
    <row r="2" spans="1:6">
      <c r="A2" s="1" t="s">
        <v>148</v>
      </c>
      <c r="B2" s="1">
        <v>2029</v>
      </c>
      <c r="C2" s="1">
        <v>800</v>
      </c>
      <c r="D2" s="1">
        <f>(B2/(C2*52))*100</f>
        <v>4.8774038461538458</v>
      </c>
      <c r="E2" s="1"/>
      <c r="F2" s="1"/>
    </row>
    <row r="3" spans="1:6">
      <c r="A3" s="1" t="s">
        <v>149</v>
      </c>
      <c r="B3" s="1">
        <v>2252</v>
      </c>
      <c r="C3" s="1">
        <v>2500</v>
      </c>
      <c r="D3" s="1">
        <f t="shared" ref="D3:D5" si="0">(B3/(C3*52))*100</f>
        <v>1.7323076923076923</v>
      </c>
      <c r="E3" s="1"/>
      <c r="F3" s="1"/>
    </row>
    <row r="4" spans="1:6">
      <c r="A4" s="1" t="s">
        <v>150</v>
      </c>
      <c r="B4" s="1">
        <v>2088</v>
      </c>
      <c r="C4" s="1">
        <v>3600</v>
      </c>
      <c r="D4" s="1">
        <f t="shared" si="0"/>
        <v>1.1153846153846154</v>
      </c>
      <c r="E4" s="1"/>
      <c r="F4" s="1"/>
    </row>
    <row r="5" spans="1:6">
      <c r="A5" s="1" t="s">
        <v>151</v>
      </c>
      <c r="B5" s="1">
        <v>1727</v>
      </c>
      <c r="C5" s="1">
        <v>1900</v>
      </c>
      <c r="D5" s="1">
        <f t="shared" si="0"/>
        <v>1.7479757085020242</v>
      </c>
      <c r="E5" s="1"/>
      <c r="F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A2ED-CB2A-4927-AF07-A10A379EC70D}">
  <dimension ref="A1:E99"/>
  <sheetViews>
    <sheetView workbookViewId="0">
      <selection activeCell="D60" sqref="D60"/>
    </sheetView>
  </sheetViews>
  <sheetFormatPr defaultRowHeight="15"/>
  <cols>
    <col min="1" max="1" width="30" bestFit="1" customWidth="1"/>
    <col min="2" max="2" width="25.140625" bestFit="1" customWidth="1"/>
    <col min="3" max="3" width="16.7109375" bestFit="1" customWidth="1"/>
  </cols>
  <sheetData>
    <row r="1" spans="1:5">
      <c r="A1" s="30" t="s">
        <v>154</v>
      </c>
      <c r="B1" s="30" t="s">
        <v>10</v>
      </c>
      <c r="C1" s="30" t="s">
        <v>82</v>
      </c>
      <c r="D1" s="30" t="s">
        <v>100</v>
      </c>
      <c r="E1" s="30" t="s">
        <v>108</v>
      </c>
    </row>
    <row r="2" spans="1:5">
      <c r="A2" s="8">
        <v>45568</v>
      </c>
      <c r="B2" s="1">
        <v>0</v>
      </c>
      <c r="C2" s="1">
        <v>385</v>
      </c>
      <c r="D2" s="1">
        <v>21</v>
      </c>
      <c r="E2" s="1">
        <v>70</v>
      </c>
    </row>
    <row r="3" spans="1:5">
      <c r="A3" s="8">
        <f>A2+1</f>
        <v>45569</v>
      </c>
      <c r="B3" s="1">
        <v>0</v>
      </c>
      <c r="C3" s="1">
        <v>210</v>
      </c>
      <c r="D3" s="1">
        <v>0</v>
      </c>
      <c r="E3" s="1">
        <v>0</v>
      </c>
    </row>
    <row r="4" spans="1:5">
      <c r="A4" s="8">
        <f t="shared" ref="A4:A67" si="0">A3+1</f>
        <v>45570</v>
      </c>
      <c r="B4" s="1">
        <v>39</v>
      </c>
      <c r="C4" s="1">
        <v>215</v>
      </c>
      <c r="D4" s="1">
        <v>109</v>
      </c>
      <c r="E4" s="1">
        <v>43</v>
      </c>
    </row>
    <row r="5" spans="1:5">
      <c r="A5" s="8">
        <f t="shared" si="0"/>
        <v>45571</v>
      </c>
      <c r="B5" s="1">
        <v>0</v>
      </c>
      <c r="C5" s="1">
        <v>382</v>
      </c>
      <c r="D5" s="1">
        <v>111</v>
      </c>
      <c r="E5" s="1">
        <v>91</v>
      </c>
    </row>
    <row r="6" spans="1:5">
      <c r="A6" s="8">
        <f t="shared" si="0"/>
        <v>45572</v>
      </c>
      <c r="B6" s="1">
        <v>12</v>
      </c>
      <c r="C6" s="1">
        <v>202</v>
      </c>
      <c r="D6" s="1">
        <v>147</v>
      </c>
      <c r="E6" s="1">
        <v>0</v>
      </c>
    </row>
    <row r="7" spans="1:5">
      <c r="A7" s="8">
        <f t="shared" si="0"/>
        <v>45573</v>
      </c>
      <c r="B7" s="1">
        <v>24</v>
      </c>
      <c r="C7" s="1">
        <v>0</v>
      </c>
      <c r="D7" s="1">
        <v>83</v>
      </c>
      <c r="E7" s="1">
        <v>0</v>
      </c>
    </row>
    <row r="8" spans="1:5">
      <c r="A8" s="8">
        <f t="shared" si="0"/>
        <v>45574</v>
      </c>
      <c r="B8" s="1">
        <v>0</v>
      </c>
      <c r="C8" s="1">
        <v>0</v>
      </c>
      <c r="D8" s="1">
        <v>0</v>
      </c>
      <c r="E8" s="1">
        <v>0</v>
      </c>
    </row>
    <row r="9" spans="1:5">
      <c r="A9" s="8">
        <v>45575</v>
      </c>
      <c r="B9" s="1">
        <v>31</v>
      </c>
      <c r="C9" s="1">
        <v>165</v>
      </c>
      <c r="D9" s="1">
        <v>0</v>
      </c>
      <c r="E9" s="1">
        <v>0</v>
      </c>
    </row>
    <row r="10" spans="1:5">
      <c r="A10" s="8">
        <f t="shared" si="0"/>
        <v>45576</v>
      </c>
      <c r="B10" s="1">
        <v>0</v>
      </c>
      <c r="C10" s="1">
        <v>0</v>
      </c>
      <c r="D10" s="1">
        <v>0</v>
      </c>
      <c r="E10" s="1">
        <v>0</v>
      </c>
    </row>
    <row r="11" spans="1:5">
      <c r="A11" s="8">
        <f t="shared" si="0"/>
        <v>45577</v>
      </c>
      <c r="B11" s="1">
        <v>0</v>
      </c>
      <c r="C11" s="1">
        <v>0</v>
      </c>
      <c r="D11" s="1">
        <v>0</v>
      </c>
      <c r="E11" s="1">
        <v>0</v>
      </c>
    </row>
    <row r="12" spans="1:5">
      <c r="A12" s="8">
        <f t="shared" si="0"/>
        <v>45578</v>
      </c>
      <c r="B12" s="1">
        <v>0</v>
      </c>
      <c r="C12" s="1">
        <v>135</v>
      </c>
      <c r="D12" s="1">
        <v>38</v>
      </c>
      <c r="E12" s="1">
        <v>25</v>
      </c>
    </row>
    <row r="13" spans="1:5">
      <c r="A13" s="8">
        <f t="shared" si="0"/>
        <v>45579</v>
      </c>
      <c r="B13" s="1">
        <v>0</v>
      </c>
      <c r="C13" s="1">
        <v>221</v>
      </c>
      <c r="D13" s="1">
        <v>0</v>
      </c>
      <c r="E13" s="1">
        <v>0</v>
      </c>
    </row>
    <row r="14" spans="1:5">
      <c r="A14" s="8">
        <f t="shared" si="0"/>
        <v>45580</v>
      </c>
      <c r="B14" s="1">
        <v>111</v>
      </c>
      <c r="C14" s="1">
        <v>0</v>
      </c>
      <c r="D14" s="1">
        <v>113</v>
      </c>
      <c r="E14" s="1">
        <v>46</v>
      </c>
    </row>
    <row r="15" spans="1:5">
      <c r="A15" s="8">
        <f t="shared" si="0"/>
        <v>45581</v>
      </c>
      <c r="B15" s="1">
        <v>104</v>
      </c>
      <c r="C15" s="1">
        <v>209</v>
      </c>
      <c r="D15" s="1">
        <v>140</v>
      </c>
      <c r="E15" s="1">
        <v>36</v>
      </c>
    </row>
    <row r="16" spans="1:5">
      <c r="A16" s="8">
        <f t="shared" si="0"/>
        <v>45582</v>
      </c>
      <c r="B16" s="1">
        <v>51</v>
      </c>
      <c r="C16" s="1">
        <v>101</v>
      </c>
      <c r="D16" s="1">
        <v>0</v>
      </c>
      <c r="E16" s="1">
        <v>0</v>
      </c>
    </row>
    <row r="17" spans="1:5">
      <c r="A17" s="8">
        <f t="shared" si="0"/>
        <v>45583</v>
      </c>
      <c r="B17" s="1">
        <v>50</v>
      </c>
      <c r="C17" s="1">
        <v>0</v>
      </c>
      <c r="D17" s="1">
        <v>0</v>
      </c>
      <c r="E17" s="1">
        <v>0</v>
      </c>
    </row>
    <row r="18" spans="1:5">
      <c r="A18" s="8">
        <f t="shared" si="0"/>
        <v>45584</v>
      </c>
      <c r="B18" s="1">
        <v>14</v>
      </c>
      <c r="C18" s="1">
        <v>246</v>
      </c>
      <c r="D18" s="1">
        <v>23</v>
      </c>
      <c r="E18" s="1">
        <v>139</v>
      </c>
    </row>
    <row r="19" spans="1:5">
      <c r="A19" s="8">
        <f t="shared" si="0"/>
        <v>45585</v>
      </c>
      <c r="B19" s="1">
        <v>54</v>
      </c>
      <c r="C19" s="1">
        <v>0</v>
      </c>
      <c r="D19" s="1">
        <v>0</v>
      </c>
      <c r="E19" s="1">
        <v>47</v>
      </c>
    </row>
    <row r="20" spans="1:5">
      <c r="A20" s="8">
        <f t="shared" si="0"/>
        <v>45586</v>
      </c>
      <c r="B20" s="1">
        <v>34</v>
      </c>
      <c r="C20" s="1">
        <v>640</v>
      </c>
      <c r="D20" s="1">
        <v>84</v>
      </c>
      <c r="E20" s="1">
        <v>101</v>
      </c>
    </row>
    <row r="21" spans="1:5">
      <c r="A21" s="8">
        <f t="shared" si="0"/>
        <v>45587</v>
      </c>
      <c r="B21" s="1">
        <v>58</v>
      </c>
      <c r="C21" s="1">
        <v>189</v>
      </c>
      <c r="D21" s="1">
        <v>211</v>
      </c>
      <c r="E21" s="1">
        <v>56</v>
      </c>
    </row>
    <row r="22" spans="1:5">
      <c r="A22" s="8">
        <f t="shared" si="0"/>
        <v>45588</v>
      </c>
      <c r="B22" s="1">
        <v>83</v>
      </c>
      <c r="C22" s="1">
        <v>121</v>
      </c>
      <c r="D22" s="1">
        <v>271</v>
      </c>
      <c r="E22" s="1">
        <v>13</v>
      </c>
    </row>
    <row r="23" spans="1:5">
      <c r="A23" s="8">
        <f t="shared" si="0"/>
        <v>45589</v>
      </c>
      <c r="B23" s="1">
        <v>126</v>
      </c>
      <c r="C23" s="1">
        <v>221</v>
      </c>
      <c r="D23" s="1">
        <v>133</v>
      </c>
      <c r="E23" s="1">
        <v>49</v>
      </c>
    </row>
    <row r="24" spans="1:5">
      <c r="A24" s="8">
        <f t="shared" si="0"/>
        <v>45590</v>
      </c>
      <c r="B24" s="1">
        <v>52</v>
      </c>
      <c r="C24" s="1">
        <v>0</v>
      </c>
      <c r="D24" s="1">
        <v>0</v>
      </c>
      <c r="E24" s="1">
        <v>0</v>
      </c>
    </row>
    <row r="25" spans="1:5">
      <c r="A25" s="8">
        <f t="shared" si="0"/>
        <v>45591</v>
      </c>
      <c r="B25" s="1">
        <v>50</v>
      </c>
      <c r="C25" s="1">
        <v>515</v>
      </c>
      <c r="D25" s="1">
        <v>300</v>
      </c>
      <c r="E25" s="1">
        <v>59</v>
      </c>
    </row>
    <row r="26" spans="1:5">
      <c r="A26" s="8">
        <f t="shared" si="0"/>
        <v>45592</v>
      </c>
      <c r="B26" s="1">
        <v>0</v>
      </c>
      <c r="C26" s="1">
        <v>0</v>
      </c>
      <c r="D26" s="1">
        <v>0</v>
      </c>
      <c r="E26" s="1">
        <v>77</v>
      </c>
    </row>
    <row r="27" spans="1:5">
      <c r="A27" s="8">
        <f t="shared" si="0"/>
        <v>45593</v>
      </c>
      <c r="B27" s="1">
        <v>0</v>
      </c>
      <c r="C27" s="1">
        <v>0</v>
      </c>
      <c r="D27" s="1">
        <v>0</v>
      </c>
      <c r="E27" s="1">
        <v>0</v>
      </c>
    </row>
    <row r="28" spans="1:5">
      <c r="A28" s="8">
        <f t="shared" si="0"/>
        <v>45594</v>
      </c>
      <c r="B28" s="1">
        <v>81</v>
      </c>
      <c r="C28" s="1">
        <v>424</v>
      </c>
      <c r="D28" s="1">
        <v>131</v>
      </c>
      <c r="E28" s="1">
        <v>43</v>
      </c>
    </row>
    <row r="29" spans="1:5">
      <c r="A29" s="8">
        <f t="shared" si="0"/>
        <v>45595</v>
      </c>
      <c r="B29" s="1">
        <v>49</v>
      </c>
      <c r="C29" s="1">
        <v>315</v>
      </c>
      <c r="D29" s="1">
        <v>108</v>
      </c>
      <c r="E29" s="1">
        <v>160</v>
      </c>
    </row>
    <row r="30" spans="1:5">
      <c r="A30" s="8">
        <f t="shared" si="0"/>
        <v>45596</v>
      </c>
      <c r="B30" s="1">
        <v>56</v>
      </c>
      <c r="C30" s="1">
        <v>193</v>
      </c>
      <c r="D30" s="1">
        <v>226</v>
      </c>
      <c r="E30" s="1">
        <v>72</v>
      </c>
    </row>
    <row r="31" spans="1:5">
      <c r="A31" s="8">
        <f t="shared" si="0"/>
        <v>45597</v>
      </c>
      <c r="B31" s="1">
        <v>0</v>
      </c>
      <c r="C31" s="1">
        <v>88</v>
      </c>
      <c r="D31" s="1">
        <v>70</v>
      </c>
      <c r="E31" s="1">
        <v>0</v>
      </c>
    </row>
    <row r="32" spans="1:5">
      <c r="A32" s="8">
        <f t="shared" si="0"/>
        <v>45598</v>
      </c>
      <c r="B32" s="1">
        <v>110</v>
      </c>
      <c r="C32" s="1">
        <v>222</v>
      </c>
      <c r="D32" s="1">
        <v>75</v>
      </c>
      <c r="E32" s="1">
        <v>74</v>
      </c>
    </row>
    <row r="33" spans="1:5">
      <c r="A33" s="8">
        <f t="shared" si="0"/>
        <v>45599</v>
      </c>
      <c r="B33" s="1">
        <v>41</v>
      </c>
      <c r="C33" s="1">
        <v>113</v>
      </c>
      <c r="D33" s="1">
        <v>0</v>
      </c>
      <c r="E33" s="1">
        <v>72</v>
      </c>
    </row>
    <row r="34" spans="1:5">
      <c r="A34" s="8">
        <f t="shared" si="0"/>
        <v>45600</v>
      </c>
      <c r="B34" s="1">
        <v>17</v>
      </c>
      <c r="C34" s="1">
        <v>318</v>
      </c>
      <c r="D34" s="1">
        <v>286</v>
      </c>
      <c r="E34" s="1">
        <v>19</v>
      </c>
    </row>
    <row r="35" spans="1:5">
      <c r="A35" s="8">
        <f t="shared" si="0"/>
        <v>45601</v>
      </c>
      <c r="B35" s="1">
        <v>22</v>
      </c>
      <c r="C35" s="1">
        <v>161</v>
      </c>
      <c r="D35" s="1">
        <v>141</v>
      </c>
      <c r="E35" s="1">
        <v>29</v>
      </c>
    </row>
    <row r="36" spans="1:5">
      <c r="A36" s="8">
        <f t="shared" si="0"/>
        <v>45602</v>
      </c>
      <c r="B36" s="1">
        <v>0</v>
      </c>
      <c r="C36" s="1">
        <v>0</v>
      </c>
      <c r="D36" s="1">
        <v>0</v>
      </c>
      <c r="E36" s="1">
        <v>0</v>
      </c>
    </row>
    <row r="37" spans="1:5">
      <c r="A37" s="8">
        <f t="shared" si="0"/>
        <v>45603</v>
      </c>
      <c r="B37" s="1">
        <v>0</v>
      </c>
      <c r="C37" s="1">
        <v>0</v>
      </c>
      <c r="D37" s="1">
        <v>0</v>
      </c>
      <c r="E37" s="1">
        <v>0</v>
      </c>
    </row>
    <row r="38" spans="1:5">
      <c r="A38" s="8">
        <f t="shared" si="0"/>
        <v>45604</v>
      </c>
      <c r="B38" s="1">
        <v>52</v>
      </c>
      <c r="C38" s="1">
        <v>86</v>
      </c>
      <c r="D38" s="1">
        <v>34</v>
      </c>
      <c r="E38" s="1">
        <v>0</v>
      </c>
    </row>
    <row r="39" spans="1:5">
      <c r="A39" s="8">
        <f t="shared" si="0"/>
        <v>45605</v>
      </c>
      <c r="B39" s="1">
        <v>45</v>
      </c>
      <c r="C39" s="1">
        <v>0</v>
      </c>
      <c r="D39" s="1">
        <v>111</v>
      </c>
      <c r="E39" s="1">
        <v>72</v>
      </c>
    </row>
    <row r="40" spans="1:5">
      <c r="A40" s="8">
        <f t="shared" si="0"/>
        <v>45606</v>
      </c>
      <c r="B40" s="1">
        <v>120</v>
      </c>
      <c r="C40" s="1">
        <v>208</v>
      </c>
      <c r="D40" s="1">
        <v>240</v>
      </c>
      <c r="E40" s="1">
        <v>34</v>
      </c>
    </row>
    <row r="41" spans="1:5">
      <c r="A41" s="8">
        <f t="shared" si="0"/>
        <v>45607</v>
      </c>
      <c r="B41" s="1">
        <v>0</v>
      </c>
      <c r="C41" s="1">
        <v>0</v>
      </c>
      <c r="D41" s="1">
        <v>37</v>
      </c>
      <c r="E41" s="1">
        <v>0</v>
      </c>
    </row>
    <row r="42" spans="1:5">
      <c r="A42" s="8">
        <f t="shared" si="0"/>
        <v>45608</v>
      </c>
      <c r="B42" s="1">
        <v>0</v>
      </c>
      <c r="C42" s="1">
        <v>55</v>
      </c>
      <c r="D42" s="1">
        <v>0</v>
      </c>
      <c r="E42" s="1">
        <v>0</v>
      </c>
    </row>
    <row r="43" spans="1:5">
      <c r="A43" s="8">
        <f t="shared" si="0"/>
        <v>45609</v>
      </c>
      <c r="B43" s="1">
        <v>53</v>
      </c>
      <c r="C43" s="1">
        <v>424</v>
      </c>
      <c r="D43" s="1">
        <v>91</v>
      </c>
      <c r="E43" s="1">
        <v>75</v>
      </c>
    </row>
    <row r="44" spans="1:5">
      <c r="A44" s="8">
        <f t="shared" si="0"/>
        <v>45610</v>
      </c>
      <c r="B44" s="1">
        <v>38</v>
      </c>
      <c r="C44" s="1">
        <v>126</v>
      </c>
      <c r="D44" s="1">
        <v>34</v>
      </c>
      <c r="E44" s="1">
        <v>45</v>
      </c>
    </row>
    <row r="45" spans="1:5">
      <c r="A45" s="8">
        <f t="shared" si="0"/>
        <v>45611</v>
      </c>
      <c r="B45" s="1">
        <v>0</v>
      </c>
      <c r="C45" s="1">
        <v>168</v>
      </c>
      <c r="D45" s="1">
        <v>60</v>
      </c>
      <c r="E45" s="1">
        <v>0</v>
      </c>
    </row>
    <row r="46" spans="1:5">
      <c r="A46" s="8">
        <f t="shared" si="0"/>
        <v>45612</v>
      </c>
      <c r="B46" s="1">
        <v>0</v>
      </c>
      <c r="C46" s="1">
        <v>0</v>
      </c>
      <c r="D46" s="1">
        <v>0</v>
      </c>
      <c r="E46" s="1">
        <v>0</v>
      </c>
    </row>
    <row r="47" spans="1:5">
      <c r="A47" s="8">
        <f t="shared" si="0"/>
        <v>45613</v>
      </c>
      <c r="B47" s="1">
        <v>0</v>
      </c>
      <c r="C47" s="1">
        <v>59</v>
      </c>
      <c r="D47" s="1">
        <v>0</v>
      </c>
      <c r="E47" s="1">
        <v>21</v>
      </c>
    </row>
    <row r="48" spans="1:5">
      <c r="A48" s="8">
        <f t="shared" si="0"/>
        <v>45614</v>
      </c>
      <c r="B48" s="1">
        <v>43</v>
      </c>
      <c r="C48" s="1">
        <v>233</v>
      </c>
      <c r="D48" s="1">
        <v>225</v>
      </c>
      <c r="E48" s="1">
        <v>0</v>
      </c>
    </row>
    <row r="49" spans="1:5">
      <c r="A49" s="8">
        <f t="shared" si="0"/>
        <v>45615</v>
      </c>
      <c r="B49" s="1">
        <v>0</v>
      </c>
      <c r="C49" s="1">
        <v>0</v>
      </c>
      <c r="D49" s="1">
        <v>0</v>
      </c>
      <c r="E49" s="1">
        <v>12</v>
      </c>
    </row>
    <row r="50" spans="1:5">
      <c r="A50" s="8">
        <f t="shared" si="0"/>
        <v>45616</v>
      </c>
      <c r="B50" s="1">
        <v>36</v>
      </c>
      <c r="C50" s="1">
        <v>194</v>
      </c>
      <c r="D50" s="1">
        <v>67</v>
      </c>
      <c r="E50" s="1"/>
    </row>
    <row r="51" spans="1:5">
      <c r="A51" s="8">
        <f t="shared" si="0"/>
        <v>45617</v>
      </c>
      <c r="B51" s="1">
        <v>0</v>
      </c>
      <c r="C51" s="1">
        <v>0</v>
      </c>
      <c r="D51" s="1">
        <v>0</v>
      </c>
      <c r="E51" s="1">
        <v>0</v>
      </c>
    </row>
    <row r="52" spans="1:5">
      <c r="A52" s="8">
        <f t="shared" si="0"/>
        <v>45618</v>
      </c>
      <c r="B52" s="1">
        <v>116</v>
      </c>
      <c r="C52" s="1">
        <v>199</v>
      </c>
      <c r="D52" s="1">
        <v>318</v>
      </c>
      <c r="E52" s="1">
        <v>49</v>
      </c>
    </row>
    <row r="53" spans="1:5">
      <c r="A53" s="8">
        <f t="shared" si="0"/>
        <v>45619</v>
      </c>
      <c r="B53" s="1">
        <v>20</v>
      </c>
      <c r="C53" s="1">
        <v>320</v>
      </c>
      <c r="D53" s="1">
        <v>0</v>
      </c>
      <c r="E53" s="1">
        <v>77</v>
      </c>
    </row>
    <row r="54" spans="1:5">
      <c r="A54" s="8">
        <f t="shared" si="0"/>
        <v>45620</v>
      </c>
      <c r="B54" s="1">
        <v>0</v>
      </c>
      <c r="C54" s="1">
        <v>0</v>
      </c>
      <c r="D54" s="1">
        <v>0</v>
      </c>
      <c r="E54" s="1">
        <v>37</v>
      </c>
    </row>
    <row r="55" spans="1:5">
      <c r="A55" s="8">
        <f t="shared" si="0"/>
        <v>45621</v>
      </c>
      <c r="B55" s="1">
        <v>0</v>
      </c>
      <c r="C55" s="1">
        <v>0</v>
      </c>
      <c r="D55" s="1">
        <v>0</v>
      </c>
      <c r="E55" s="1">
        <v>0</v>
      </c>
    </row>
    <row r="56" spans="1:5">
      <c r="A56" s="8">
        <f t="shared" si="0"/>
        <v>45622</v>
      </c>
      <c r="B56" s="1">
        <v>109</v>
      </c>
      <c r="C56" s="1">
        <v>121</v>
      </c>
      <c r="D56" s="1">
        <v>145</v>
      </c>
      <c r="E56" s="1">
        <v>162</v>
      </c>
    </row>
    <row r="57" spans="1:5">
      <c r="A57" s="8">
        <f t="shared" si="0"/>
        <v>45623</v>
      </c>
      <c r="B57" s="1">
        <v>0</v>
      </c>
      <c r="C57" s="1">
        <v>270</v>
      </c>
      <c r="D57" s="1">
        <v>49</v>
      </c>
      <c r="E57" s="1">
        <v>87</v>
      </c>
    </row>
    <row r="58" spans="1:5">
      <c r="A58" s="8">
        <f t="shared" si="0"/>
        <v>45624</v>
      </c>
      <c r="B58" s="1">
        <v>108</v>
      </c>
      <c r="C58" s="1">
        <v>229</v>
      </c>
      <c r="D58" s="1">
        <v>94</v>
      </c>
      <c r="E58" s="1">
        <v>0</v>
      </c>
    </row>
    <row r="59" spans="1:5">
      <c r="A59" s="8">
        <f t="shared" si="0"/>
        <v>45625</v>
      </c>
      <c r="B59" s="1">
        <v>51</v>
      </c>
      <c r="C59" s="1">
        <v>0</v>
      </c>
      <c r="D59" s="1">
        <v>0</v>
      </c>
      <c r="E59" s="1">
        <v>15</v>
      </c>
    </row>
    <row r="60" spans="1:5">
      <c r="A60" s="8">
        <f t="shared" si="0"/>
        <v>45626</v>
      </c>
      <c r="B60" s="1">
        <v>0</v>
      </c>
      <c r="C60" s="1">
        <v>78</v>
      </c>
      <c r="D60" s="1">
        <v>0</v>
      </c>
      <c r="E60" s="1">
        <v>0</v>
      </c>
    </row>
    <row r="61" spans="1:5">
      <c r="A61" s="8"/>
      <c r="B61" s="1"/>
      <c r="C61" s="1"/>
      <c r="D61" s="1"/>
      <c r="E61" s="1"/>
    </row>
    <row r="62" spans="1:5">
      <c r="A62" s="8"/>
      <c r="B62" s="1"/>
      <c r="C62" s="1"/>
      <c r="D62" s="1"/>
      <c r="E62" s="1"/>
    </row>
    <row r="63" spans="1:5">
      <c r="A63" s="8"/>
      <c r="B63" s="1"/>
      <c r="C63" s="1"/>
      <c r="D63" s="1"/>
      <c r="E63" s="1"/>
    </row>
    <row r="64" spans="1:5">
      <c r="A64" s="8"/>
      <c r="B64" s="1"/>
      <c r="C64" s="1"/>
      <c r="D64" s="1"/>
      <c r="E64" s="1"/>
    </row>
    <row r="65" spans="1:5">
      <c r="A65" s="8"/>
      <c r="B65" s="1"/>
      <c r="C65" s="1"/>
      <c r="D65" s="1"/>
      <c r="E65" s="1"/>
    </row>
    <row r="66" spans="1:5">
      <c r="A66" s="11"/>
      <c r="B66" s="9"/>
      <c r="C66" s="1"/>
      <c r="D66" s="11"/>
      <c r="E66" s="9"/>
    </row>
    <row r="67" spans="1:5">
      <c r="A67" s="8"/>
      <c r="B67" s="1"/>
      <c r="C67" s="1"/>
      <c r="D67" s="8"/>
      <c r="E67" s="4"/>
    </row>
    <row r="68" spans="1:5">
      <c r="A68" s="8"/>
      <c r="B68" s="1"/>
      <c r="C68" s="1"/>
      <c r="D68" s="8"/>
      <c r="E68" s="4"/>
    </row>
    <row r="69" spans="1:5">
      <c r="A69" s="1"/>
      <c r="B69" s="1"/>
      <c r="C69" s="1"/>
      <c r="D69" s="1"/>
      <c r="E69" s="4"/>
    </row>
    <row r="70" spans="1:5">
      <c r="A70" s="1"/>
      <c r="B70" s="1"/>
      <c r="C70" s="1"/>
      <c r="D70" s="1"/>
      <c r="E70" s="4"/>
    </row>
    <row r="71" spans="1:5">
      <c r="A71" s="1"/>
      <c r="B71" s="1"/>
      <c r="C71" s="1"/>
      <c r="D71" s="1"/>
      <c r="E71" s="1"/>
    </row>
    <row r="73" spans="1:5">
      <c r="A73" s="1"/>
      <c r="B73" s="1"/>
      <c r="C73" s="1"/>
      <c r="D73" s="1"/>
      <c r="E73" s="1"/>
    </row>
    <row r="75" spans="1:5">
      <c r="A75" s="11"/>
      <c r="B75" s="9"/>
      <c r="C75" s="1"/>
      <c r="D75" s="1"/>
      <c r="E75" s="1"/>
    </row>
    <row r="76" spans="1:5">
      <c r="A76" s="8"/>
      <c r="B76" s="1"/>
      <c r="C76" s="1"/>
      <c r="D76" s="1"/>
      <c r="E76" s="1"/>
    </row>
    <row r="77" spans="1:5">
      <c r="A77" s="8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3" spans="1:3">
      <c r="A83" s="11"/>
      <c r="B83" s="1"/>
      <c r="C83" s="10"/>
    </row>
    <row r="84" spans="1:3">
      <c r="A84" s="8"/>
      <c r="B84" s="1"/>
      <c r="C84" s="1"/>
    </row>
    <row r="85" spans="1:3">
      <c r="A85" s="8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95" spans="1:3">
      <c r="A95" s="11"/>
      <c r="B95" s="9"/>
      <c r="C95" s="1"/>
    </row>
    <row r="96" spans="1:3">
      <c r="A96" s="8"/>
      <c r="B96" s="1"/>
      <c r="C96" s="1"/>
    </row>
    <row r="97" spans="1:3">
      <c r="A97" s="8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5B8E-BD10-471A-ACE9-8955D63808C4}">
  <dimension ref="A1:D26"/>
  <sheetViews>
    <sheetView topLeftCell="A6" workbookViewId="0">
      <selection activeCell="B3" sqref="B3"/>
    </sheetView>
  </sheetViews>
  <sheetFormatPr defaultRowHeight="15"/>
  <cols>
    <col min="1" max="1" width="21" customWidth="1"/>
    <col min="2" max="2" width="16.140625" customWidth="1"/>
    <col min="3" max="3" width="25" customWidth="1"/>
    <col min="4" max="4" width="23.7109375" customWidth="1"/>
  </cols>
  <sheetData>
    <row r="1" spans="1:4">
      <c r="A1" s="30" t="s">
        <v>155</v>
      </c>
      <c r="B1" s="30" t="s">
        <v>2</v>
      </c>
      <c r="C1" s="30" t="s">
        <v>156</v>
      </c>
      <c r="D1" s="1"/>
    </row>
    <row r="2" spans="1:4">
      <c r="A2" s="1" t="s">
        <v>157</v>
      </c>
      <c r="B2" s="1">
        <v>17256</v>
      </c>
      <c r="C2" s="1">
        <v>576434.59999999986</v>
      </c>
      <c r="D2" s="1"/>
    </row>
    <row r="3" spans="1:4">
      <c r="A3" s="1" t="s">
        <v>158</v>
      </c>
      <c r="B3" s="1">
        <v>81.396226415094333</v>
      </c>
      <c r="C3" s="1">
        <v>2719.0311320754709</v>
      </c>
      <c r="D3" s="1"/>
    </row>
    <row r="4" spans="1:4">
      <c r="A4" s="1" t="s">
        <v>159</v>
      </c>
      <c r="B4" s="1">
        <v>4.0257729477253346</v>
      </c>
      <c r="C4" s="1">
        <v>97.727295662942069</v>
      </c>
      <c r="D4" s="1"/>
    </row>
    <row r="5" spans="1:4">
      <c r="A5" s="1" t="s">
        <v>160</v>
      </c>
      <c r="B5" s="1">
        <v>59.5</v>
      </c>
      <c r="C5" s="1">
        <v>2509.6</v>
      </c>
      <c r="D5" s="1"/>
    </row>
    <row r="6" spans="1:4">
      <c r="A6" s="1" t="s">
        <v>161</v>
      </c>
      <c r="B6" s="1">
        <v>58.616138897466378</v>
      </c>
      <c r="C6" s="1">
        <v>1422.9309032168512</v>
      </c>
      <c r="D6" s="1"/>
    </row>
    <row r="7" spans="1:4">
      <c r="A7" s="1" t="s">
        <v>162</v>
      </c>
      <c r="B7" s="1">
        <v>12</v>
      </c>
      <c r="C7" s="1">
        <v>384</v>
      </c>
      <c r="D7" s="1"/>
    </row>
    <row r="8" spans="1:4">
      <c r="A8" s="1" t="s">
        <v>163</v>
      </c>
      <c r="B8" s="1">
        <v>248</v>
      </c>
      <c r="C8" s="1">
        <v>6380</v>
      </c>
      <c r="D8" s="1"/>
    </row>
    <row r="14" spans="1:4" s="9" customFormat="1">
      <c r="A14" s="30" t="s">
        <v>114</v>
      </c>
      <c r="B14" s="30" t="s">
        <v>164</v>
      </c>
      <c r="C14" s="30" t="s">
        <v>165</v>
      </c>
      <c r="D14" s="30" t="s">
        <v>166</v>
      </c>
    </row>
    <row r="15" spans="1:4">
      <c r="A15" s="1" t="s">
        <v>108</v>
      </c>
      <c r="B15" s="1">
        <v>77043</v>
      </c>
      <c r="C15" s="1">
        <v>1712.0666666666666</v>
      </c>
      <c r="D15" s="1">
        <v>0.13365436425918914</v>
      </c>
    </row>
    <row r="16" spans="1:4">
      <c r="A16" s="1" t="s">
        <v>82</v>
      </c>
      <c r="B16" s="1">
        <v>136023.60000000003</v>
      </c>
      <c r="C16" s="1">
        <v>2305.4847457627125</v>
      </c>
      <c r="D16" s="1">
        <v>0.23597403764451338</v>
      </c>
    </row>
    <row r="17" spans="1:4">
      <c r="A17" s="1" t="s">
        <v>100</v>
      </c>
      <c r="B17" s="1">
        <v>164768</v>
      </c>
      <c r="C17" s="1">
        <v>2995.7818181818184</v>
      </c>
      <c r="D17" s="1">
        <v>0.28583988539202881</v>
      </c>
    </row>
    <row r="18" spans="1:4">
      <c r="A18" s="1" t="s">
        <v>10</v>
      </c>
      <c r="B18" s="1">
        <v>198600</v>
      </c>
      <c r="C18" s="1">
        <v>3747.1698113207549</v>
      </c>
      <c r="D18" s="1">
        <v>0.34453171270426858</v>
      </c>
    </row>
    <row r="22" spans="1:4" s="9" customFormat="1">
      <c r="A22" s="30" t="s">
        <v>114</v>
      </c>
      <c r="B22" s="30" t="s">
        <v>167</v>
      </c>
      <c r="C22" s="30" t="s">
        <v>168</v>
      </c>
      <c r="D22" s="30" t="s">
        <v>169</v>
      </c>
    </row>
    <row r="23" spans="1:4">
      <c r="A23" s="1" t="s">
        <v>108</v>
      </c>
      <c r="B23" s="1">
        <v>2007</v>
      </c>
      <c r="C23" s="1">
        <v>44.6</v>
      </c>
      <c r="D23" s="1">
        <v>0.11630737134909597</v>
      </c>
    </row>
    <row r="24" spans="1:4">
      <c r="A24" s="1" t="s">
        <v>82</v>
      </c>
      <c r="B24" s="1">
        <v>8845</v>
      </c>
      <c r="C24" s="1">
        <v>149.91525423728814</v>
      </c>
      <c r="D24" s="1">
        <v>0.51257533611497452</v>
      </c>
    </row>
    <row r="25" spans="1:4">
      <c r="A25" s="1" t="s">
        <v>100</v>
      </c>
      <c r="B25" s="1">
        <v>4326</v>
      </c>
      <c r="C25" s="1">
        <v>78.654545454545456</v>
      </c>
      <c r="D25" s="1">
        <v>0.25069541029207232</v>
      </c>
    </row>
    <row r="26" spans="1:4">
      <c r="A26" s="1" t="s">
        <v>10</v>
      </c>
      <c r="B26" s="1">
        <v>2078</v>
      </c>
      <c r="C26" s="1">
        <v>39.20754716981132</v>
      </c>
      <c r="D26" s="1">
        <v>0.12042188224385721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Saksham Gupta</dc:creator>
  <cp:keywords/>
  <dc:description/>
  <cp:lastModifiedBy/>
  <cp:revision/>
  <dcterms:created xsi:type="dcterms:W3CDTF">2025-03-07T18:24:52Z</dcterms:created>
  <dcterms:modified xsi:type="dcterms:W3CDTF">2025-08-27T07:08:02Z</dcterms:modified>
  <cp:category/>
  <cp:contentStatus/>
</cp:coreProperties>
</file>