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 Details" sheetId="1" r:id="rId4"/>
    <sheet state="visible" name="Branch Summary" sheetId="2" r:id="rId5"/>
  </sheets>
  <definedNames/>
  <calcPr/>
</workbook>
</file>

<file path=xl/sharedStrings.xml><?xml version="1.0" encoding="utf-8"?>
<sst xmlns="http://schemas.openxmlformats.org/spreadsheetml/2006/main" count="62" uniqueCount="52">
  <si>
    <t>Honest Jim's Car Sales</t>
  </si>
  <si>
    <t>Weekly Payroll</t>
  </si>
  <si>
    <t>Department:</t>
  </si>
  <si>
    <t>Vehicle Sales</t>
  </si>
  <si>
    <t>Commission Rate:</t>
  </si>
  <si>
    <t>Approved:</t>
  </si>
  <si>
    <t>Angelina Stokes</t>
  </si>
  <si>
    <t>Tax Rate:</t>
  </si>
  <si>
    <t>First Name</t>
  </si>
  <si>
    <t>Last Name</t>
  </si>
  <si>
    <t>Branch</t>
  </si>
  <si>
    <t>Hours</t>
  </si>
  <si>
    <t>Rate</t>
  </si>
  <si>
    <t>Base Pay</t>
  </si>
  <si>
    <t>Commission</t>
  </si>
  <si>
    <t>Gross Pay</t>
  </si>
  <si>
    <t>Tax</t>
  </si>
  <si>
    <t>Net Pay</t>
  </si>
  <si>
    <t>Connor</t>
  </si>
  <si>
    <t>O'Shea</t>
  </si>
  <si>
    <t>Edenvale</t>
  </si>
  <si>
    <t>Steve</t>
  </si>
  <si>
    <t>Welgemoed</t>
  </si>
  <si>
    <t>Sophie</t>
  </si>
  <si>
    <t>Yang</t>
  </si>
  <si>
    <t>John</t>
  </si>
  <si>
    <t>McGregor</t>
  </si>
  <si>
    <t>Sandown</t>
  </si>
  <si>
    <t>Sandy</t>
  </si>
  <si>
    <t>Smith</t>
  </si>
  <si>
    <t>Diepak</t>
  </si>
  <si>
    <t>Kumar</t>
  </si>
  <si>
    <t>Totals</t>
  </si>
  <si>
    <t>Average</t>
  </si>
  <si>
    <t>Maximum</t>
  </si>
  <si>
    <t>Minimum</t>
  </si>
  <si>
    <t>Median</t>
  </si>
  <si>
    <t>Answers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</si>
  <si>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</si>
  <si>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</si>
  <si>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</si>
  <si>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</si>
  <si>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</si>
  <si>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</si>
  <si>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</si>
  <si>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</si>
  <si>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</si>
  <si>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</si>
  <si>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</si>
  <si>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Weekly Payroll - Branch Summary</t>
  </si>
  <si>
    <t>Total Commission</t>
  </si>
  <si>
    <t>Total Gross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</si>
</sst>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0">
    <font>
      <sz val="11.0"/>
      <color theme="1"/>
      <name val="Gill Sans"/>
      <scheme val="minor"/>
    </font>
    <font>
      <sz val="28.0"/>
      <color rgb="FFFFFFFF"/>
      <name val="Gill Sans"/>
    </font>
    <font/>
    <font>
      <b/>
      <sz val="14.0"/>
      <color theme="1"/>
      <name val="Gill Sans"/>
    </font>
    <font>
      <color theme="1"/>
      <name val="Gill Sans"/>
      <scheme val="minor"/>
    </font>
    <font>
      <sz val="11.0"/>
      <color theme="1"/>
      <name val="Gill Sans"/>
    </font>
    <font>
      <b/>
      <sz val="11.0"/>
      <color rgb="FF454545"/>
      <name val="Gill Sans"/>
    </font>
    <font>
      <b/>
      <sz val="11.0"/>
      <color theme="1"/>
      <name val="Gill Sans"/>
    </font>
    <font>
      <b/>
      <color theme="1"/>
      <name val="Gill Sans"/>
      <scheme val="minor"/>
    </font>
    <font>
      <sz val="28.0"/>
      <color theme="0"/>
      <name val="Gill Sans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bottom style="medium">
        <color rgb="FFE56584"/>
      </bottom>
    </border>
    <border>
      <top style="thin">
        <color theme="4"/>
      </top>
      <bottom style="double">
        <color theme="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9" xfId="0" applyFont="1" applyNumberFormat="1"/>
    <xf borderId="4" fillId="0" fontId="6" numFmtId="0" xfId="0" applyBorder="1" applyFont="1"/>
    <xf borderId="4" fillId="0" fontId="6" numFmtId="0" xfId="0" applyAlignment="1" applyBorder="1" applyFont="1">
      <alignment horizontal="right"/>
    </xf>
    <xf borderId="0" fillId="0" fontId="5" numFmtId="2" xfId="0" applyFont="1" applyNumberFormat="1"/>
    <xf borderId="5" fillId="0" fontId="7" numFmtId="0" xfId="0" applyBorder="1" applyFont="1"/>
    <xf borderId="5" fillId="0" fontId="7" numFmtId="2" xfId="0" applyBorder="1" applyFont="1" applyNumberFormat="1"/>
    <xf borderId="0" fillId="0" fontId="5" numFmtId="164" xfId="0" applyFont="1" applyNumberFormat="1"/>
    <xf borderId="0" fillId="0" fontId="7" numFmtId="0" xfId="0" applyFont="1"/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4" numFmtId="2" xfId="0" applyFont="1" applyNumberFormat="1"/>
    <xf borderId="0" fillId="0" fontId="8" numFmtId="0" xfId="0" applyAlignment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7" fillId="0" fontId="2" numFmtId="0" xfId="0" applyBorder="1" applyFont="1"/>
    <xf borderId="8" fillId="0" fontId="4" numFmtId="0" xfId="0" applyAlignment="1" applyBorder="1" applyFont="1">
      <alignment readingOrder="0"/>
    </xf>
    <xf borderId="8" fillId="0" fontId="4" numFmtId="2" xfId="0" applyAlignment="1" applyBorder="1" applyFont="1" applyNumberFormat="1">
      <alignment readingOrder="0"/>
    </xf>
    <xf borderId="8" fillId="0" fontId="4" numFmtId="2" xfId="0" applyBorder="1" applyFont="1" applyNumberFormat="1"/>
    <xf borderId="1" fillId="2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FA2B5C"/>
      </a:folHlink>
    </a:clrScheme>
    <a:fontScheme name="Sheets">
      <a:majorFont>
        <a:latin typeface="Gill Sans"/>
        <a:ea typeface="Gill Sans"/>
        <a:cs typeface="Gill Sans"/>
      </a:majorFont>
      <a:minorFont>
        <a:latin typeface="Gill Sans"/>
        <a:ea typeface="Gill Sans"/>
        <a:cs typeface="Gill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4.13"/>
    <col customWidth="1" min="3" max="3" width="11.75"/>
    <col customWidth="1" min="4" max="4" width="8.63"/>
    <col customWidth="1" min="5" max="5" width="10.5"/>
    <col customWidth="1" min="6" max="10" width="17.0"/>
    <col customWidth="1" min="11" max="26" width="8.63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8.0" customHeight="1">
      <c r="A2" s="4" t="s">
        <v>1</v>
      </c>
    </row>
    <row r="3" ht="18.0" customHeight="1">
      <c r="A3" s="5" t="s">
        <v>2</v>
      </c>
      <c r="B3" s="5" t="s">
        <v>3</v>
      </c>
      <c r="I3" s="5" t="s">
        <v>4</v>
      </c>
      <c r="J3" s="6">
        <v>0.04</v>
      </c>
    </row>
    <row r="4" ht="18.0" customHeight="1">
      <c r="A4" s="5" t="s">
        <v>5</v>
      </c>
      <c r="B4" s="5" t="s">
        <v>6</v>
      </c>
      <c r="I4" s="5" t="s">
        <v>7</v>
      </c>
      <c r="J4" s="6">
        <v>0.28</v>
      </c>
    </row>
    <row r="5" ht="18.0" customHeight="1"/>
    <row r="6" ht="18.0" customHeight="1">
      <c r="A6" s="7" t="s">
        <v>8</v>
      </c>
      <c r="B6" s="7" t="s">
        <v>9</v>
      </c>
      <c r="C6" s="7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8" t="s">
        <v>17</v>
      </c>
    </row>
    <row r="7" ht="18.0" customHeight="1">
      <c r="A7" s="5" t="s">
        <v>18</v>
      </c>
      <c r="B7" s="5" t="s">
        <v>19</v>
      </c>
      <c r="C7" s="5" t="s">
        <v>20</v>
      </c>
      <c r="D7" s="5">
        <v>18.0</v>
      </c>
      <c r="E7" s="9">
        <v>25.9</v>
      </c>
      <c r="F7" s="9">
        <f t="shared" ref="F7:F12" si="1">D7*E7</f>
        <v>466.2</v>
      </c>
      <c r="G7" s="9">
        <f t="shared" ref="G7:G12" si="2">F7*$J$3</f>
        <v>18.648</v>
      </c>
      <c r="H7" s="9">
        <f t="shared" ref="H7:H12" si="3">F7+G7</f>
        <v>484.848</v>
      </c>
      <c r="I7" s="9">
        <f t="shared" ref="I7:I12" si="4">H7*$J$4</f>
        <v>135.75744</v>
      </c>
      <c r="J7" s="9">
        <f t="shared" ref="J7:J12" si="5">H7-I7</f>
        <v>349.09056</v>
      </c>
    </row>
    <row r="8" ht="18.0" customHeight="1">
      <c r="A8" s="5" t="s">
        <v>21</v>
      </c>
      <c r="B8" s="5" t="s">
        <v>22</v>
      </c>
      <c r="C8" s="5" t="s">
        <v>20</v>
      </c>
      <c r="D8" s="5">
        <v>24.0</v>
      </c>
      <c r="E8" s="9">
        <v>16.4</v>
      </c>
      <c r="F8" s="9">
        <f t="shared" si="1"/>
        <v>393.6</v>
      </c>
      <c r="G8" s="9">
        <f t="shared" si="2"/>
        <v>15.744</v>
      </c>
      <c r="H8" s="9">
        <f t="shared" si="3"/>
        <v>409.344</v>
      </c>
      <c r="I8" s="9">
        <f t="shared" si="4"/>
        <v>114.61632</v>
      </c>
      <c r="J8" s="9">
        <f t="shared" si="5"/>
        <v>294.72768</v>
      </c>
    </row>
    <row r="9" ht="18.0" customHeight="1">
      <c r="A9" s="5" t="s">
        <v>23</v>
      </c>
      <c r="B9" s="5" t="s">
        <v>24</v>
      </c>
      <c r="C9" s="5" t="s">
        <v>20</v>
      </c>
      <c r="D9" s="5">
        <v>38.0</v>
      </c>
      <c r="E9" s="9">
        <v>28.5</v>
      </c>
      <c r="F9" s="9">
        <f t="shared" si="1"/>
        <v>1083</v>
      </c>
      <c r="G9" s="9">
        <f t="shared" si="2"/>
        <v>43.32</v>
      </c>
      <c r="H9" s="9">
        <f t="shared" si="3"/>
        <v>1126.32</v>
      </c>
      <c r="I9" s="9">
        <f t="shared" si="4"/>
        <v>315.3696</v>
      </c>
      <c r="J9" s="9">
        <f t="shared" si="5"/>
        <v>810.9504</v>
      </c>
    </row>
    <row r="10" ht="18.0" customHeight="1">
      <c r="A10" s="5" t="s">
        <v>25</v>
      </c>
      <c r="B10" s="5" t="s">
        <v>26</v>
      </c>
      <c r="C10" s="5" t="s">
        <v>27</v>
      </c>
      <c r="D10" s="5">
        <v>40.0</v>
      </c>
      <c r="E10" s="9">
        <v>25.7</v>
      </c>
      <c r="F10" s="9">
        <f t="shared" si="1"/>
        <v>1028</v>
      </c>
      <c r="G10" s="9">
        <f t="shared" si="2"/>
        <v>41.12</v>
      </c>
      <c r="H10" s="9">
        <f t="shared" si="3"/>
        <v>1069.12</v>
      </c>
      <c r="I10" s="9">
        <f t="shared" si="4"/>
        <v>299.3536</v>
      </c>
      <c r="J10" s="9">
        <f t="shared" si="5"/>
        <v>769.7664</v>
      </c>
    </row>
    <row r="11" ht="18.0" customHeight="1">
      <c r="A11" s="5" t="s">
        <v>28</v>
      </c>
      <c r="B11" s="5" t="s">
        <v>29</v>
      </c>
      <c r="C11" s="5" t="s">
        <v>27</v>
      </c>
      <c r="D11" s="5">
        <v>40.0</v>
      </c>
      <c r="E11" s="9">
        <v>29.6</v>
      </c>
      <c r="F11" s="9">
        <f t="shared" si="1"/>
        <v>1184</v>
      </c>
      <c r="G11" s="9">
        <f t="shared" si="2"/>
        <v>47.36</v>
      </c>
      <c r="H11" s="9">
        <f t="shared" si="3"/>
        <v>1231.36</v>
      </c>
      <c r="I11" s="9">
        <f t="shared" si="4"/>
        <v>344.7808</v>
      </c>
      <c r="J11" s="9">
        <f t="shared" si="5"/>
        <v>886.5792</v>
      </c>
    </row>
    <row r="12" ht="18.0" customHeight="1">
      <c r="A12" s="5" t="s">
        <v>30</v>
      </c>
      <c r="B12" s="5" t="s">
        <v>31</v>
      </c>
      <c r="C12" s="5" t="s">
        <v>27</v>
      </c>
      <c r="D12" s="5">
        <v>35.0</v>
      </c>
      <c r="E12" s="9">
        <v>28.5</v>
      </c>
      <c r="F12" s="9">
        <f t="shared" si="1"/>
        <v>997.5</v>
      </c>
      <c r="G12" s="9">
        <f t="shared" si="2"/>
        <v>39.9</v>
      </c>
      <c r="H12" s="9">
        <f t="shared" si="3"/>
        <v>1037.4</v>
      </c>
      <c r="I12" s="9">
        <f t="shared" si="4"/>
        <v>290.472</v>
      </c>
      <c r="J12" s="9">
        <f t="shared" si="5"/>
        <v>746.928</v>
      </c>
    </row>
    <row r="13" ht="18.0" customHeight="1"/>
    <row r="14" ht="18.0" customHeight="1">
      <c r="E14" s="10" t="s">
        <v>32</v>
      </c>
      <c r="F14" s="11">
        <f t="shared" ref="F14:J14" si="6">SUM(F7:F12)</f>
        <v>5152.3</v>
      </c>
      <c r="G14" s="11">
        <f t="shared" si="6"/>
        <v>206.092</v>
      </c>
      <c r="H14" s="11">
        <f t="shared" si="6"/>
        <v>5358.392</v>
      </c>
      <c r="I14" s="11">
        <f t="shared" si="6"/>
        <v>1500.34976</v>
      </c>
      <c r="J14" s="11">
        <f t="shared" si="6"/>
        <v>3858.04224</v>
      </c>
    </row>
    <row r="15" ht="18.0" customHeight="1">
      <c r="F15" s="9"/>
      <c r="G15" s="12"/>
      <c r="H15" s="9"/>
      <c r="I15" s="12"/>
      <c r="J15" s="12"/>
    </row>
    <row r="16" ht="18.0" customHeight="1">
      <c r="E16" s="13" t="s">
        <v>33</v>
      </c>
      <c r="F16" s="9">
        <f t="shared" ref="F16:J16" si="7">AVERAGE(F7:F12)</f>
        <v>858.7166667</v>
      </c>
      <c r="G16" s="9">
        <f t="shared" si="7"/>
        <v>34.34866667</v>
      </c>
      <c r="H16" s="9">
        <f t="shared" si="7"/>
        <v>893.0653333</v>
      </c>
      <c r="I16" s="9">
        <f t="shared" si="7"/>
        <v>250.0582933</v>
      </c>
      <c r="J16" s="9">
        <f t="shared" si="7"/>
        <v>643.00704</v>
      </c>
    </row>
    <row r="17" ht="18.0" customHeight="1">
      <c r="E17" s="13" t="s">
        <v>34</v>
      </c>
      <c r="F17" s="9">
        <f t="shared" ref="F17:J17" si="8">MAX(F7:F12)</f>
        <v>1184</v>
      </c>
      <c r="G17" s="9">
        <f t="shared" si="8"/>
        <v>47.36</v>
      </c>
      <c r="H17" s="9">
        <f t="shared" si="8"/>
        <v>1231.36</v>
      </c>
      <c r="I17" s="9">
        <f t="shared" si="8"/>
        <v>344.7808</v>
      </c>
      <c r="J17" s="9">
        <f t="shared" si="8"/>
        <v>886.5792</v>
      </c>
    </row>
    <row r="18" ht="18.0" customHeight="1">
      <c r="E18" s="13" t="s">
        <v>35</v>
      </c>
      <c r="F18" s="9">
        <f t="shared" ref="F18:J18" si="9">MIN(F7:F12)</f>
        <v>393.6</v>
      </c>
      <c r="G18" s="9">
        <f t="shared" si="9"/>
        <v>15.744</v>
      </c>
      <c r="H18" s="9">
        <f t="shared" si="9"/>
        <v>409.344</v>
      </c>
      <c r="I18" s="9">
        <f t="shared" si="9"/>
        <v>114.61632</v>
      </c>
      <c r="J18" s="9">
        <f t="shared" si="9"/>
        <v>294.72768</v>
      </c>
    </row>
    <row r="19" ht="18.0" customHeight="1">
      <c r="A19" s="14"/>
      <c r="B19" s="14"/>
      <c r="E19" s="15" t="s">
        <v>36</v>
      </c>
      <c r="F19" s="16">
        <f t="shared" ref="F19:J19" si="10">median(F7:F12)</f>
        <v>1012.75</v>
      </c>
      <c r="G19" s="16">
        <f t="shared" si="10"/>
        <v>40.51</v>
      </c>
      <c r="H19" s="16">
        <f t="shared" si="10"/>
        <v>1053.26</v>
      </c>
      <c r="I19" s="16">
        <f t="shared" si="10"/>
        <v>294.9128</v>
      </c>
      <c r="J19" s="16">
        <f t="shared" si="10"/>
        <v>758.3472</v>
      </c>
    </row>
    <row r="20" ht="18.0" customHeight="1">
      <c r="A20" s="17"/>
      <c r="B20" s="17"/>
    </row>
    <row r="21" ht="18.0" customHeight="1">
      <c r="A21" s="17"/>
      <c r="B21" s="17"/>
    </row>
    <row r="22" ht="18.0" customHeight="1">
      <c r="A22" s="17"/>
      <c r="B22" s="17"/>
    </row>
    <row r="23" ht="18.0" customHeight="1">
      <c r="A23" s="18" t="s">
        <v>37</v>
      </c>
      <c r="B23" s="19"/>
    </row>
    <row r="24" ht="18.0" customHeight="1">
      <c r="A24" s="20" t="s">
        <v>38</v>
      </c>
      <c r="B24" s="21">
        <f>F7</f>
        <v>466.2</v>
      </c>
    </row>
    <row r="25" ht="18.0" customHeight="1">
      <c r="A25" s="20" t="s">
        <v>39</v>
      </c>
      <c r="B25" s="22">
        <f>G12</f>
        <v>39.9</v>
      </c>
    </row>
    <row r="26" ht="18.0" customHeight="1">
      <c r="A26" s="20" t="s">
        <v>40</v>
      </c>
      <c r="B26" s="22">
        <f>H12</f>
        <v>1037.4</v>
      </c>
    </row>
    <row r="27" ht="18.0" customHeight="1">
      <c r="A27" s="20" t="s">
        <v>41</v>
      </c>
      <c r="B27" s="22">
        <f>I12</f>
        <v>290.472</v>
      </c>
    </row>
    <row r="28" ht="18.0" customHeight="1">
      <c r="A28" s="20" t="s">
        <v>42</v>
      </c>
      <c r="B28" s="22">
        <f>J8</f>
        <v>294.72768</v>
      </c>
    </row>
    <row r="29" ht="18.0" customHeight="1">
      <c r="A29" s="20" t="s">
        <v>43</v>
      </c>
      <c r="B29" s="22">
        <f>H14</f>
        <v>5358.392</v>
      </c>
    </row>
    <row r="30" ht="18.0" customHeight="1">
      <c r="A30" s="20" t="s">
        <v>44</v>
      </c>
      <c r="B30" s="22">
        <f>G16</f>
        <v>34.34866667</v>
      </c>
    </row>
    <row r="31" ht="18.0" customHeight="1">
      <c r="A31" s="20" t="s">
        <v>45</v>
      </c>
      <c r="B31" s="22">
        <f>I17</f>
        <v>344.7808</v>
      </c>
    </row>
    <row r="32" ht="18.0" customHeight="1">
      <c r="A32" s="20" t="s">
        <v>46</v>
      </c>
      <c r="B32" s="22">
        <f t="shared" ref="B32:B33" si="11">G18</f>
        <v>15.744</v>
      </c>
    </row>
    <row r="33" ht="18.0" customHeight="1">
      <c r="A33" s="20" t="s">
        <v>47</v>
      </c>
      <c r="B33" s="22">
        <f t="shared" si="11"/>
        <v>40.51</v>
      </c>
    </row>
    <row r="34" ht="18.0" customHeight="1">
      <c r="A34" s="20" t="s">
        <v>48</v>
      </c>
      <c r="B34" s="22">
        <f>'Branch Summary'!C7</f>
        <v>3337.88</v>
      </c>
    </row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  <row r="1001" ht="18.0" customHeight="1"/>
    <row r="1002" ht="18.0" customHeight="1"/>
    <row r="1003" ht="18.0" customHeight="1"/>
    <row r="1004" ht="18.0" customHeight="1"/>
  </sheetData>
  <mergeCells count="2">
    <mergeCell ref="A1:J1"/>
    <mergeCell ref="A23:B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28.13"/>
    <col customWidth="1" min="4" max="26" width="8.63"/>
  </cols>
  <sheetData>
    <row r="1" ht="18.0" customHeight="1">
      <c r="A1" s="23" t="s">
        <v>0</v>
      </c>
      <c r="B1" s="2"/>
      <c r="C1" s="3"/>
    </row>
    <row r="2" ht="18.0" customHeight="1">
      <c r="A2" s="4" t="s">
        <v>49</v>
      </c>
    </row>
    <row r="3" ht="18.0" customHeight="1">
      <c r="A3" s="5" t="s">
        <v>2</v>
      </c>
      <c r="B3" s="5" t="s">
        <v>3</v>
      </c>
    </row>
    <row r="4" ht="18.0" customHeight="1"/>
    <row r="5" ht="18.0" customHeight="1">
      <c r="A5" s="7" t="s">
        <v>10</v>
      </c>
      <c r="B5" s="8" t="s">
        <v>50</v>
      </c>
      <c r="C5" s="8" t="s">
        <v>51</v>
      </c>
    </row>
    <row r="6" ht="18.0" customHeight="1">
      <c r="A6" s="5" t="s">
        <v>20</v>
      </c>
      <c r="B6" s="9">
        <f>SUM('Pay Details'!G7:G9)</f>
        <v>77.712</v>
      </c>
      <c r="C6" s="9">
        <f>SUM('Pay Details'!H7:H9)</f>
        <v>2020.512</v>
      </c>
    </row>
    <row r="7" ht="18.0" customHeight="1">
      <c r="A7" s="5" t="s">
        <v>27</v>
      </c>
      <c r="B7" s="9">
        <f>SUM('Pay Details'!G10:G12)</f>
        <v>128.38</v>
      </c>
      <c r="C7" s="9">
        <f>SUM('Pay Details'!H10:H12)</f>
        <v>3337.88</v>
      </c>
    </row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