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0000 Data Analytics\Assignment\exceel assignment\"/>
    </mc:Choice>
  </mc:AlternateContent>
  <bookViews>
    <workbookView xWindow="0" yWindow="0" windowWidth="15345" windowHeight="4635"/>
  </bookViews>
  <sheets>
    <sheet name="Sheet1" sheetId="1" r:id="rId1"/>
  </sheets>
  <definedNames>
    <definedName name="_xlnm._FilterDatabase" localSheetId="0" hidden="1">Sheet1!$A$1:$I$26</definedName>
  </definedNames>
  <calcPr calcId="152511"/>
  <pivotCaches>
    <pivotCache cacheId="0" r:id="rId2"/>
  </pivotCaches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N70" i="1" s="1"/>
  <c r="N71" i="1" s="1"/>
  <c r="M6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L43" i="1"/>
  <c r="L41" i="1"/>
  <c r="S38" i="1"/>
  <c r="S37" i="1"/>
  <c r="S3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N75" i="1" l="1"/>
  <c r="N74" i="1"/>
  <c r="N73" i="1"/>
</calcChain>
</file>

<file path=xl/sharedStrings.xml><?xml version="1.0" encoding="utf-8"?>
<sst xmlns="http://schemas.openxmlformats.org/spreadsheetml/2006/main" count="137" uniqueCount="64">
  <si>
    <t>Employee_ID</t>
  </si>
  <si>
    <t>Name</t>
  </si>
  <si>
    <t>Department</t>
  </si>
  <si>
    <t>Hours_Worked</t>
  </si>
  <si>
    <t>Tasks_Completed</t>
  </si>
  <si>
    <t>Productivity_Score</t>
  </si>
  <si>
    <t>Performance_Rating</t>
  </si>
  <si>
    <t>Aakash</t>
  </si>
  <si>
    <t>Sales</t>
  </si>
  <si>
    <t>Meera</t>
  </si>
  <si>
    <t>Marketing</t>
  </si>
  <si>
    <t>Suresh</t>
  </si>
  <si>
    <t>HR</t>
  </si>
  <si>
    <t>Riya</t>
  </si>
  <si>
    <t>IT</t>
  </si>
  <si>
    <t>Prakash</t>
  </si>
  <si>
    <t>Finance</t>
  </si>
  <si>
    <t>Neha</t>
  </si>
  <si>
    <t>Rahul</t>
  </si>
  <si>
    <t>Priya</t>
  </si>
  <si>
    <t>Kunal</t>
  </si>
  <si>
    <t>Sneha</t>
  </si>
  <si>
    <t>Amit</t>
  </si>
  <si>
    <t>Pooja</t>
  </si>
  <si>
    <t>Varun</t>
  </si>
  <si>
    <t>Deepak</t>
  </si>
  <si>
    <t>Rakesh</t>
  </si>
  <si>
    <t>Kavita</t>
  </si>
  <si>
    <t>Sanjay</t>
  </si>
  <si>
    <t>Arjun</t>
  </si>
  <si>
    <t>Anjali</t>
  </si>
  <si>
    <t>Suman</t>
  </si>
  <si>
    <t>Mohan</t>
  </si>
  <si>
    <t>Jyoti</t>
  </si>
  <si>
    <t>Neeraj</t>
  </si>
  <si>
    <t>Akash</t>
  </si>
  <si>
    <t>Tanya</t>
  </si>
  <si>
    <t>Top 5 Productive Employees</t>
  </si>
  <si>
    <t>Q1</t>
  </si>
  <si>
    <t>Row Labels</t>
  </si>
  <si>
    <t>Grand Total</t>
  </si>
  <si>
    <t>Q2</t>
  </si>
  <si>
    <t>StdDevp of Productivity_Score</t>
  </si>
  <si>
    <t>Least Deviation in Employee productivity is Marketing</t>
  </si>
  <si>
    <t>Q3</t>
  </si>
  <si>
    <t>PIE</t>
  </si>
  <si>
    <t xml:space="preserve">Q4 </t>
  </si>
  <si>
    <t>Corr b/w Rating &amp; Hrs</t>
  </si>
  <si>
    <t>Corr b/w Rating &amp; Task Completed</t>
  </si>
  <si>
    <t>The correlation between rating and task completed is higher then between raing and Hrs worked</t>
  </si>
  <si>
    <t>a</t>
  </si>
  <si>
    <t>b</t>
  </si>
  <si>
    <t>There is positive correlation between hours worked and productivity score</t>
  </si>
  <si>
    <t>Q5</t>
  </si>
  <si>
    <t>Avg Hours worked (Y/N)</t>
  </si>
  <si>
    <t>N</t>
  </si>
  <si>
    <t xml:space="preserve">Avg Hours worked </t>
  </si>
  <si>
    <t>Tasks/Hr</t>
  </si>
  <si>
    <t>Q6</t>
  </si>
  <si>
    <t>Maximum score in the category</t>
  </si>
  <si>
    <t>Match of the score</t>
  </si>
  <si>
    <t>Name of the employee</t>
  </si>
  <si>
    <t>Performance score</t>
  </si>
  <si>
    <t>Rating of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</si>
</sst>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color rgb="FF000000"/>
      <name val="Arial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F2DCDB"/>
        <bgColor rgb="FFF2DCDB"/>
      </patternFill>
    </fill>
    <fill>
      <patternFill patternType="solid">
        <fgColor theme="6" tint="0.79998168889431442"/>
        <bgColor rgb="FFF2DCDB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rgb="FFC0504D"/>
      </patternFill>
    </fill>
    <fill>
      <patternFill patternType="solid">
        <fgColor rgb="FF92D050"/>
        <bgColor auto="1"/>
      </patternFill>
    </fill>
    <fill>
      <patternFill patternType="solid">
        <fgColor rgb="FF92D050"/>
        <bgColor rgb="FFC0504D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2" xfId="0" pivotButton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0" borderId="0" xfId="0" applyFont="1" applyFill="1" applyAlignment="1"/>
    <xf numFmtId="164" fontId="6" fillId="5" borderId="1" xfId="0" applyNumberFormat="1" applyFont="1" applyFill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2" fontId="4" fillId="5" borderId="2" xfId="0" applyNumberFormat="1" applyFont="1" applyFill="1" applyBorder="1" applyAlignment="1">
      <alignment horizontal="center" vertical="center" wrapText="1"/>
    </xf>
    <xf numFmtId="2" fontId="4" fillId="5" borderId="7" xfId="0" applyNumberFormat="1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2" fontId="0" fillId="0" borderId="2" xfId="0" applyNumberFormat="1" applyFont="1" applyBorder="1" applyAlignment="1">
      <alignment horizontal="center" vertical="center"/>
    </xf>
    <xf numFmtId="2" fontId="4" fillId="5" borderId="2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 wrapText="1"/>
    </xf>
    <xf numFmtId="164" fontId="2" fillId="5" borderId="1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6">
    <dxf>
      <numFmt numFmtId="2" formatCode="0.00"/>
    </dxf>
    <dxf>
      <fill>
        <patternFill patternType="solid">
          <bgColor theme="6" tint="0.79998168889431442"/>
        </patternFill>
      </fill>
    </dxf>
    <dxf>
      <font>
        <b/>
      </font>
    </dxf>
    <dxf>
      <alignment horizont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Sheet1!$F$1</c:f>
              <c:strCache>
                <c:ptCount val="1"/>
                <c:pt idx="0">
                  <c:v>Productivity_Score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Sheet1!$B$2:$B$26</c:f>
              <c:strCache>
                <c:ptCount val="25"/>
                <c:pt idx="0">
                  <c:v>Rahul</c:v>
                </c:pt>
                <c:pt idx="1">
                  <c:v>Tanya</c:v>
                </c:pt>
                <c:pt idx="2">
                  <c:v>Rakesh</c:v>
                </c:pt>
                <c:pt idx="3">
                  <c:v>Neeraj</c:v>
                </c:pt>
                <c:pt idx="4">
                  <c:v>Riya</c:v>
                </c:pt>
                <c:pt idx="5">
                  <c:v>Pooja</c:v>
                </c:pt>
                <c:pt idx="6">
                  <c:v>Arjun</c:v>
                </c:pt>
                <c:pt idx="7">
                  <c:v>Kunal</c:v>
                </c:pt>
                <c:pt idx="8">
                  <c:v>Meera</c:v>
                </c:pt>
                <c:pt idx="9">
                  <c:v>Deepak</c:v>
                </c:pt>
                <c:pt idx="10">
                  <c:v>Anjali</c:v>
                </c:pt>
                <c:pt idx="11">
                  <c:v>Neha</c:v>
                </c:pt>
                <c:pt idx="12">
                  <c:v>Sneha</c:v>
                </c:pt>
                <c:pt idx="13">
                  <c:v>Aakash</c:v>
                </c:pt>
                <c:pt idx="14">
                  <c:v>Suman</c:v>
                </c:pt>
                <c:pt idx="15">
                  <c:v>Akash</c:v>
                </c:pt>
                <c:pt idx="16">
                  <c:v>Varun</c:v>
                </c:pt>
                <c:pt idx="17">
                  <c:v>Jyoti</c:v>
                </c:pt>
                <c:pt idx="18">
                  <c:v>Sanjay</c:v>
                </c:pt>
                <c:pt idx="19">
                  <c:v>Suresh</c:v>
                </c:pt>
                <c:pt idx="20">
                  <c:v>Amit</c:v>
                </c:pt>
                <c:pt idx="21">
                  <c:v>Priya</c:v>
                </c:pt>
                <c:pt idx="22">
                  <c:v>Mohan</c:v>
                </c:pt>
                <c:pt idx="23">
                  <c:v>Kavita</c:v>
                </c:pt>
                <c:pt idx="24">
                  <c:v>Prakash</c:v>
                </c:pt>
              </c:strCache>
            </c:str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90</c:v>
                </c:pt>
                <c:pt idx="9">
                  <c:v>89</c:v>
                </c:pt>
                <c:pt idx="10">
                  <c:v>87</c:v>
                </c:pt>
                <c:pt idx="11">
                  <c:v>85</c:v>
                </c:pt>
                <c:pt idx="12">
                  <c:v>83</c:v>
                </c:pt>
                <c:pt idx="13">
                  <c:v>80</c:v>
                </c:pt>
                <c:pt idx="14">
                  <c:v>78</c:v>
                </c:pt>
                <c:pt idx="15">
                  <c:v>76</c:v>
                </c:pt>
                <c:pt idx="16">
                  <c:v>75</c:v>
                </c:pt>
                <c:pt idx="17">
                  <c:v>74</c:v>
                </c:pt>
                <c:pt idx="18">
                  <c:v>72</c:v>
                </c:pt>
                <c:pt idx="19">
                  <c:v>70</c:v>
                </c:pt>
                <c:pt idx="20">
                  <c:v>68</c:v>
                </c:pt>
                <c:pt idx="21">
                  <c:v>65</c:v>
                </c:pt>
                <c:pt idx="22">
                  <c:v>64</c:v>
                </c:pt>
                <c:pt idx="23">
                  <c:v>62</c:v>
                </c:pt>
                <c:pt idx="24">
                  <c:v>60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121291296"/>
        <c:axId val="-1121301632"/>
      </c:barChart>
      <c:catAx>
        <c:axId val="-11212912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1301632"/>
        <c:crosses val="autoZero"/>
        <c:auto val="1"/>
        <c:lblAlgn val="ctr"/>
        <c:lblOffset val="100"/>
        <c:noMultiLvlLbl val="0"/>
      </c:catAx>
      <c:valAx>
        <c:axId val="-11213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129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Productivity_Score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Sheet1!$D$2:$D$26</c:f>
              <c:numCache>
                <c:formatCode>General</c:formatCode>
                <c:ptCount val="25"/>
                <c:pt idx="0">
                  <c:v>50</c:v>
                </c:pt>
                <c:pt idx="1">
                  <c:v>47</c:v>
                </c:pt>
                <c:pt idx="2">
                  <c:v>48</c:v>
                </c:pt>
                <c:pt idx="3">
                  <c:v>46</c:v>
                </c:pt>
                <c:pt idx="4">
                  <c:v>45</c:v>
                </c:pt>
                <c:pt idx="5">
                  <c:v>44</c:v>
                </c:pt>
                <c:pt idx="6">
                  <c:v>43</c:v>
                </c:pt>
                <c:pt idx="7">
                  <c:v>42</c:v>
                </c:pt>
                <c:pt idx="8">
                  <c:v>40</c:v>
                </c:pt>
                <c:pt idx="9">
                  <c:v>41</c:v>
                </c:pt>
                <c:pt idx="10">
                  <c:v>39</c:v>
                </c:pt>
                <c:pt idx="11">
                  <c:v>38</c:v>
                </c:pt>
                <c:pt idx="12">
                  <c:v>37</c:v>
                </c:pt>
                <c:pt idx="13">
                  <c:v>35</c:v>
                </c:pt>
                <c:pt idx="14">
                  <c:v>36</c:v>
                </c:pt>
                <c:pt idx="15">
                  <c:v>34</c:v>
                </c:pt>
                <c:pt idx="16">
                  <c:v>33</c:v>
                </c:pt>
                <c:pt idx="17">
                  <c:v>32</c:v>
                </c:pt>
                <c:pt idx="18">
                  <c:v>31</c:v>
                </c:pt>
                <c:pt idx="19">
                  <c:v>30</c:v>
                </c:pt>
                <c:pt idx="20">
                  <c:v>29</c:v>
                </c:pt>
                <c:pt idx="21">
                  <c:v>28</c:v>
                </c:pt>
                <c:pt idx="22">
                  <c:v>27</c:v>
                </c:pt>
                <c:pt idx="23">
                  <c:v>26</c:v>
                </c:pt>
                <c:pt idx="24">
                  <c:v>25</c:v>
                </c:pt>
              </c:numCache>
            </c:numRef>
          </c:xVal>
          <c:yVal>
            <c:numRef>
              <c:f>Sheet1!$F$2:$F$26</c:f>
              <c:numCache>
                <c:formatCode>General</c:formatCode>
                <c:ptCount val="25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90</c:v>
                </c:pt>
                <c:pt idx="9">
                  <c:v>89</c:v>
                </c:pt>
                <c:pt idx="10">
                  <c:v>87</c:v>
                </c:pt>
                <c:pt idx="11">
                  <c:v>85</c:v>
                </c:pt>
                <c:pt idx="12">
                  <c:v>83</c:v>
                </c:pt>
                <c:pt idx="13">
                  <c:v>80</c:v>
                </c:pt>
                <c:pt idx="14">
                  <c:v>78</c:v>
                </c:pt>
                <c:pt idx="15">
                  <c:v>76</c:v>
                </c:pt>
                <c:pt idx="16">
                  <c:v>75</c:v>
                </c:pt>
                <c:pt idx="17">
                  <c:v>74</c:v>
                </c:pt>
                <c:pt idx="18">
                  <c:v>72</c:v>
                </c:pt>
                <c:pt idx="19">
                  <c:v>70</c:v>
                </c:pt>
                <c:pt idx="20">
                  <c:v>68</c:v>
                </c:pt>
                <c:pt idx="21">
                  <c:v>65</c:v>
                </c:pt>
                <c:pt idx="22">
                  <c:v>64</c:v>
                </c:pt>
                <c:pt idx="23">
                  <c:v>62</c:v>
                </c:pt>
                <c:pt idx="24">
                  <c:v>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1295648"/>
        <c:axId val="-1121299456"/>
      </c:scatterChart>
      <c:valAx>
        <c:axId val="-112129564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Hours Worked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1299456"/>
        <c:crosses val="autoZero"/>
        <c:crossBetween val="midCat"/>
      </c:valAx>
      <c:valAx>
        <c:axId val="-1121299456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Productivity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129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</xdr:colOff>
      <xdr:row>7</xdr:row>
      <xdr:rowOff>118110</xdr:rowOff>
    </xdr:from>
    <xdr:to>
      <xdr:col>18</xdr:col>
      <xdr:colOff>45720</xdr:colOff>
      <xdr:row>21</xdr:row>
      <xdr:rowOff>87630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175260</xdr:colOff>
      <xdr:row>43</xdr:row>
      <xdr:rowOff>194310</xdr:rowOff>
    </xdr:from>
    <xdr:to>
      <xdr:col>15</xdr:col>
      <xdr:colOff>38100</xdr:colOff>
      <xdr:row>57</xdr:row>
      <xdr:rowOff>163830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aanfariz@yahoo.com" refreshedDate="45792.533932523147" createdVersion="4" refreshedVersion="4" minRefreshableVersion="3" recordCount="25">
  <cacheSource type="worksheet">
    <worksheetSource ref="A1:G26" sheet="Sheet1"/>
  </cacheSource>
  <cacheFields count="7">
    <cacheField name="Employee_ID" numFmtId="0">
      <sharedItems containsSemiMixedTypes="0" containsString="0" containsNumber="1" containsInteger="1" minValue="101" maxValue="125"/>
    </cacheField>
    <cacheField name="Name" numFmtId="0">
      <sharedItems/>
    </cacheField>
    <cacheField name="Department" numFmtId="0">
      <sharedItems count="5">
        <s v="IT"/>
        <s v="Marketing"/>
        <s v="Sales"/>
        <s v="HR"/>
        <s v="Finance"/>
      </sharedItems>
    </cacheField>
    <cacheField name="Hours_Worked" numFmtId="0">
      <sharedItems containsSemiMixedTypes="0" containsString="0" containsNumber="1" containsInteger="1" minValue="25" maxValue="50"/>
    </cacheField>
    <cacheField name="Tasks_Completed" numFmtId="0">
      <sharedItems containsSemiMixedTypes="0" containsString="0" containsNumber="1" containsInteger="1" minValue="30" maxValue="80"/>
    </cacheField>
    <cacheField name="Productivity_Score" numFmtId="0">
      <sharedItems containsSemiMixedTypes="0" containsString="0" containsNumber="1" containsInteger="1" minValue="60" maxValue="100"/>
    </cacheField>
    <cacheField name="Performance_Rating" numFmtId="0">
      <sharedItems containsSemiMixedTypes="0" containsString="0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n v="107"/>
    <s v="Rahul"/>
    <x v="0"/>
    <n v="50"/>
    <n v="80"/>
    <n v="100"/>
    <n v="5"/>
  </r>
  <r>
    <n v="125"/>
    <s v="Tanya"/>
    <x v="0"/>
    <n v="47"/>
    <n v="79"/>
    <n v="99"/>
    <n v="5"/>
  </r>
  <r>
    <n v="115"/>
    <s v="Rakesh"/>
    <x v="0"/>
    <n v="48"/>
    <n v="78"/>
    <n v="98"/>
    <n v="5"/>
  </r>
  <r>
    <n v="123"/>
    <s v="Neeraj"/>
    <x v="1"/>
    <n v="46"/>
    <n v="77"/>
    <n v="96"/>
    <n v="5"/>
  </r>
  <r>
    <n v="104"/>
    <s v="Riya"/>
    <x v="0"/>
    <n v="45"/>
    <n v="75"/>
    <n v="95"/>
    <n v="5"/>
  </r>
  <r>
    <n v="112"/>
    <s v="Pooja"/>
    <x v="1"/>
    <n v="44"/>
    <n v="73"/>
    <n v="94"/>
    <n v="5"/>
  </r>
  <r>
    <n v="118"/>
    <s v="Arjun"/>
    <x v="1"/>
    <n v="43"/>
    <n v="75"/>
    <n v="93"/>
    <n v="5"/>
  </r>
  <r>
    <n v="109"/>
    <s v="Kunal"/>
    <x v="1"/>
    <n v="42"/>
    <n v="70"/>
    <n v="92"/>
    <n v="5"/>
  </r>
  <r>
    <n v="102"/>
    <s v="Meera"/>
    <x v="1"/>
    <n v="40"/>
    <n v="65"/>
    <n v="90"/>
    <n v="5"/>
  </r>
  <r>
    <n v="114"/>
    <s v="Deepak"/>
    <x v="2"/>
    <n v="41"/>
    <n v="66"/>
    <n v="89"/>
    <n v="4"/>
  </r>
  <r>
    <n v="119"/>
    <s v="Anjali"/>
    <x v="0"/>
    <n v="39"/>
    <n v="60"/>
    <n v="87"/>
    <n v="4"/>
  </r>
  <r>
    <n v="106"/>
    <s v="Neha"/>
    <x v="2"/>
    <n v="38"/>
    <n v="58"/>
    <n v="85"/>
    <n v="4"/>
  </r>
  <r>
    <n v="110"/>
    <s v="Sneha"/>
    <x v="2"/>
    <n v="37"/>
    <n v="55"/>
    <n v="83"/>
    <n v="4"/>
  </r>
  <r>
    <n v="101"/>
    <s v="Aakash"/>
    <x v="2"/>
    <n v="35"/>
    <n v="50"/>
    <n v="80"/>
    <n v="4"/>
  </r>
  <r>
    <n v="120"/>
    <s v="Suman"/>
    <x v="2"/>
    <n v="36"/>
    <n v="52"/>
    <n v="78"/>
    <n v="4"/>
  </r>
  <r>
    <n v="124"/>
    <s v="Akash"/>
    <x v="2"/>
    <n v="34"/>
    <n v="48"/>
    <n v="76"/>
    <n v="3"/>
  </r>
  <r>
    <n v="113"/>
    <s v="Varun"/>
    <x v="3"/>
    <n v="33"/>
    <n v="45"/>
    <n v="75"/>
    <n v="3"/>
  </r>
  <r>
    <n v="122"/>
    <s v="Jyoti"/>
    <x v="3"/>
    <n v="32"/>
    <n v="44"/>
    <n v="74"/>
    <n v="3"/>
  </r>
  <r>
    <n v="117"/>
    <s v="Sanjay"/>
    <x v="3"/>
    <n v="31"/>
    <n v="42"/>
    <n v="72"/>
    <n v="3"/>
  </r>
  <r>
    <n v="103"/>
    <s v="Suresh"/>
    <x v="3"/>
    <n v="30"/>
    <n v="40"/>
    <n v="70"/>
    <n v="3"/>
  </r>
  <r>
    <n v="111"/>
    <s v="Amit"/>
    <x v="4"/>
    <n v="29"/>
    <n v="38"/>
    <n v="68"/>
    <n v="3"/>
  </r>
  <r>
    <n v="108"/>
    <s v="Priya"/>
    <x v="3"/>
    <n v="28"/>
    <n v="35"/>
    <n v="65"/>
    <n v="3"/>
  </r>
  <r>
    <n v="121"/>
    <s v="Mohan"/>
    <x v="4"/>
    <n v="27"/>
    <n v="34"/>
    <n v="64"/>
    <n v="2"/>
  </r>
  <r>
    <n v="116"/>
    <s v="Kavita"/>
    <x v="4"/>
    <n v="26"/>
    <n v="32"/>
    <n v="62"/>
    <n v="2"/>
  </r>
  <r>
    <n v="105"/>
    <s v="Prakash"/>
    <x v="4"/>
    <n v="25"/>
    <n v="30"/>
    <n v="6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26:M32" firstHeaderRow="1" firstDataRow="1" firstDataCol="1"/>
  <pivotFields count="7">
    <pivotField showAll="0"/>
    <pivotField showAll="0"/>
    <pivotField axis="axisRow" showAll="0">
      <items count="6">
        <item x="4"/>
        <item x="3"/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tdDevp of Productivity_Score" fld="5" subtotal="stdDevp" baseField="2" baseItem="1" numFmtId="2"/>
  </dataFields>
  <formats count="6">
    <format dxfId="5">
      <pivotArea type="all" dataOnly="0" outline="0" fieldPosition="0"/>
    </format>
    <format dxfId="4">
      <pivotArea type="all" dataOnly="0" outline="0" fieldPosition="0"/>
    </format>
    <format dxfId="3">
      <pivotArea type="all" dataOnly="0" outline="0" fieldPosition="0"/>
    </format>
    <format dxfId="2">
      <pivotArea collapsedLevelsAreSubtotals="1" fieldPosition="0">
        <references count="1">
          <reference field="2" count="1">
            <x v="3"/>
          </reference>
        </references>
      </pivotArea>
    </format>
    <format dxfId="1">
      <pivotArea collapsedLevelsAreSubtotals="1" fieldPosition="0">
        <references count="1">
          <reference field="2" count="1">
            <x v="3"/>
          </reference>
        </references>
      </pivotArea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75"/>
  <sheetViews>
    <sheetView tabSelected="1" topLeftCell="J1" zoomScale="99" zoomScaleNormal="99" workbookViewId="0">
      <selection activeCell="Q43" sqref="Q43"/>
    </sheetView>
  </sheetViews>
  <sheetFormatPr defaultColWidth="12.7109375" defaultRowHeight="15.75" customHeight="1" x14ac:dyDescent="0.2"/>
  <cols>
    <col min="1" max="1" width="12.140625" bestFit="1" customWidth="1"/>
    <col min="2" max="2" width="7.28515625" bestFit="1" customWidth="1"/>
    <col min="3" max="3" width="11.140625" bestFit="1" customWidth="1"/>
    <col min="4" max="4" width="13.7109375" bestFit="1" customWidth="1"/>
    <col min="5" max="5" width="15.85546875" bestFit="1" customWidth="1"/>
    <col min="6" max="6" width="17" bestFit="1" customWidth="1"/>
    <col min="7" max="7" width="18.42578125" bestFit="1" customWidth="1"/>
    <col min="9" max="9" width="17.140625" style="18" customWidth="1"/>
    <col min="10" max="10" width="12.7109375" style="18"/>
    <col min="12" max="12" width="14" customWidth="1"/>
    <col min="13" max="13" width="28.28515625" bestFit="1" customWidth="1"/>
    <col min="14" max="14" width="11.140625" bestFit="1" customWidth="1"/>
    <col min="15" max="15" width="15.28515625" customWidth="1"/>
    <col min="16" max="16" width="15.85546875" bestFit="1" customWidth="1"/>
    <col min="17" max="17" width="17" bestFit="1" customWidth="1"/>
    <col min="18" max="18" width="18.42578125" bestFit="1" customWidth="1"/>
  </cols>
  <sheetData>
    <row r="1" spans="1:18" ht="41.45" customHeight="1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37" t="s">
        <v>45</v>
      </c>
      <c r="I1" s="38" t="s">
        <v>54</v>
      </c>
      <c r="J1" s="38" t="s">
        <v>57</v>
      </c>
      <c r="L1" s="44" t="s">
        <v>37</v>
      </c>
      <c r="M1" s="44"/>
      <c r="N1" s="44"/>
      <c r="O1" s="44"/>
      <c r="P1" s="44"/>
      <c r="Q1" s="44"/>
      <c r="R1" s="44"/>
    </row>
    <row r="2" spans="1:18" ht="15.75" customHeight="1" x14ac:dyDescent="0.25">
      <c r="A2" s="2">
        <v>107</v>
      </c>
      <c r="B2" s="2" t="s">
        <v>18</v>
      </c>
      <c r="C2" s="2" t="s">
        <v>14</v>
      </c>
      <c r="D2" s="2">
        <v>50</v>
      </c>
      <c r="E2" s="2">
        <v>80</v>
      </c>
      <c r="F2" s="2">
        <v>100</v>
      </c>
      <c r="G2" s="2">
        <v>5</v>
      </c>
      <c r="H2" s="16">
        <f t="shared" ref="H2:H26" si="0">(F2*G2)/D2</f>
        <v>10</v>
      </c>
      <c r="I2" s="16" t="str">
        <f>IF(D2&gt;(AVERAGE(D$2:D$26)), "Y","N")</f>
        <v>Y</v>
      </c>
      <c r="J2" s="14">
        <f>E2/D2</f>
        <v>1.6</v>
      </c>
      <c r="K2" s="10" t="s">
        <v>38</v>
      </c>
      <c r="L2" s="9" t="s">
        <v>0</v>
      </c>
      <c r="M2" s="4" t="s">
        <v>1</v>
      </c>
      <c r="N2" s="4" t="s">
        <v>2</v>
      </c>
      <c r="O2" s="4" t="s">
        <v>3</v>
      </c>
      <c r="P2" s="4" t="s">
        <v>4</v>
      </c>
      <c r="Q2" s="4" t="s">
        <v>5</v>
      </c>
      <c r="R2" s="4" t="s">
        <v>6</v>
      </c>
    </row>
    <row r="3" spans="1:18" ht="15.75" customHeight="1" x14ac:dyDescent="0.25">
      <c r="A3" s="2">
        <v>125</v>
      </c>
      <c r="B3" s="2" t="s">
        <v>36</v>
      </c>
      <c r="C3" s="2" t="s">
        <v>14</v>
      </c>
      <c r="D3" s="2">
        <v>47</v>
      </c>
      <c r="E3" s="2">
        <v>79</v>
      </c>
      <c r="F3" s="2">
        <v>99</v>
      </c>
      <c r="G3" s="2">
        <v>5</v>
      </c>
      <c r="H3" s="16">
        <f t="shared" si="0"/>
        <v>10.531914893617021</v>
      </c>
      <c r="I3" s="16" t="str">
        <f t="shared" ref="I3:I26" si="1">IF(D3&gt;(AVERAGE(D$2:D$26)), "Y","N")</f>
        <v>Y</v>
      </c>
      <c r="J3" s="14">
        <f t="shared" ref="J3:J26" si="2">E3/D3</f>
        <v>1.6808510638297873</v>
      </c>
      <c r="L3" s="5">
        <v>107</v>
      </c>
      <c r="M3" s="5" t="s">
        <v>18</v>
      </c>
      <c r="N3" s="5" t="s">
        <v>14</v>
      </c>
      <c r="O3" s="5">
        <v>50</v>
      </c>
      <c r="P3" s="5">
        <v>80</v>
      </c>
      <c r="Q3" s="7">
        <v>100</v>
      </c>
      <c r="R3" s="5">
        <v>5</v>
      </c>
    </row>
    <row r="4" spans="1:18" ht="15.75" customHeight="1" x14ac:dyDescent="0.25">
      <c r="A4" s="2">
        <v>115</v>
      </c>
      <c r="B4" s="2" t="s">
        <v>26</v>
      </c>
      <c r="C4" s="2" t="s">
        <v>14</v>
      </c>
      <c r="D4" s="2">
        <v>48</v>
      </c>
      <c r="E4" s="2">
        <v>78</v>
      </c>
      <c r="F4" s="2">
        <v>98</v>
      </c>
      <c r="G4" s="2">
        <v>5</v>
      </c>
      <c r="H4" s="16">
        <f t="shared" si="0"/>
        <v>10.208333333333334</v>
      </c>
      <c r="I4" s="16" t="str">
        <f t="shared" si="1"/>
        <v>Y</v>
      </c>
      <c r="J4" s="14">
        <f t="shared" si="2"/>
        <v>1.625</v>
      </c>
      <c r="L4" s="5">
        <v>125</v>
      </c>
      <c r="M4" s="5" t="s">
        <v>36</v>
      </c>
      <c r="N4" s="5" t="s">
        <v>14</v>
      </c>
      <c r="O4" s="5">
        <v>47</v>
      </c>
      <c r="P4" s="5">
        <v>79</v>
      </c>
      <c r="Q4" s="7">
        <v>99</v>
      </c>
      <c r="R4" s="5">
        <v>5</v>
      </c>
    </row>
    <row r="5" spans="1:18" ht="15.75" customHeight="1" x14ac:dyDescent="0.25">
      <c r="A5" s="2">
        <v>123</v>
      </c>
      <c r="B5" s="2" t="s">
        <v>34</v>
      </c>
      <c r="C5" s="2" t="s">
        <v>10</v>
      </c>
      <c r="D5" s="2">
        <v>46</v>
      </c>
      <c r="E5" s="2">
        <v>77</v>
      </c>
      <c r="F5" s="2">
        <v>96</v>
      </c>
      <c r="G5" s="2">
        <v>5</v>
      </c>
      <c r="H5" s="16">
        <f t="shared" si="0"/>
        <v>10.434782608695652</v>
      </c>
      <c r="I5" s="16" t="str">
        <f t="shared" si="1"/>
        <v>Y</v>
      </c>
      <c r="J5" s="14">
        <f t="shared" si="2"/>
        <v>1.673913043478261</v>
      </c>
      <c r="L5" s="5">
        <v>115</v>
      </c>
      <c r="M5" s="5" t="s">
        <v>26</v>
      </c>
      <c r="N5" s="5" t="s">
        <v>14</v>
      </c>
      <c r="O5" s="5">
        <v>48</v>
      </c>
      <c r="P5" s="5">
        <v>78</v>
      </c>
      <c r="Q5" s="7">
        <v>98</v>
      </c>
      <c r="R5" s="5">
        <v>5</v>
      </c>
    </row>
    <row r="6" spans="1:18" ht="15.75" customHeight="1" x14ac:dyDescent="0.25">
      <c r="A6" s="3">
        <v>104</v>
      </c>
      <c r="B6" s="3" t="s">
        <v>13</v>
      </c>
      <c r="C6" s="3" t="s">
        <v>14</v>
      </c>
      <c r="D6" s="3">
        <v>45</v>
      </c>
      <c r="E6" s="3">
        <v>75</v>
      </c>
      <c r="F6" s="3">
        <v>95</v>
      </c>
      <c r="G6" s="3">
        <v>5</v>
      </c>
      <c r="H6" s="17">
        <f t="shared" si="0"/>
        <v>10.555555555555555</v>
      </c>
      <c r="I6" s="17" t="str">
        <f t="shared" si="1"/>
        <v>Y</v>
      </c>
      <c r="J6" s="15">
        <f t="shared" si="2"/>
        <v>1.6666666666666667</v>
      </c>
      <c r="L6" s="5">
        <v>123</v>
      </c>
      <c r="M6" s="5" t="s">
        <v>34</v>
      </c>
      <c r="N6" s="5" t="s">
        <v>10</v>
      </c>
      <c r="O6" s="5">
        <v>46</v>
      </c>
      <c r="P6" s="5">
        <v>77</v>
      </c>
      <c r="Q6" s="7">
        <v>96</v>
      </c>
      <c r="R6" s="5">
        <v>5</v>
      </c>
    </row>
    <row r="7" spans="1:18" ht="15.75" customHeight="1" x14ac:dyDescent="0.25">
      <c r="A7" s="3">
        <v>112</v>
      </c>
      <c r="B7" s="3" t="s">
        <v>23</v>
      </c>
      <c r="C7" s="3" t="s">
        <v>10</v>
      </c>
      <c r="D7" s="3">
        <v>44</v>
      </c>
      <c r="E7" s="3">
        <v>73</v>
      </c>
      <c r="F7" s="3">
        <v>94</v>
      </c>
      <c r="G7" s="3">
        <v>5</v>
      </c>
      <c r="H7" s="17">
        <f t="shared" si="0"/>
        <v>10.681818181818182</v>
      </c>
      <c r="I7" s="17" t="str">
        <f t="shared" si="1"/>
        <v>Y</v>
      </c>
      <c r="J7" s="15">
        <f t="shared" si="2"/>
        <v>1.6590909090909092</v>
      </c>
      <c r="L7" s="6">
        <v>104</v>
      </c>
      <c r="M7" s="6" t="s">
        <v>13</v>
      </c>
      <c r="N7" s="6" t="s">
        <v>14</v>
      </c>
      <c r="O7" s="6">
        <v>45</v>
      </c>
      <c r="P7" s="6">
        <v>75</v>
      </c>
      <c r="Q7" s="8">
        <v>95</v>
      </c>
      <c r="R7" s="6">
        <v>5</v>
      </c>
    </row>
    <row r="8" spans="1:18" ht="15.75" customHeight="1" x14ac:dyDescent="0.25">
      <c r="A8" s="3">
        <v>118</v>
      </c>
      <c r="B8" s="3" t="s">
        <v>29</v>
      </c>
      <c r="C8" s="3" t="s">
        <v>10</v>
      </c>
      <c r="D8" s="3">
        <v>43</v>
      </c>
      <c r="E8" s="3">
        <v>75</v>
      </c>
      <c r="F8" s="3">
        <v>93</v>
      </c>
      <c r="G8" s="3">
        <v>5</v>
      </c>
      <c r="H8" s="17">
        <f t="shared" si="0"/>
        <v>10.813953488372093</v>
      </c>
      <c r="I8" s="17" t="str">
        <f t="shared" si="1"/>
        <v>Y</v>
      </c>
      <c r="J8" s="15">
        <f t="shared" si="2"/>
        <v>1.7441860465116279</v>
      </c>
    </row>
    <row r="9" spans="1:18" ht="15.75" customHeight="1" x14ac:dyDescent="0.25">
      <c r="A9" s="2">
        <v>109</v>
      </c>
      <c r="B9" s="2" t="s">
        <v>20</v>
      </c>
      <c r="C9" s="2" t="s">
        <v>10</v>
      </c>
      <c r="D9" s="2">
        <v>42</v>
      </c>
      <c r="E9" s="2">
        <v>70</v>
      </c>
      <c r="F9" s="2">
        <v>92</v>
      </c>
      <c r="G9" s="2">
        <v>5</v>
      </c>
      <c r="H9" s="16">
        <f t="shared" si="0"/>
        <v>10.952380952380953</v>
      </c>
      <c r="I9" s="16" t="str">
        <f t="shared" si="1"/>
        <v>Y</v>
      </c>
      <c r="J9" s="14">
        <f t="shared" si="2"/>
        <v>1.6666666666666667</v>
      </c>
    </row>
    <row r="10" spans="1:18" ht="15.75" customHeight="1" x14ac:dyDescent="0.25">
      <c r="A10" s="3">
        <v>102</v>
      </c>
      <c r="B10" s="3" t="s">
        <v>9</v>
      </c>
      <c r="C10" s="3" t="s">
        <v>10</v>
      </c>
      <c r="D10" s="3">
        <v>40</v>
      </c>
      <c r="E10" s="3">
        <v>65</v>
      </c>
      <c r="F10" s="3">
        <v>90</v>
      </c>
      <c r="G10" s="3">
        <v>5</v>
      </c>
      <c r="H10" s="17">
        <f t="shared" si="0"/>
        <v>11.25</v>
      </c>
      <c r="I10" s="17" t="str">
        <f t="shared" si="1"/>
        <v>Y</v>
      </c>
      <c r="J10" s="15">
        <f t="shared" si="2"/>
        <v>1.625</v>
      </c>
    </row>
    <row r="11" spans="1:18" ht="15.75" customHeight="1" x14ac:dyDescent="0.25">
      <c r="A11" s="3">
        <v>114</v>
      </c>
      <c r="B11" s="3" t="s">
        <v>25</v>
      </c>
      <c r="C11" s="3" t="s">
        <v>8</v>
      </c>
      <c r="D11" s="3">
        <v>41</v>
      </c>
      <c r="E11" s="3">
        <v>66</v>
      </c>
      <c r="F11" s="3">
        <v>89</v>
      </c>
      <c r="G11" s="3">
        <v>4</v>
      </c>
      <c r="H11" s="17">
        <f t="shared" si="0"/>
        <v>8.6829268292682933</v>
      </c>
      <c r="I11" s="17" t="str">
        <f t="shared" si="1"/>
        <v>Y</v>
      </c>
      <c r="J11" s="15">
        <f t="shared" si="2"/>
        <v>1.6097560975609757</v>
      </c>
    </row>
    <row r="12" spans="1:18" ht="15.75" customHeight="1" x14ac:dyDescent="0.25">
      <c r="A12" s="2">
        <v>119</v>
      </c>
      <c r="B12" s="2" t="s">
        <v>30</v>
      </c>
      <c r="C12" s="2" t="s">
        <v>14</v>
      </c>
      <c r="D12" s="2">
        <v>39</v>
      </c>
      <c r="E12" s="2">
        <v>60</v>
      </c>
      <c r="F12" s="2">
        <v>87</v>
      </c>
      <c r="G12" s="2">
        <v>4</v>
      </c>
      <c r="H12" s="16">
        <f t="shared" si="0"/>
        <v>8.9230769230769234</v>
      </c>
      <c r="I12" s="16" t="str">
        <f t="shared" si="1"/>
        <v>Y</v>
      </c>
      <c r="J12" s="14">
        <f t="shared" si="2"/>
        <v>1.5384615384615385</v>
      </c>
    </row>
    <row r="13" spans="1:18" ht="15.75" customHeight="1" x14ac:dyDescent="0.25">
      <c r="A13" s="3">
        <v>106</v>
      </c>
      <c r="B13" s="3" t="s">
        <v>17</v>
      </c>
      <c r="C13" s="3" t="s">
        <v>8</v>
      </c>
      <c r="D13" s="3">
        <v>38</v>
      </c>
      <c r="E13" s="3">
        <v>58</v>
      </c>
      <c r="F13" s="3">
        <v>85</v>
      </c>
      <c r="G13" s="3">
        <v>4</v>
      </c>
      <c r="H13" s="17">
        <f t="shared" si="0"/>
        <v>8.9473684210526319</v>
      </c>
      <c r="I13" s="17" t="str">
        <f t="shared" si="1"/>
        <v>Y</v>
      </c>
      <c r="J13" s="15">
        <f t="shared" si="2"/>
        <v>1.5263157894736843</v>
      </c>
    </row>
    <row r="14" spans="1:18" ht="15.75" customHeight="1" x14ac:dyDescent="0.25">
      <c r="A14" s="3">
        <v>110</v>
      </c>
      <c r="B14" s="3" t="s">
        <v>21</v>
      </c>
      <c r="C14" s="3" t="s">
        <v>8</v>
      </c>
      <c r="D14" s="3">
        <v>37</v>
      </c>
      <c r="E14" s="3">
        <v>55</v>
      </c>
      <c r="F14" s="3">
        <v>83</v>
      </c>
      <c r="G14" s="3">
        <v>4</v>
      </c>
      <c r="H14" s="17">
        <f t="shared" si="0"/>
        <v>8.9729729729729737</v>
      </c>
      <c r="I14" s="17" t="str">
        <f t="shared" si="1"/>
        <v>N</v>
      </c>
      <c r="J14" s="15">
        <f t="shared" si="2"/>
        <v>1.4864864864864864</v>
      </c>
    </row>
    <row r="15" spans="1:18" ht="15.75" customHeight="1" x14ac:dyDescent="0.25">
      <c r="A15" s="2">
        <v>101</v>
      </c>
      <c r="B15" s="2" t="s">
        <v>7</v>
      </c>
      <c r="C15" s="2" t="s">
        <v>8</v>
      </c>
      <c r="D15" s="2">
        <v>35</v>
      </c>
      <c r="E15" s="2">
        <v>50</v>
      </c>
      <c r="F15" s="2">
        <v>80</v>
      </c>
      <c r="G15" s="2">
        <v>4</v>
      </c>
      <c r="H15" s="16">
        <f t="shared" si="0"/>
        <v>9.1428571428571423</v>
      </c>
      <c r="I15" s="16" t="str">
        <f t="shared" si="1"/>
        <v>N</v>
      </c>
      <c r="J15" s="14">
        <f t="shared" si="2"/>
        <v>1.4285714285714286</v>
      </c>
    </row>
    <row r="16" spans="1:18" ht="15.75" customHeight="1" x14ac:dyDescent="0.25">
      <c r="A16" s="3">
        <v>120</v>
      </c>
      <c r="B16" s="3" t="s">
        <v>31</v>
      </c>
      <c r="C16" s="3" t="s">
        <v>8</v>
      </c>
      <c r="D16" s="3">
        <v>36</v>
      </c>
      <c r="E16" s="3">
        <v>52</v>
      </c>
      <c r="F16" s="3">
        <v>78</v>
      </c>
      <c r="G16" s="3">
        <v>4</v>
      </c>
      <c r="H16" s="17">
        <f t="shared" si="0"/>
        <v>8.6666666666666661</v>
      </c>
      <c r="I16" s="17" t="str">
        <f t="shared" si="1"/>
        <v>N</v>
      </c>
      <c r="J16" s="15">
        <f t="shared" si="2"/>
        <v>1.4444444444444444</v>
      </c>
    </row>
    <row r="17" spans="1:17" ht="15.75" customHeight="1" x14ac:dyDescent="0.25">
      <c r="A17" s="3">
        <v>124</v>
      </c>
      <c r="B17" s="3" t="s">
        <v>35</v>
      </c>
      <c r="C17" s="3" t="s">
        <v>8</v>
      </c>
      <c r="D17" s="3">
        <v>34</v>
      </c>
      <c r="E17" s="3">
        <v>48</v>
      </c>
      <c r="F17" s="3">
        <v>76</v>
      </c>
      <c r="G17" s="3">
        <v>3</v>
      </c>
      <c r="H17" s="17">
        <f t="shared" si="0"/>
        <v>6.7058823529411766</v>
      </c>
      <c r="I17" s="17" t="str">
        <f t="shared" si="1"/>
        <v>N</v>
      </c>
      <c r="J17" s="15">
        <f t="shared" si="2"/>
        <v>1.411764705882353</v>
      </c>
    </row>
    <row r="18" spans="1:17" ht="15.75" customHeight="1" x14ac:dyDescent="0.25">
      <c r="A18" s="2">
        <v>113</v>
      </c>
      <c r="B18" s="2" t="s">
        <v>24</v>
      </c>
      <c r="C18" s="2" t="s">
        <v>12</v>
      </c>
      <c r="D18" s="2">
        <v>33</v>
      </c>
      <c r="E18" s="2">
        <v>45</v>
      </c>
      <c r="F18" s="2">
        <v>75</v>
      </c>
      <c r="G18" s="2">
        <v>3</v>
      </c>
      <c r="H18" s="16">
        <f t="shared" si="0"/>
        <v>6.8181818181818183</v>
      </c>
      <c r="I18" s="16" t="str">
        <f t="shared" si="1"/>
        <v>N</v>
      </c>
      <c r="J18" s="14">
        <f t="shared" si="2"/>
        <v>1.3636363636363635</v>
      </c>
    </row>
    <row r="19" spans="1:17" ht="15.75" customHeight="1" x14ac:dyDescent="0.25">
      <c r="A19" s="3">
        <v>122</v>
      </c>
      <c r="B19" s="3" t="s">
        <v>33</v>
      </c>
      <c r="C19" s="3" t="s">
        <v>12</v>
      </c>
      <c r="D19" s="3">
        <v>32</v>
      </c>
      <c r="E19" s="3">
        <v>44</v>
      </c>
      <c r="F19" s="3">
        <v>74</v>
      </c>
      <c r="G19" s="3">
        <v>3</v>
      </c>
      <c r="H19" s="17">
        <f t="shared" si="0"/>
        <v>6.9375</v>
      </c>
      <c r="I19" s="17" t="str">
        <f t="shared" si="1"/>
        <v>N</v>
      </c>
      <c r="J19" s="15">
        <f t="shared" si="2"/>
        <v>1.375</v>
      </c>
    </row>
    <row r="20" spans="1:17" ht="15.75" customHeight="1" x14ac:dyDescent="0.25">
      <c r="A20" s="2">
        <v>117</v>
      </c>
      <c r="B20" s="2" t="s">
        <v>28</v>
      </c>
      <c r="C20" s="2" t="s">
        <v>12</v>
      </c>
      <c r="D20" s="2">
        <v>31</v>
      </c>
      <c r="E20" s="2">
        <v>42</v>
      </c>
      <c r="F20" s="2">
        <v>72</v>
      </c>
      <c r="G20" s="2">
        <v>3</v>
      </c>
      <c r="H20" s="16">
        <f t="shared" si="0"/>
        <v>6.967741935483871</v>
      </c>
      <c r="I20" s="16" t="str">
        <f t="shared" si="1"/>
        <v>N</v>
      </c>
      <c r="J20" s="14">
        <f t="shared" si="2"/>
        <v>1.3548387096774193</v>
      </c>
    </row>
    <row r="21" spans="1:17" ht="15.75" customHeight="1" x14ac:dyDescent="0.25">
      <c r="A21" s="2">
        <v>103</v>
      </c>
      <c r="B21" s="2" t="s">
        <v>11</v>
      </c>
      <c r="C21" s="2" t="s">
        <v>12</v>
      </c>
      <c r="D21" s="2">
        <v>30</v>
      </c>
      <c r="E21" s="2">
        <v>40</v>
      </c>
      <c r="F21" s="2">
        <v>70</v>
      </c>
      <c r="G21" s="2">
        <v>3</v>
      </c>
      <c r="H21" s="16">
        <f t="shared" si="0"/>
        <v>7</v>
      </c>
      <c r="I21" s="16" t="str">
        <f t="shared" si="1"/>
        <v>N</v>
      </c>
      <c r="J21" s="14">
        <f t="shared" si="2"/>
        <v>1.3333333333333333</v>
      </c>
    </row>
    <row r="22" spans="1:17" ht="15.75" customHeight="1" x14ac:dyDescent="0.25">
      <c r="A22" s="2">
        <v>111</v>
      </c>
      <c r="B22" s="2" t="s">
        <v>22</v>
      </c>
      <c r="C22" s="2" t="s">
        <v>16</v>
      </c>
      <c r="D22" s="2">
        <v>29</v>
      </c>
      <c r="E22" s="2">
        <v>38</v>
      </c>
      <c r="F22" s="2">
        <v>68</v>
      </c>
      <c r="G22" s="2">
        <v>3</v>
      </c>
      <c r="H22" s="16">
        <f t="shared" si="0"/>
        <v>7.0344827586206895</v>
      </c>
      <c r="I22" s="16" t="str">
        <f t="shared" si="1"/>
        <v>N</v>
      </c>
      <c r="J22" s="14">
        <f t="shared" si="2"/>
        <v>1.3103448275862069</v>
      </c>
    </row>
    <row r="23" spans="1:17" ht="15.75" customHeight="1" x14ac:dyDescent="0.25">
      <c r="A23" s="3">
        <v>108</v>
      </c>
      <c r="B23" s="3" t="s">
        <v>19</v>
      </c>
      <c r="C23" s="3" t="s">
        <v>12</v>
      </c>
      <c r="D23" s="3">
        <v>28</v>
      </c>
      <c r="E23" s="3">
        <v>35</v>
      </c>
      <c r="F23" s="3">
        <v>65</v>
      </c>
      <c r="G23" s="3">
        <v>3</v>
      </c>
      <c r="H23" s="17">
        <f t="shared" si="0"/>
        <v>6.9642857142857144</v>
      </c>
      <c r="I23" s="17" t="str">
        <f t="shared" si="1"/>
        <v>N</v>
      </c>
      <c r="J23" s="15">
        <f t="shared" si="2"/>
        <v>1.25</v>
      </c>
    </row>
    <row r="24" spans="1:17" ht="15.75" customHeight="1" x14ac:dyDescent="0.25">
      <c r="A24" s="2">
        <v>121</v>
      </c>
      <c r="B24" s="2" t="s">
        <v>32</v>
      </c>
      <c r="C24" s="2" t="s">
        <v>16</v>
      </c>
      <c r="D24" s="2">
        <v>27</v>
      </c>
      <c r="E24" s="2">
        <v>34</v>
      </c>
      <c r="F24" s="2">
        <v>64</v>
      </c>
      <c r="G24" s="2">
        <v>2</v>
      </c>
      <c r="H24" s="16">
        <f t="shared" si="0"/>
        <v>4.7407407407407405</v>
      </c>
      <c r="I24" s="16" t="str">
        <f t="shared" si="1"/>
        <v>N</v>
      </c>
      <c r="J24" s="14">
        <f t="shared" si="2"/>
        <v>1.2592592592592593</v>
      </c>
    </row>
    <row r="25" spans="1:17" ht="15.75" customHeight="1" x14ac:dyDescent="0.25">
      <c r="A25" s="3">
        <v>116</v>
      </c>
      <c r="B25" s="3" t="s">
        <v>27</v>
      </c>
      <c r="C25" s="3" t="s">
        <v>16</v>
      </c>
      <c r="D25" s="3">
        <v>26</v>
      </c>
      <c r="E25" s="3">
        <v>32</v>
      </c>
      <c r="F25" s="3">
        <v>62</v>
      </c>
      <c r="G25" s="3">
        <v>2</v>
      </c>
      <c r="H25" s="17">
        <f t="shared" si="0"/>
        <v>4.7692307692307692</v>
      </c>
      <c r="I25" s="17" t="str">
        <f t="shared" si="1"/>
        <v>N</v>
      </c>
      <c r="J25" s="15">
        <f t="shared" si="2"/>
        <v>1.2307692307692308</v>
      </c>
    </row>
    <row r="26" spans="1:17" ht="15.75" customHeight="1" x14ac:dyDescent="0.25">
      <c r="A26" s="2">
        <v>105</v>
      </c>
      <c r="B26" s="2" t="s">
        <v>15</v>
      </c>
      <c r="C26" s="2" t="s">
        <v>16</v>
      </c>
      <c r="D26" s="2">
        <v>25</v>
      </c>
      <c r="E26" s="2">
        <v>30</v>
      </c>
      <c r="F26" s="2">
        <v>60</v>
      </c>
      <c r="G26" s="2">
        <v>2</v>
      </c>
      <c r="H26" s="16">
        <f t="shared" si="0"/>
        <v>4.8</v>
      </c>
      <c r="I26" s="16" t="str">
        <f t="shared" si="1"/>
        <v>N</v>
      </c>
      <c r="J26" s="14">
        <f t="shared" si="2"/>
        <v>1.2</v>
      </c>
      <c r="K26" s="11" t="s">
        <v>41</v>
      </c>
      <c r="L26" s="12" t="s">
        <v>39</v>
      </c>
      <c r="M26" s="13" t="s">
        <v>42</v>
      </c>
    </row>
    <row r="27" spans="1:17" ht="15.75" customHeight="1" x14ac:dyDescent="0.2">
      <c r="L27" s="13" t="s">
        <v>16</v>
      </c>
      <c r="M27" s="25">
        <v>2.9580398915498081</v>
      </c>
      <c r="O27" s="45" t="s">
        <v>43</v>
      </c>
      <c r="P27" s="45"/>
      <c r="Q27" s="45"/>
    </row>
    <row r="28" spans="1:17" ht="15.75" customHeight="1" x14ac:dyDescent="0.2">
      <c r="L28" s="13" t="s">
        <v>12</v>
      </c>
      <c r="M28" s="25">
        <v>3.54400902933387</v>
      </c>
    </row>
    <row r="29" spans="1:17" ht="15.75" customHeight="1" x14ac:dyDescent="0.2">
      <c r="L29" s="13" t="s">
        <v>14</v>
      </c>
      <c r="M29" s="25">
        <v>4.7074409183759283</v>
      </c>
    </row>
    <row r="30" spans="1:17" ht="15.75" customHeight="1" x14ac:dyDescent="0.2">
      <c r="L30" s="13" t="s">
        <v>10</v>
      </c>
      <c r="M30" s="26">
        <v>2</v>
      </c>
    </row>
    <row r="31" spans="1:17" ht="15.75" customHeight="1" x14ac:dyDescent="0.2">
      <c r="L31" s="13" t="s">
        <v>8</v>
      </c>
      <c r="M31" s="25">
        <v>4.3748015828022293</v>
      </c>
    </row>
    <row r="32" spans="1:17" ht="15.75" customHeight="1" x14ac:dyDescent="0.2">
      <c r="L32" s="13" t="s">
        <v>40</v>
      </c>
      <c r="M32" s="25">
        <v>12.412896519346321</v>
      </c>
    </row>
    <row r="35" spans="11:19" ht="15.75" customHeight="1" x14ac:dyDescent="0.25">
      <c r="K35" s="10" t="s">
        <v>44</v>
      </c>
      <c r="L35" s="1" t="s">
        <v>0</v>
      </c>
      <c r="M35" s="1" t="s">
        <v>1</v>
      </c>
      <c r="N35" s="1" t="s">
        <v>2</v>
      </c>
      <c r="O35" s="1" t="s">
        <v>3</v>
      </c>
      <c r="P35" s="1" t="s">
        <v>4</v>
      </c>
      <c r="Q35" s="1" t="s">
        <v>5</v>
      </c>
      <c r="R35" s="1" t="s">
        <v>6</v>
      </c>
      <c r="S35" s="39" t="s">
        <v>45</v>
      </c>
    </row>
    <row r="36" spans="11:19" ht="15.75" customHeight="1" x14ac:dyDescent="0.25">
      <c r="L36" s="6">
        <v>102</v>
      </c>
      <c r="M36" s="6" t="s">
        <v>9</v>
      </c>
      <c r="N36" s="6" t="s">
        <v>10</v>
      </c>
      <c r="O36" s="6">
        <v>40</v>
      </c>
      <c r="P36" s="6">
        <v>65</v>
      </c>
      <c r="Q36" s="6">
        <v>90</v>
      </c>
      <c r="R36" s="6">
        <v>5</v>
      </c>
      <c r="S36" s="19">
        <f>(Q36*R36)/O36</f>
        <v>11.25</v>
      </c>
    </row>
    <row r="37" spans="11:19" ht="15.75" customHeight="1" x14ac:dyDescent="0.25">
      <c r="L37" s="5">
        <v>109</v>
      </c>
      <c r="M37" s="5" t="s">
        <v>20</v>
      </c>
      <c r="N37" s="5" t="s">
        <v>10</v>
      </c>
      <c r="O37" s="5">
        <v>42</v>
      </c>
      <c r="P37" s="5">
        <v>70</v>
      </c>
      <c r="Q37" s="5">
        <v>92</v>
      </c>
      <c r="R37" s="5">
        <v>5</v>
      </c>
      <c r="S37" s="20">
        <f>(Q37*R37)/O37</f>
        <v>10.952380952380953</v>
      </c>
    </row>
    <row r="38" spans="11:19" ht="15.75" customHeight="1" x14ac:dyDescent="0.25">
      <c r="L38" s="6">
        <v>118</v>
      </c>
      <c r="M38" s="6" t="s">
        <v>29</v>
      </c>
      <c r="N38" s="6" t="s">
        <v>10</v>
      </c>
      <c r="O38" s="6">
        <v>43</v>
      </c>
      <c r="P38" s="6">
        <v>75</v>
      </c>
      <c r="Q38" s="6">
        <v>93</v>
      </c>
      <c r="R38" s="6">
        <v>5</v>
      </c>
      <c r="S38" s="19">
        <f>(Q38*R38)/O38</f>
        <v>10.813953488372093</v>
      </c>
    </row>
    <row r="39" spans="11:19" ht="16.899999999999999" customHeight="1" x14ac:dyDescent="0.2"/>
    <row r="40" spans="11:19" ht="34.9" customHeight="1" x14ac:dyDescent="0.2">
      <c r="K40" s="11" t="s">
        <v>46</v>
      </c>
      <c r="L40" s="24" t="s">
        <v>47</v>
      </c>
      <c r="M40" s="46" t="s">
        <v>49</v>
      </c>
      <c r="N40" s="46"/>
      <c r="O40" s="46"/>
    </row>
    <row r="41" spans="11:19" ht="23.45" customHeight="1" x14ac:dyDescent="0.2">
      <c r="K41" s="10" t="s">
        <v>50</v>
      </c>
      <c r="L41" s="23">
        <f>CORREL(G2:G26,D2:D26)</f>
        <v>0.94623485838187738</v>
      </c>
    </row>
    <row r="42" spans="11:19" ht="39" customHeight="1" x14ac:dyDescent="0.2">
      <c r="L42" s="24" t="s">
        <v>48</v>
      </c>
    </row>
    <row r="43" spans="11:19" ht="15.75" customHeight="1" x14ac:dyDescent="0.2">
      <c r="L43" s="22">
        <f>CORREL(G2:G26,E2:E26)</f>
        <v>0.9574553703647628</v>
      </c>
    </row>
    <row r="45" spans="11:19" ht="15.75" customHeight="1" x14ac:dyDescent="0.2">
      <c r="K45" s="10" t="s">
        <v>51</v>
      </c>
    </row>
    <row r="48" spans="11:19" ht="15.75" customHeight="1" x14ac:dyDescent="0.2">
      <c r="Q48" s="47" t="s">
        <v>52</v>
      </c>
      <c r="R48" s="47"/>
    </row>
    <row r="49" spans="11:20" ht="15.75" customHeight="1" x14ac:dyDescent="0.2">
      <c r="Q49" s="47"/>
      <c r="R49" s="47"/>
    </row>
    <row r="60" spans="11:20" ht="15.75" customHeight="1" x14ac:dyDescent="0.2">
      <c r="K60" s="10" t="s">
        <v>53</v>
      </c>
    </row>
    <row r="61" spans="11:20" ht="30" customHeight="1" x14ac:dyDescent="0.2">
      <c r="L61" s="27" t="s">
        <v>0</v>
      </c>
      <c r="M61" s="27" t="s">
        <v>1</v>
      </c>
      <c r="N61" s="27" t="s">
        <v>2</v>
      </c>
      <c r="O61" s="27" t="s">
        <v>3</v>
      </c>
      <c r="P61" s="27" t="s">
        <v>4</v>
      </c>
      <c r="Q61" s="27" t="s">
        <v>5</v>
      </c>
      <c r="R61" s="27" t="s">
        <v>6</v>
      </c>
      <c r="S61" s="28" t="s">
        <v>45</v>
      </c>
      <c r="T61" s="29" t="s">
        <v>54</v>
      </c>
    </row>
    <row r="62" spans="11:20" ht="15.75" customHeight="1" x14ac:dyDescent="0.25">
      <c r="L62" s="6">
        <v>110</v>
      </c>
      <c r="M62" s="8" t="s">
        <v>21</v>
      </c>
      <c r="N62" s="6" t="s">
        <v>8</v>
      </c>
      <c r="O62" s="6">
        <v>37</v>
      </c>
      <c r="P62" s="6">
        <v>55</v>
      </c>
      <c r="Q62" s="6">
        <v>83</v>
      </c>
      <c r="R62" s="6">
        <v>4</v>
      </c>
      <c r="S62" s="30">
        <v>8.9729729729729737</v>
      </c>
      <c r="T62" s="30" t="s">
        <v>55</v>
      </c>
    </row>
    <row r="63" spans="11:20" ht="15.75" customHeight="1" x14ac:dyDescent="0.25">
      <c r="L63" s="5">
        <v>101</v>
      </c>
      <c r="M63" s="7" t="s">
        <v>7</v>
      </c>
      <c r="N63" s="5" t="s">
        <v>8</v>
      </c>
      <c r="O63" s="5">
        <v>35</v>
      </c>
      <c r="P63" s="5">
        <v>50</v>
      </c>
      <c r="Q63" s="5">
        <v>80</v>
      </c>
      <c r="R63" s="5">
        <v>4</v>
      </c>
      <c r="S63" s="31">
        <v>9.1428571428571423</v>
      </c>
      <c r="T63" s="31" t="s">
        <v>55</v>
      </c>
    </row>
    <row r="64" spans="11:20" ht="15.75" customHeight="1" x14ac:dyDescent="0.25">
      <c r="L64" s="6">
        <v>120</v>
      </c>
      <c r="M64" s="8" t="s">
        <v>31</v>
      </c>
      <c r="N64" s="6" t="s">
        <v>8</v>
      </c>
      <c r="O64" s="6">
        <v>36</v>
      </c>
      <c r="P64" s="6">
        <v>52</v>
      </c>
      <c r="Q64" s="6">
        <v>78</v>
      </c>
      <c r="R64" s="6">
        <v>4</v>
      </c>
      <c r="S64" s="30">
        <v>8.6666666666666661</v>
      </c>
      <c r="T64" s="30" t="s">
        <v>55</v>
      </c>
    </row>
    <row r="66" spans="11:14" ht="25.15" customHeight="1" x14ac:dyDescent="0.2">
      <c r="L66" s="21" t="s">
        <v>56</v>
      </c>
      <c r="M66" s="32">
        <f>AVERAGE(D2:D26)</f>
        <v>37.04</v>
      </c>
    </row>
    <row r="69" spans="11:14" ht="15.75" customHeight="1" x14ac:dyDescent="0.2">
      <c r="K69" s="10" t="s">
        <v>58</v>
      </c>
    </row>
    <row r="70" spans="11:14" ht="15.75" customHeight="1" x14ac:dyDescent="0.2">
      <c r="L70" s="40" t="s">
        <v>59</v>
      </c>
      <c r="M70" s="41"/>
      <c r="N70" s="26">
        <f>MAX(J2:J26)</f>
        <v>1.7441860465116279</v>
      </c>
    </row>
    <row r="71" spans="11:14" ht="15.75" customHeight="1" x14ac:dyDescent="0.2">
      <c r="L71" s="40" t="s">
        <v>60</v>
      </c>
      <c r="M71" s="41"/>
      <c r="N71" s="32">
        <f>MATCH(N70,J2:J26,0)</f>
        <v>7</v>
      </c>
    </row>
    <row r="72" spans="11:14" ht="15.75" customHeight="1" x14ac:dyDescent="0.2">
      <c r="L72" s="34"/>
      <c r="M72" s="35"/>
      <c r="N72" s="36"/>
    </row>
    <row r="73" spans="11:14" ht="15.75" customHeight="1" x14ac:dyDescent="0.2">
      <c r="L73" s="42" t="s">
        <v>61</v>
      </c>
      <c r="M73" s="43"/>
      <c r="N73" s="33" t="str">
        <f>INDEX(B2:B26,N71)</f>
        <v>Arjun</v>
      </c>
    </row>
    <row r="74" spans="11:14" ht="15.75" customHeight="1" x14ac:dyDescent="0.2">
      <c r="L74" s="42" t="s">
        <v>62</v>
      </c>
      <c r="M74" s="43"/>
      <c r="N74" s="33">
        <f>INDEX(F2:F26,N71)</f>
        <v>93</v>
      </c>
    </row>
    <row r="75" spans="11:14" ht="15.75" customHeight="1" x14ac:dyDescent="0.2">
      <c r="L75" s="42" t="s">
        <v>63</v>
      </c>
      <c r="M75" s="43"/>
      <c r="N75" s="33">
        <f>INDEX(G2:G26,N71)</f>
        <v>5</v>
      </c>
    </row>
  </sheetData>
  <sortState ref="A2:G26">
    <sortCondition descending="1" ref="F2:F26"/>
  </sortState>
  <mergeCells count="9">
    <mergeCell ref="L71:M71"/>
    <mergeCell ref="L73:M73"/>
    <mergeCell ref="L74:M74"/>
    <mergeCell ref="L75:M75"/>
    <mergeCell ref="L1:R1"/>
    <mergeCell ref="O27:Q27"/>
    <mergeCell ref="M40:O40"/>
    <mergeCell ref="Q48:R49"/>
    <mergeCell ref="L70:M70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2025-05-21T06:35:26Z</dcterms:modified>
</cp:coreProperties>
</file>