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D:\0000 Data Analytics\Assignment\exceel assignment\"/>
    </mc:Choice>
  </mc:AlternateContent>
  <bookViews>
    <workbookView xWindow="0" yWindow="0" windowWidth="20490" windowHeight="7755" activeTab="1"/>
  </bookViews>
  <sheets>
    <sheet name="Sheet1" sheetId="1" r:id="rId1"/>
    <sheet name="Dashboard" sheetId="2" r:id="rId2"/>
  </sheets>
  <definedNames>
    <definedName name="_xlnm._FilterDatabase" localSheetId="0" hidden="1">Sheet1!$A$1:$N$36</definedName>
    <definedName name="Slicer_Age_group">#N/A</definedName>
    <definedName name="Slicer_City">#N/A</definedName>
    <definedName name="Slicer_Gender">#N/A</definedName>
    <definedName name="Slicer_Membership_Type">#N/A</definedName>
    <definedName name="Slicer_Referred">#N/A</definedName>
  </definedNames>
  <calcPr calcId="152511"/>
  <pivotCaches>
    <pivotCache cacheId="0" r:id="rId3"/>
    <pivotCache cacheId="1" r:id="rId4"/>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 roundtripDataChecksum="GJwS0+B45xNQM+LKEkjyJlcr0UGtKlsJIMlgA/KehTo="/>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L3" i="1"/>
  <c r="N3" i="1" s="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2" i="1"/>
  <c r="N2" i="1" s="1"/>
</calcChain>
</file>

<file path=xl/sharedStrings.xml><?xml version="1.0" encoding="utf-8"?>
<sst xmlns="http://schemas.openxmlformats.org/spreadsheetml/2006/main" count="360" uniqueCount="139">
  <si>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</si>
  <si>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</si>
  <si>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</si>
  <si>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</si>
  <si>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</si>
  <si>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</si>
  <si>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</si>
  <si>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</si>
  <si>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</si>
  <si>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</si>
  <si>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</si>
  <si>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</si>
  <si>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</si>
  <si>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</si>
  <si>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</si>
  <si>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</si>
  <si>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</si>
  <si>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</si>
  <si>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</si>
  <si>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</si>
  <si>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</si>
  <si>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</si>
  <si>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</si>
  <si>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</si>
  <si>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</si>
  <si>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</si>
  <si>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</si>
  <si>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</si>
  <si>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</si>
  <si>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</si>
  <si>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</si>
  <si>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</si>
  <si>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</si>
  <si>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</si>
  <si>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</si>
  <si>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</si>
  <si>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</si>
  <si>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</si>
  <si>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</si>
  <si>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</si>
  <si>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</si>
  <si>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</si>
  <si>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</si>
  <si>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</si>
  <si>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</si>
  <si>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</si>
  <si>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</si>
  <si>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</si>
  <si>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</si>
  <si>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</si>
  <si>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</si>
  <si>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</si>
  <si>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</si>
  <si>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</si>
  <si>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</si>
  <si>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</si>
  <si>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</si>
  <si>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</si>
  <si>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</si>
  <si>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</si>
  <si>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</si>
  <si>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</si>
  <si>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</si>
  <si>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</si>
  <si>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</si>
  <si>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</si>
  <si>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</si>
  <si>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</si>
  <si>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</si>
  <si>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</si>
  <si>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</si>
  <si>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</si>
  <si>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</si>
  <si>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</si>
  <si>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</si>
  <si>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</si>
  <si>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</si>
  <si>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</si>
  <si>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</si>
  <si>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</si>
  <si>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</si>
  <si>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</si>
  <si>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</si>
  <si>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</si>
  <si>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</si>
  <si>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</si>
  <si>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</si>
  <si>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</si>
  <si>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</si>
  <si>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</si>
  <si>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</si>
  <si>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</si>
  <si>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</si>
  <si>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</si>
  <si>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</si>
  <si>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</si>
  <si>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</si>
  <si>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</si>
  <si>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</si>
  <si>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</si>
  <si>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</si>
  <si>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</si>
  <si>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</si>
  <si>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</si>
  <si>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</si>
  <si>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</si>
  <si>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</si>
  <si>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 ID</t>
  </si>
  <si>
    <t>Membership Dutration in Months</t>
  </si>
  <si>
    <t>Referred</t>
  </si>
  <si>
    <t>Row Labels</t>
  </si>
  <si>
    <t>No</t>
  </si>
  <si>
    <t>Yes</t>
  </si>
  <si>
    <t>Grand Total</t>
  </si>
  <si>
    <t>Average of Monthly_Fee</t>
  </si>
  <si>
    <t xml:space="preserve">Q2 </t>
  </si>
  <si>
    <t>Referred (Y/N)</t>
  </si>
  <si>
    <t>Average fee of non referred is higher than referred</t>
  </si>
  <si>
    <t>Total Revenue</t>
  </si>
  <si>
    <t>Sum of Total Revenue</t>
  </si>
  <si>
    <t>Q3</t>
  </si>
  <si>
    <t>The revenue earned by premium members is 74700</t>
  </si>
  <si>
    <t>The revenue earned by family members is 82083.33</t>
  </si>
  <si>
    <t>City wise breakdown of total revenue</t>
  </si>
  <si>
    <t xml:space="preserve">Q4 </t>
  </si>
  <si>
    <t>Long Term Inavtive Users</t>
  </si>
  <si>
    <t>Q6</t>
  </si>
  <si>
    <t>Count of Member ID</t>
  </si>
  <si>
    <t>Column Labels</t>
  </si>
  <si>
    <t>Gender-wise count of members per city</t>
  </si>
  <si>
    <t>Age group</t>
  </si>
  <si>
    <t>Adults</t>
  </si>
  <si>
    <t>Seniors</t>
  </si>
  <si>
    <t>Youth</t>
  </si>
  <si>
    <t>Age distribution across Membership Type</t>
  </si>
  <si>
    <t>Average of Total Revenue</t>
  </si>
  <si>
    <t>Segment Profitability Dashboard</t>
  </si>
  <si>
    <t>Slicers</t>
  </si>
  <si>
    <t>Top three combination for highest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</si>
</sst>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quot;₹&quot;\ #,##0.00"/>
    <numFmt numFmtId="166" formatCode="0.0"/>
  </numFmts>
  <fonts count="10" x14ac:knownFonts="1">
    <font>
      <sz val="11"/>
      <color theme="1"/>
      <name val="Calibri"/>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b/>
      <sz val="11"/>
      <color theme="1"/>
      <name val="Calibri"/>
      <family val="2"/>
      <scheme val="minor"/>
    </font>
    <font>
      <sz val="11"/>
      <name val="Calibri"/>
      <family val="2"/>
      <scheme val="minor"/>
    </font>
    <font>
      <sz val="22"/>
      <name val="Algerian"/>
      <family val="5"/>
    </font>
    <font>
      <b/>
      <sz val="22"/>
      <name val="Bodoni MT Condensed"/>
      <family val="1"/>
    </font>
    <font>
      <sz val="16"/>
      <color theme="1"/>
      <name val="Arial"/>
      <family val="2"/>
    </font>
  </fonts>
  <fills count="12">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gradientFill degree="90">
        <stop position="0">
          <color theme="0"/>
        </stop>
        <stop position="1">
          <color theme="7" tint="0.40000610370189521"/>
        </stop>
      </gradientFill>
    </fill>
    <fill>
      <patternFill patternType="solid">
        <fgColor theme="4" tint="0.59999389629810485"/>
        <bgColor indexed="64"/>
      </patternFill>
    </fill>
    <fill>
      <patternFill patternType="solid">
        <fgColor theme="5" tint="0.79998168889431442"/>
        <bgColor indexed="64"/>
      </patternFill>
    </fill>
    <fill>
      <patternFill patternType="solid">
        <fgColor rgb="FFD5F9F7"/>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8"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1">
    <xf numFmtId="0" fontId="0" fillId="0" borderId="0"/>
  </cellStyleXfs>
  <cellXfs count="76">
    <xf numFmtId="0" fontId="0" fillId="0" borderId="0" xfId="0" applyFont="1" applyAlignment="1"/>
    <xf numFmtId="2"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2" fillId="0" borderId="1" xfId="0" applyFont="1" applyBorder="1" applyAlignment="1">
      <alignment horizontal="center" vertical="center"/>
    </xf>
    <xf numFmtId="0" fontId="3" fillId="0" borderId="1" xfId="0" applyFont="1" applyBorder="1" applyAlignment="1">
      <alignment horizontal="center" vertical="center"/>
    </xf>
    <xf numFmtId="164" fontId="4" fillId="0" borderId="1" xfId="0" applyNumberFormat="1" applyFont="1" applyBorder="1" applyAlignment="1">
      <alignment horizontal="center" vertical="center"/>
    </xf>
    <xf numFmtId="2"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xf>
    <xf numFmtId="2" fontId="0" fillId="3" borderId="1" xfId="0" applyNumberFormat="1" applyFont="1" applyFill="1" applyBorder="1" applyAlignment="1">
      <alignment horizontal="center" vertical="center"/>
    </xf>
    <xf numFmtId="0" fontId="0" fillId="3" borderId="1" xfId="0" applyFont="1" applyFill="1" applyBorder="1" applyAlignment="1">
      <alignment horizontal="center" vertical="center"/>
    </xf>
    <xf numFmtId="0" fontId="5" fillId="0" borderId="0" xfId="0" applyFont="1" applyAlignment="1"/>
    <xf numFmtId="165" fontId="0" fillId="3" borderId="1" xfId="0" applyNumberFormat="1" applyFont="1" applyFill="1" applyBorder="1" applyAlignment="1">
      <alignment horizontal="center" vertical="center"/>
    </xf>
    <xf numFmtId="0" fontId="0" fillId="4" borderId="0" xfId="0" applyFont="1" applyFill="1" applyAlignment="1"/>
    <xf numFmtId="0" fontId="2" fillId="2" borderId="0" xfId="0" applyFont="1" applyFill="1" applyBorder="1" applyAlignment="1">
      <alignment horizontal="center" vertical="center"/>
    </xf>
    <xf numFmtId="0" fontId="0" fillId="0" borderId="1" xfId="0" applyFont="1" applyBorder="1" applyAlignment="1"/>
    <xf numFmtId="0" fontId="0" fillId="0" borderId="1" xfId="0" applyFont="1" applyBorder="1" applyAlignment="1">
      <alignment horizontal="left"/>
    </xf>
    <xf numFmtId="0" fontId="0" fillId="0" borderId="1" xfId="0" pivotButton="1" applyFont="1" applyBorder="1" applyAlignment="1">
      <alignment horizontal="center" vertical="center"/>
    </xf>
    <xf numFmtId="166" fontId="0" fillId="0" borderId="1" xfId="0" applyNumberFormat="1" applyFont="1" applyBorder="1" applyAlignment="1">
      <alignment horizontal="center" vertical="center"/>
    </xf>
    <xf numFmtId="0" fontId="0" fillId="4" borderId="3" xfId="0" applyFont="1" applyFill="1" applyBorder="1" applyAlignment="1"/>
    <xf numFmtId="0" fontId="0" fillId="4" borderId="0" xfId="0" applyFont="1" applyFill="1" applyBorder="1" applyAlignment="1"/>
    <xf numFmtId="0" fontId="0" fillId="0" borderId="0" xfId="0" pivotButton="1" applyFont="1" applyBorder="1" applyAlignment="1"/>
    <xf numFmtId="0" fontId="0" fillId="0" borderId="0" xfId="0" applyFont="1" applyBorder="1" applyAlignment="1"/>
    <xf numFmtId="0" fontId="0" fillId="4" borderId="7" xfId="0" applyFont="1" applyFill="1" applyBorder="1" applyAlignment="1"/>
    <xf numFmtId="0" fontId="0" fillId="0" borderId="9" xfId="0" pivotButton="1" applyFont="1" applyBorder="1" applyAlignment="1">
      <alignment horizontal="center" vertical="center"/>
    </xf>
    <xf numFmtId="0" fontId="0" fillId="4" borderId="0" xfId="0" applyFont="1" applyFill="1" applyBorder="1" applyAlignment="1">
      <alignment horizontal="left"/>
    </xf>
    <xf numFmtId="166" fontId="0" fillId="4" borderId="1" xfId="0" applyNumberFormat="1" applyFont="1" applyFill="1" applyBorder="1" applyAlignment="1">
      <alignment horizontal="center" vertical="center"/>
    </xf>
    <xf numFmtId="0" fontId="0" fillId="4" borderId="1" xfId="0" applyFont="1" applyFill="1" applyBorder="1" applyAlignment="1">
      <alignment horizontal="center" vertical="center"/>
    </xf>
    <xf numFmtId="0" fontId="0" fillId="4" borderId="10" xfId="0" applyFont="1" applyFill="1" applyBorder="1" applyAlignment="1">
      <alignment horizontal="center" vertical="center"/>
    </xf>
    <xf numFmtId="0" fontId="0" fillId="4" borderId="1" xfId="0" applyFont="1" applyFill="1" applyBorder="1" applyAlignment="1">
      <alignment horizontal="left"/>
    </xf>
    <xf numFmtId="0" fontId="0" fillId="3" borderId="0" xfId="0" applyFont="1" applyFill="1" applyBorder="1" applyAlignment="1"/>
    <xf numFmtId="0" fontId="6" fillId="6" borderId="1" xfId="0" applyFont="1" applyFill="1" applyBorder="1" applyAlignment="1">
      <alignment horizontal="center" vertical="center"/>
    </xf>
    <xf numFmtId="166" fontId="6" fillId="6" borderId="1" xfId="0" applyNumberFormat="1" applyFont="1" applyFill="1" applyBorder="1" applyAlignment="1">
      <alignment horizontal="center" vertical="center"/>
    </xf>
    <xf numFmtId="0" fontId="0" fillId="0" borderId="15" xfId="0" pivotButton="1" applyFont="1" applyBorder="1" applyAlignment="1">
      <alignment horizontal="center" vertical="center"/>
    </xf>
    <xf numFmtId="0" fontId="0" fillId="0" borderId="15" xfId="0" applyFont="1" applyBorder="1" applyAlignment="1">
      <alignment horizontal="center" vertical="center"/>
    </xf>
    <xf numFmtId="0" fontId="0" fillId="0" borderId="0" xfId="0" applyFont="1" applyBorder="1" applyAlignment="1">
      <alignment horizontal="left" indent="1"/>
    </xf>
    <xf numFmtId="0" fontId="0" fillId="4" borderId="4" xfId="0" applyFont="1" applyFill="1" applyBorder="1" applyAlignment="1">
      <alignment horizontal="left"/>
    </xf>
    <xf numFmtId="0" fontId="0" fillId="3" borderId="17" xfId="0" applyFont="1" applyFill="1" applyBorder="1" applyAlignment="1">
      <alignment horizontal="center" vertical="center"/>
    </xf>
    <xf numFmtId="0" fontId="6" fillId="6" borderId="19" xfId="0" applyFont="1" applyFill="1" applyBorder="1" applyAlignment="1">
      <alignment horizontal="center" vertical="center"/>
    </xf>
    <xf numFmtId="1" fontId="0" fillId="4" borderId="18" xfId="0" applyNumberFormat="1" applyFont="1" applyFill="1" applyBorder="1" applyAlignment="1">
      <alignment horizontal="center" vertical="center"/>
    </xf>
    <xf numFmtId="1" fontId="6" fillId="6" borderId="20" xfId="0" applyNumberFormat="1" applyFont="1" applyFill="1" applyBorder="1" applyAlignment="1">
      <alignment horizontal="center" vertical="center"/>
    </xf>
    <xf numFmtId="0" fontId="0" fillId="0" borderId="2" xfId="0" applyFont="1" applyBorder="1" applyAlignment="1"/>
    <xf numFmtId="0" fontId="1" fillId="7" borderId="21" xfId="0" applyFont="1" applyFill="1" applyBorder="1" applyAlignment="1"/>
    <xf numFmtId="0" fontId="5" fillId="0" borderId="1" xfId="0" applyFont="1" applyBorder="1" applyAlignment="1"/>
    <xf numFmtId="0" fontId="5" fillId="0" borderId="22" xfId="0" applyFont="1" applyBorder="1" applyAlignment="1"/>
    <xf numFmtId="0" fontId="5" fillId="7" borderId="0" xfId="0" applyFont="1" applyFill="1" applyAlignment="1"/>
    <xf numFmtId="0" fontId="1" fillId="0" borderId="1" xfId="0" pivotButton="1" applyFont="1" applyBorder="1" applyAlignment="1">
      <alignment horizontal="center" vertical="center"/>
    </xf>
    <xf numFmtId="0" fontId="1" fillId="0" borderId="1" xfId="0" applyFont="1" applyBorder="1" applyAlignment="1">
      <alignment horizontal="center" vertical="center"/>
    </xf>
    <xf numFmtId="2" fontId="1" fillId="0" borderId="1" xfId="0" applyNumberFormat="1" applyFont="1" applyBorder="1" applyAlignment="1">
      <alignment horizontal="center" vertical="center"/>
    </xf>
    <xf numFmtId="0" fontId="1" fillId="7" borderId="0" xfId="0" applyFont="1" applyFill="1" applyAlignment="1"/>
    <xf numFmtId="0" fontId="2" fillId="3" borderId="1" xfId="0" applyFont="1" applyFill="1" applyBorder="1" applyAlignment="1">
      <alignment horizontal="center" vertical="center"/>
    </xf>
    <xf numFmtId="0" fontId="1" fillId="0" borderId="1" xfId="0" applyFont="1" applyFill="1" applyBorder="1" applyAlignment="1">
      <alignment horizontal="center" vertical="center"/>
    </xf>
    <xf numFmtId="1"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7" borderId="0" xfId="0" applyFont="1" applyFill="1" applyAlignment="1"/>
    <xf numFmtId="2" fontId="0" fillId="8" borderId="1" xfId="0" applyNumberFormat="1" applyFont="1" applyFill="1" applyBorder="1" applyAlignment="1">
      <alignment horizontal="center" vertical="center"/>
    </xf>
    <xf numFmtId="0" fontId="0" fillId="8" borderId="1" xfId="0" applyFont="1" applyFill="1" applyBorder="1" applyAlignment="1">
      <alignment horizontal="center" vertical="center"/>
    </xf>
    <xf numFmtId="165" fontId="0" fillId="8" borderId="1" xfId="0" applyNumberFormat="1" applyFont="1" applyFill="1" applyBorder="1" applyAlignment="1">
      <alignment horizontal="center" vertical="center"/>
    </xf>
    <xf numFmtId="0" fontId="7" fillId="5" borderId="0" xfId="0" applyFont="1" applyFill="1" applyBorder="1" applyAlignment="1">
      <alignment horizontal="center" vertical="center"/>
    </xf>
    <xf numFmtId="0" fontId="7" fillId="5" borderId="5"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0" fillId="10" borderId="2" xfId="0" applyFont="1" applyFill="1" applyBorder="1" applyAlignment="1"/>
    <xf numFmtId="0" fontId="0" fillId="10" borderId="14" xfId="0" applyFont="1" applyFill="1" applyBorder="1" applyAlignment="1"/>
    <xf numFmtId="0" fontId="0" fillId="10" borderId="11" xfId="0" applyFont="1" applyFill="1" applyBorder="1" applyAlignment="1"/>
    <xf numFmtId="0" fontId="0" fillId="10" borderId="12" xfId="0" applyFont="1" applyFill="1" applyBorder="1" applyAlignment="1"/>
    <xf numFmtId="0" fontId="0" fillId="10" borderId="16" xfId="0" applyFont="1" applyFill="1" applyBorder="1" applyAlignment="1"/>
    <xf numFmtId="0" fontId="0" fillId="10" borderId="13" xfId="0" applyFont="1" applyFill="1" applyBorder="1" applyAlignment="1"/>
    <xf numFmtId="0" fontId="8" fillId="5" borderId="4" xfId="0" applyFont="1" applyFill="1" applyBorder="1" applyAlignment="1">
      <alignment horizontal="center" vertical="center"/>
    </xf>
    <xf numFmtId="0" fontId="9" fillId="11" borderId="21" xfId="0" applyFont="1" applyFill="1" applyBorder="1" applyAlignment="1">
      <alignment horizontal="center" vertical="center"/>
    </xf>
    <xf numFmtId="0" fontId="9" fillId="11" borderId="11" xfId="0" applyFont="1" applyFill="1" applyBorder="1" applyAlignment="1">
      <alignment horizontal="center" vertical="center"/>
    </xf>
    <xf numFmtId="0" fontId="9" fillId="11" borderId="12" xfId="0" applyFont="1" applyFill="1" applyBorder="1" applyAlignment="1">
      <alignment horizontal="center" vertical="center"/>
    </xf>
    <xf numFmtId="0" fontId="1" fillId="9" borderId="4" xfId="0" applyFont="1" applyFill="1" applyBorder="1" applyAlignment="1">
      <alignment horizontal="center"/>
    </xf>
    <xf numFmtId="0" fontId="1" fillId="9" borderId="0" xfId="0" applyFont="1" applyFill="1" applyBorder="1" applyAlignment="1">
      <alignment horizontal="center"/>
    </xf>
  </cellXfs>
  <cellStyles count="1">
    <cellStyle name="Normal" xfId="0" builtinId="0"/>
  </cellStyles>
  <dxfs count="138">
    <dxf>
      <numFmt numFmtId="1" formatCode="0"/>
    </dxf>
    <dxf>
      <fill>
        <patternFill>
          <bgColor theme="4" tint="0.59999389629810485"/>
        </patternFill>
      </fill>
    </dxf>
    <dxf>
      <fill>
        <patternFill>
          <bgColor theme="4" tint="0.59999389629810485"/>
        </patternFill>
      </fill>
    </dxf>
    <dxf>
      <font>
        <color auto="1"/>
      </font>
    </dxf>
    <dxf>
      <font>
        <color auto="1"/>
      </font>
    </dxf>
    <dxf>
      <fill>
        <patternFill>
          <bgColor theme="4" tint="0.79998168889431442"/>
        </patternFill>
      </fill>
    </dxf>
    <dxf>
      <fill>
        <patternFill>
          <bgColor theme="4" tint="0.79998168889431442"/>
        </patternFill>
      </fill>
    </dxf>
    <dxf>
      <fill>
        <patternFill>
          <bgColor theme="0"/>
        </patternFill>
      </fill>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alignment horizontal="center" readingOrder="0"/>
    </dxf>
    <dxf>
      <alignment vertical="center" indent="0" readingOrder="0"/>
    </dxf>
    <dxf>
      <alignment vertical="center" indent="0" readingOrder="0"/>
    </dxf>
    <dxf>
      <alignment vertical="center" indent="0" readingOrder="0"/>
    </dxf>
    <dxf>
      <alignment vertic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fill>
        <patternFill>
          <bgColor theme="4" tint="0.59999389629810485"/>
        </patternFill>
      </fill>
    </dxf>
    <dxf>
      <fill>
        <patternFill>
          <bgColor theme="4" tint="0.59999389629810485"/>
        </patternFill>
      </fill>
    </dxf>
    <dxf>
      <font>
        <color auto="1"/>
      </font>
    </dxf>
    <dxf>
      <font>
        <color auto="1"/>
      </font>
    </dxf>
    <dxf>
      <fill>
        <patternFill>
          <bgColor theme="4" tint="0.79998168889431442"/>
        </patternFill>
      </fill>
    </dxf>
    <dxf>
      <fill>
        <patternFill>
          <bgColor theme="4" tint="0.79998168889431442"/>
        </patternFill>
      </fill>
    </dxf>
    <dxf>
      <fill>
        <patternFill>
          <bgColor theme="0"/>
        </patternFill>
      </fill>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alignment horizontal="center" readingOrder="0"/>
    </dxf>
    <dxf>
      <alignment vertical="center" indent="0" readingOrder="0"/>
    </dxf>
    <dxf>
      <alignment vertical="center" indent="0" readingOrder="0"/>
    </dxf>
    <dxf>
      <alignment vertical="center" indent="0" readingOrder="0"/>
    </dxf>
    <dxf>
      <alignment vertic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alignment horizontal="center" readingOrder="0"/>
    </dxf>
    <dxf>
      <alignment vertical="center" indent="0" readingOrder="0"/>
    </dxf>
    <dxf>
      <alignment vertical="center" indent="0" readingOrder="0"/>
    </dxf>
    <dxf>
      <alignment vertical="center" indent="0" readingOrder="0"/>
    </dxf>
    <dxf>
      <alignment vertic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border>
        <left style="thin">
          <color indexed="64"/>
        </left>
        <top style="thin">
          <color indexed="64"/>
        </top>
        <vertical style="thin">
          <color indexed="64"/>
        </vertical>
        <horizontal style="thin">
          <color indexed="64"/>
        </horizontal>
      </border>
    </dxf>
    <dxf>
      <fill>
        <patternFill>
          <bgColor theme="0"/>
        </patternFill>
      </fill>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alignment horizontal="center" readingOrder="0"/>
    </dxf>
    <dxf>
      <alignment vertical="center" indent="0" readingOrder="0"/>
    </dxf>
    <dxf>
      <alignment vertical="center" indent="0" readingOrder="0"/>
    </dxf>
    <dxf>
      <alignment vertical="center" indent="0" readingOrder="0"/>
    </dxf>
    <dxf>
      <alignment vertic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font>
        <color rgb="FF006100"/>
      </font>
      <fill>
        <patternFill>
          <bgColor rgb="FFC6EFCE"/>
        </patternFill>
      </fill>
    </dxf>
    <dxf>
      <alignment horizont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horizontal="center" readingOrder="0"/>
    </dxf>
    <dxf>
      <alignment vertical="center" readingOrder="0"/>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vertical="center" readingOrder="0"/>
    </dxf>
    <dxf>
      <numFmt numFmtId="2"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mruColors>
      <color rgb="FFD5F9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3.xml"/><Relationship Id="rId10" Type="http://schemas.microsoft.com/office/2007/relationships/slicerCache" Target="slicerCaches/slicerCache5.xml"/><Relationship Id="rId4" Type="http://schemas.openxmlformats.org/officeDocument/2006/relationships/pivotCacheDefinition" Target="pivotCache/pivotCacheDefinition2.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assignment 3.xlsx]Dashboard!PivotTable8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Revenue Age Group wise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Dashboard!$H$5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Dashboard!$G$6:$G$9</c:f>
              <c:strCache>
                <c:ptCount val="3"/>
                <c:pt idx="0">
                  <c:v>Adults</c:v>
                </c:pt>
                <c:pt idx="1">
                  <c:v>Seniors</c:v>
                </c:pt>
                <c:pt idx="2">
                  <c:v>Youth</c:v>
                </c:pt>
              </c:strCache>
            </c:strRef>
          </c:cat>
          <c:val>
            <c:numRef>
              <c:f>Dashboard!$H$6:$H$9</c:f>
              <c:numCache>
                <c:formatCode>0.0</c:formatCode>
                <c:ptCount val="3"/>
                <c:pt idx="0">
                  <c:v>5564.6153846153848</c:v>
                </c:pt>
                <c:pt idx="1">
                  <c:v>11827.407407407409</c:v>
                </c:pt>
                <c:pt idx="2">
                  <c:v>8731.0256410256407</c:v>
                </c:pt>
              </c:numCache>
            </c:numRef>
          </c:val>
        </c:ser>
        <c:dLbls>
          <c:showLegendKey val="0"/>
          <c:showVal val="0"/>
          <c:showCatName val="0"/>
          <c:showSerName val="0"/>
          <c:showPercent val="0"/>
          <c:showBubbleSize val="0"/>
        </c:dLbls>
        <c:gapWidth val="100"/>
        <c:overlap val="-24"/>
        <c:axId val="2085510944"/>
        <c:axId val="2085508224"/>
      </c:barChart>
      <c:catAx>
        <c:axId val="208551094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5508224"/>
        <c:crosses val="autoZero"/>
        <c:auto val="1"/>
        <c:lblAlgn val="ctr"/>
        <c:lblOffset val="100"/>
        <c:noMultiLvlLbl val="0"/>
      </c:catAx>
      <c:valAx>
        <c:axId val="2085508224"/>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55109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assignment 3.xlsx]Dashboard!PivotTable9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wise Avg revenue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Dashboard!$L$5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Dashboard!$K$6:$K$12</c:f>
              <c:strCache>
                <c:ptCount val="6"/>
                <c:pt idx="0">
                  <c:v>Bengaluru</c:v>
                </c:pt>
                <c:pt idx="1">
                  <c:v>Delhi</c:v>
                </c:pt>
                <c:pt idx="2">
                  <c:v>Hyderabad</c:v>
                </c:pt>
                <c:pt idx="3">
                  <c:v>Kolkata</c:v>
                </c:pt>
                <c:pt idx="4">
                  <c:v>Mumbai</c:v>
                </c:pt>
                <c:pt idx="5">
                  <c:v>Pune</c:v>
                </c:pt>
              </c:strCache>
            </c:strRef>
          </c:cat>
          <c:val>
            <c:numRef>
              <c:f>Dashboard!$L$6:$L$12</c:f>
              <c:numCache>
                <c:formatCode>0.0</c:formatCode>
                <c:ptCount val="6"/>
                <c:pt idx="0">
                  <c:v>11772.666666666668</c:v>
                </c:pt>
                <c:pt idx="1">
                  <c:v>13180</c:v>
                </c:pt>
                <c:pt idx="2">
                  <c:v>6372.6666666666661</c:v>
                </c:pt>
                <c:pt idx="3">
                  <c:v>6297.7777777777783</c:v>
                </c:pt>
                <c:pt idx="4">
                  <c:v>8517</c:v>
                </c:pt>
                <c:pt idx="5">
                  <c:v>5177.3333333333339</c:v>
                </c:pt>
              </c:numCache>
            </c:numRef>
          </c:val>
        </c:ser>
        <c:dLbls>
          <c:showLegendKey val="0"/>
          <c:showVal val="0"/>
          <c:showCatName val="0"/>
          <c:showSerName val="0"/>
          <c:showPercent val="0"/>
          <c:showBubbleSize val="0"/>
        </c:dLbls>
        <c:gapWidth val="100"/>
        <c:overlap val="-24"/>
        <c:axId val="2085506592"/>
        <c:axId val="2085509312"/>
      </c:barChart>
      <c:catAx>
        <c:axId val="208550659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5509312"/>
        <c:crosses val="autoZero"/>
        <c:auto val="1"/>
        <c:lblAlgn val="ctr"/>
        <c:lblOffset val="100"/>
        <c:noMultiLvlLbl val="0"/>
      </c:catAx>
      <c:valAx>
        <c:axId val="2085509312"/>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5506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assignment 3.xlsx]Dashboard!PivotTable10</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Gender wise revenue share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Dashboard!$H$26</c:f>
              <c:strCache>
                <c:ptCount val="1"/>
                <c:pt idx="0">
                  <c:v>Total</c:v>
                </c:pt>
              </c:strCache>
            </c:strRef>
          </c:tx>
          <c:dPt>
            <c:idx val="0"/>
            <c:bubble3D val="0"/>
            <c:spPr>
              <a:solidFill>
                <a:schemeClr val="accent2">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Dashboard!$G$27:$G$29</c:f>
              <c:strCache>
                <c:ptCount val="2"/>
                <c:pt idx="0">
                  <c:v>Female</c:v>
                </c:pt>
                <c:pt idx="1">
                  <c:v>Male</c:v>
                </c:pt>
              </c:strCache>
            </c:strRef>
          </c:cat>
          <c:val>
            <c:numRef>
              <c:f>Dashboard!$H$27:$H$29</c:f>
              <c:numCache>
                <c:formatCode>0.0</c:formatCode>
                <c:ptCount val="2"/>
                <c:pt idx="0">
                  <c:v>11086.888888888889</c:v>
                </c:pt>
                <c:pt idx="1">
                  <c:v>6299.3333333333339</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3.xlsx]Dashboard!PivotTable11</c:name>
    <c:fmtId val="2"/>
  </c:pivotSource>
  <c:chart>
    <c:autoTitleDeleted val="1"/>
    <c:pivotFmts>
      <c:pivotFmt>
        <c:idx val="0"/>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Dashboard!$C$42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Dashboard!$B$43:$B$47</c:f>
              <c:strCache>
                <c:ptCount val="4"/>
                <c:pt idx="0">
                  <c:v>Basic</c:v>
                </c:pt>
                <c:pt idx="1">
                  <c:v>Family</c:v>
                </c:pt>
                <c:pt idx="2">
                  <c:v>Premium</c:v>
                </c:pt>
                <c:pt idx="3">
                  <c:v>Standard</c:v>
                </c:pt>
              </c:strCache>
            </c:strRef>
          </c:cat>
          <c:val>
            <c:numRef>
              <c:f>Dashboard!$C$43:$C$47</c:f>
              <c:numCache>
                <c:formatCode>0</c:formatCode>
                <c:ptCount val="4"/>
                <c:pt idx="0">
                  <c:v>9</c:v>
                </c:pt>
                <c:pt idx="1">
                  <c:v>7</c:v>
                </c:pt>
                <c:pt idx="2">
                  <c:v>7</c:v>
                </c:pt>
                <c:pt idx="3">
                  <c:v>12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533400</xdr:colOff>
      <xdr:row>9</xdr:row>
      <xdr:rowOff>148590</xdr:rowOff>
    </xdr:from>
    <xdr:to>
      <xdr:col>8</xdr:col>
      <xdr:colOff>167640</xdr:colOff>
      <xdr:row>24</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12</xdr:row>
      <xdr:rowOff>57150</xdr:rowOff>
    </xdr:from>
    <xdr:to>
      <xdr:col>12</xdr:col>
      <xdr:colOff>228600</xdr:colOff>
      <xdr:row>25</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525780</xdr:colOff>
      <xdr:row>29</xdr:row>
      <xdr:rowOff>140970</xdr:rowOff>
    </xdr:from>
    <xdr:to>
      <xdr:col>8</xdr:col>
      <xdr:colOff>137160</xdr:colOff>
      <xdr:row>41</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259080</xdr:colOff>
      <xdr:row>36</xdr:row>
      <xdr:rowOff>22861</xdr:rowOff>
    </xdr:from>
    <xdr:to>
      <xdr:col>11</xdr:col>
      <xdr:colOff>464820</xdr:colOff>
      <xdr:row>41</xdr:row>
      <xdr:rowOff>1</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08710" y="6598639"/>
              <a:ext cx="1833221" cy="88025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601980</xdr:colOff>
      <xdr:row>38</xdr:row>
      <xdr:rowOff>106681</xdr:rowOff>
    </xdr:from>
    <xdr:to>
      <xdr:col>13</xdr:col>
      <xdr:colOff>251460</xdr:colOff>
      <xdr:row>46</xdr:row>
      <xdr:rowOff>68581</xdr:rowOff>
    </xdr:to>
    <mc:AlternateContent xmlns:mc="http://schemas.openxmlformats.org/markup-compatibility/2006" xmlns:a14="http://schemas.microsoft.com/office/drawing/2010/main">
      <mc:Choice Requires="a14">
        <xdr:graphicFrame macro="">
          <xdr:nvGraphicFramePr>
            <xdr:cNvPr id="6" name="Membership_Type"/>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9379091" y="7039940"/>
              <a:ext cx="1831999" cy="140123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586740</xdr:colOff>
      <xdr:row>26</xdr:row>
      <xdr:rowOff>129541</xdr:rowOff>
    </xdr:from>
    <xdr:to>
      <xdr:col>13</xdr:col>
      <xdr:colOff>236220</xdr:colOff>
      <xdr:row>37</xdr:row>
      <xdr:rowOff>114301</xdr:rowOff>
    </xdr:to>
    <mc:AlternateContent xmlns:mc="http://schemas.openxmlformats.org/markup-compatibility/2006" xmlns:a14="http://schemas.microsoft.com/office/drawing/2010/main">
      <mc:Choice Requires="a14">
        <xdr:graphicFrame macro="">
          <xdr:nvGraphicFramePr>
            <xdr:cNvPr id="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363851" y="4908504"/>
              <a:ext cx="1831999" cy="196031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281940</xdr:colOff>
      <xdr:row>41</xdr:row>
      <xdr:rowOff>106681</xdr:rowOff>
    </xdr:from>
    <xdr:to>
      <xdr:col>11</xdr:col>
      <xdr:colOff>487680</xdr:colOff>
      <xdr:row>46</xdr:row>
      <xdr:rowOff>60961</xdr:rowOff>
    </xdr:to>
    <mc:AlternateContent xmlns:mc="http://schemas.openxmlformats.org/markup-compatibility/2006" xmlns:a14="http://schemas.microsoft.com/office/drawing/2010/main">
      <mc:Choice Requires="a14">
        <xdr:graphicFrame macro="">
          <xdr:nvGraphicFramePr>
            <xdr:cNvPr id="8" name="Referred"/>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mlns="">
        <xdr:sp macro="" textlink="">
          <xdr:nvSpPr>
            <xdr:cNvPr id="0" name=""/>
            <xdr:cNvSpPr>
              <a:spLocks noTextEdit="1"/>
            </xdr:cNvSpPr>
          </xdr:nvSpPr>
          <xdr:spPr>
            <a:xfrm>
              <a:off x="7431570" y="7585570"/>
              <a:ext cx="1833221" cy="84798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243840</xdr:colOff>
      <xdr:row>29</xdr:row>
      <xdr:rowOff>38101</xdr:rowOff>
    </xdr:from>
    <xdr:to>
      <xdr:col>11</xdr:col>
      <xdr:colOff>449580</xdr:colOff>
      <xdr:row>35</xdr:row>
      <xdr:rowOff>106681</xdr:rowOff>
    </xdr:to>
    <mc:AlternateContent xmlns:mc="http://schemas.openxmlformats.org/markup-compatibility/2006" xmlns:a14="http://schemas.microsoft.com/office/drawing/2010/main">
      <mc:Choice Requires="a14">
        <xdr:graphicFrame macro="">
          <xdr:nvGraphicFramePr>
            <xdr:cNvPr id="9"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393470" y="5362694"/>
              <a:ext cx="1833221" cy="114102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258234</xdr:colOff>
      <xdr:row>39</xdr:row>
      <xdr:rowOff>125212</xdr:rowOff>
    </xdr:from>
    <xdr:to>
      <xdr:col>6</xdr:col>
      <xdr:colOff>707814</xdr:colOff>
      <xdr:row>48</xdr:row>
      <xdr:rowOff>125213</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maanfariz@yahoo.com" refreshedDate="45793.711673032405" createdVersion="4" refreshedVersion="4" minRefreshableVersion="3" recordCount="35">
  <cacheSource type="worksheet">
    <worksheetSource ref="A1:M36" sheet="Sheet1"/>
  </cacheSource>
  <cacheFields count="13">
    <cacheField name="Member 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 Dutration in Months" numFmtId="2">
      <sharedItems containsSemiMixedTypes="0" containsString="0" containsNumber="1" minValue="0.13333333333333333" maxValue="18.933333333333334"/>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aanfariz@yahoo.com" refreshedDate="45793.714560763889" createdVersion="4" refreshedVersion="4" minRefreshableVersion="3" recordCount="35">
  <cacheSource type="worksheet">
    <worksheetSource ref="A1:N36" sheet="Sheet1"/>
  </cacheSource>
  <cacheFields count="14">
    <cacheField name="Member 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 Dutration in Months" numFmtId="2">
      <sharedItems containsSemiMixedTypes="0" containsString="0" containsNumber="1" minValue="0.13333333333333333" maxValue="18.933333333333334"/>
    </cacheField>
    <cacheField name="Referred" numFmtId="0">
      <sharedItems/>
    </cacheField>
    <cacheField name="Total Revenue" numFmtId="165">
      <sharedItems containsSemiMixedTypes="0" containsString="0" containsNumber="1" minValue="240" maxValue="36333.33333333333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maanfariz@yahoo.com" refreshedDate="45793.724012384257" createdVersion="4" refreshedVersion="4" minRefreshableVersion="3" recordCount="35">
  <cacheSource type="worksheet">
    <worksheetSource ref="A1:O36" sheet="Sheet1"/>
  </cacheSource>
  <cacheFields count="15">
    <cacheField name="Member 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 Dutration in Months" numFmtId="2">
      <sharedItems containsSemiMixedTypes="0" containsString="0" containsNumber="1" minValue="0.13333333333333333" maxValue="18.933333333333334"/>
    </cacheField>
    <cacheField name="Referred" numFmtId="0">
      <sharedItems count="2">
        <s v="Yes"/>
        <s v="No"/>
      </sharedItems>
    </cacheField>
    <cacheField name="Total Revenue" numFmtId="165">
      <sharedItems containsSemiMixedTypes="0" containsString="0" containsNumber="1" minValue="240" maxValue="36333.333333333336"/>
    </cacheField>
    <cacheField name="Age group" numFmtId="165">
      <sharedItems count="3">
        <s v="Seniors"/>
        <s v="Youth"/>
        <s v="Adult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
  <r>
    <s v="M001"/>
    <s v="Anay Shanker"/>
    <n v="59"/>
    <s v="Male"/>
    <s v="Basic"/>
    <d v="2023-11-05T00:00:00"/>
    <d v="2024-05-13T00:00:00"/>
    <n v="800"/>
    <n v="25"/>
    <s v="Bengaluru"/>
    <s v="Hiran Shan"/>
    <n v="6.333333333333333"/>
    <x v="0"/>
  </r>
  <r>
    <s v="M002"/>
    <s v="Parinaaz Shanker"/>
    <n v="27"/>
    <s v="Male"/>
    <s v="Basic"/>
    <d v="2025-02-26T00:00:00"/>
    <d v="2025-03-24T00:00:00"/>
    <n v="800"/>
    <n v="20"/>
    <s v="Pune"/>
    <s v="Kiara Kakar"/>
    <n v="0.8666666666666667"/>
    <x v="0"/>
  </r>
  <r>
    <s v="M003"/>
    <s v="Aniruddh Batra"/>
    <n v="24"/>
    <s v="Male"/>
    <s v="Standard"/>
    <d v="2023-09-22T00:00:00"/>
    <d v="2024-03-20T00:00:00"/>
    <n v="1200"/>
    <n v="18"/>
    <s v="Hyderabad"/>
    <s v="Jhanvi Chaudhary"/>
    <n v="6"/>
    <x v="0"/>
  </r>
  <r>
    <s v="M004"/>
    <s v="Madhup Kapur"/>
    <n v="31"/>
    <s v="Female"/>
    <s v="Standard"/>
    <d v="2024-07-06T00:00:00"/>
    <d v="2024-10-22T00:00:00"/>
    <n v="1200"/>
    <n v="16"/>
    <s v="Hyderabad"/>
    <s v="Tara Swaminathan"/>
    <n v="3.6"/>
    <x v="0"/>
  </r>
  <r>
    <s v="M005"/>
    <s v="Rasha Kakar"/>
    <n v="19"/>
    <s v="Male"/>
    <s v="Family"/>
    <d v="2023-12-26T00:00:00"/>
    <d v="2024-07-28T00:00:00"/>
    <n v="2500"/>
    <n v="12"/>
    <s v="Bengaluru"/>
    <s v="Madhav Singh"/>
    <n v="7.166666666666667"/>
    <x v="0"/>
  </r>
  <r>
    <s v="M006"/>
    <s v="Ehsaan Batra"/>
    <n v="40"/>
    <s v="Male"/>
    <s v="Basic"/>
    <d v="2024-01-26T00:00:00"/>
    <d v="2024-04-10T00:00:00"/>
    <n v="800"/>
    <n v="14"/>
    <s v="Mumbai"/>
    <s v="Shray Ramakrishnan"/>
    <n v="2.5"/>
    <x v="0"/>
  </r>
  <r>
    <s v="M007"/>
    <s v="Zara Bains"/>
    <n v="41"/>
    <s v="Female"/>
    <s v="Basic"/>
    <d v="2024-10-23T00:00:00"/>
    <d v="2025-01-20T00:00:00"/>
    <n v="800"/>
    <n v="25"/>
    <s v="Pune"/>
    <m/>
    <n v="2.9666666666666668"/>
    <x v="1"/>
  </r>
  <r>
    <s v="M008"/>
    <s v="Uthkarsh Baral"/>
    <n v="43"/>
    <s v="Male"/>
    <s v="Premium"/>
    <d v="2024-06-07T00:00:00"/>
    <d v="2024-09-28T00:00:00"/>
    <n v="1800"/>
    <n v="28"/>
    <s v="Kolkata"/>
    <m/>
    <n v="3.7666666666666666"/>
    <x v="1"/>
  </r>
  <r>
    <s v="M009"/>
    <s v="Kashvi Char"/>
    <n v="42"/>
    <s v="Male"/>
    <s v="Basic"/>
    <d v="2024-10-04T00:00:00"/>
    <d v="2024-10-17T00:00:00"/>
    <n v="800"/>
    <n v="3"/>
    <s v="Kolkata"/>
    <s v="Nitara Comar"/>
    <n v="0.43333333333333335"/>
    <x v="0"/>
  </r>
  <r>
    <s v="M010"/>
    <s v="Dhanush Varma"/>
    <n v="37"/>
    <s v="Male"/>
    <s v="Standard"/>
    <d v="2023-10-03T00:00:00"/>
    <d v="2023-12-20T00:00:00"/>
    <n v="1200"/>
    <n v="29"/>
    <s v="Mumbai"/>
    <s v="Ranbir Karan"/>
    <n v="2.6"/>
    <x v="0"/>
  </r>
  <r>
    <s v="M011"/>
    <s v="Ishaan Goyal"/>
    <n v="48"/>
    <s v="Female"/>
    <s v="Standard"/>
    <d v="2024-01-06T00:00:00"/>
    <d v="2024-06-16T00:00:00"/>
    <n v="1200"/>
    <n v="13"/>
    <s v="Bengaluru"/>
    <s v="Rati Sanghvi"/>
    <n v="5.4"/>
    <x v="0"/>
  </r>
  <r>
    <s v="M012"/>
    <s v="Mahika Ravi"/>
    <n v="36"/>
    <s v="Male"/>
    <s v="Standard"/>
    <d v="2023-08-16T00:00:00"/>
    <d v="2024-10-03T00:00:00"/>
    <n v="1200"/>
    <n v="19"/>
    <s v="Kolkata"/>
    <s v="Ishaan Kashyap"/>
    <n v="13.8"/>
    <x v="0"/>
  </r>
  <r>
    <s v="M013"/>
    <s v="Purab Reddy"/>
    <n v="48"/>
    <s v="Female"/>
    <s v="Premium"/>
    <d v="2024-09-21T00:00:00"/>
    <d v="2024-12-15T00:00:00"/>
    <n v="1800"/>
    <n v="22"/>
    <s v="Kolkata"/>
    <m/>
    <n v="2.8333333333333335"/>
    <x v="1"/>
  </r>
  <r>
    <s v="M014"/>
    <s v="Tiya Soni"/>
    <n v="39"/>
    <s v="Male"/>
    <s v="Standard"/>
    <d v="2023-05-19T00:00:00"/>
    <d v="2023-11-12T00:00:00"/>
    <n v="1200"/>
    <n v="28"/>
    <s v="Mumbai"/>
    <m/>
    <n v="5.9"/>
    <x v="1"/>
  </r>
  <r>
    <s v="M015"/>
    <s v="Zara Dugar"/>
    <n v="44"/>
    <s v="Female"/>
    <s v="Basic"/>
    <d v="2024-02-11T00:00:00"/>
    <d v="2024-09-05T00:00:00"/>
    <n v="800"/>
    <n v="8"/>
    <s v="Hyderabad"/>
    <m/>
    <n v="6.9"/>
    <x v="1"/>
  </r>
  <r>
    <s v="M016"/>
    <s v="Lakshit Mander"/>
    <n v="39"/>
    <s v="Male"/>
    <s v="Family"/>
    <d v="2025-02-14T00:00:00"/>
    <d v="2025-03-16T00:00:00"/>
    <n v="2500"/>
    <n v="14"/>
    <s v="Kolkata"/>
    <m/>
    <n v="1"/>
    <x v="1"/>
  </r>
  <r>
    <s v="M017"/>
    <s v="Neysa Krish"/>
    <n v="35"/>
    <s v="Male"/>
    <s v="Standard"/>
    <d v="2024-02-07T00:00:00"/>
    <d v="2025-01-28T00:00:00"/>
    <n v="1200"/>
    <n v="25"/>
    <s v="Hyderabad"/>
    <m/>
    <n v="11.866666666666667"/>
    <x v="1"/>
  </r>
  <r>
    <s v="M018"/>
    <s v="Prerak Boase"/>
    <n v="56"/>
    <s v="Female"/>
    <s v="Family"/>
    <d v="2023-10-14T00:00:00"/>
    <d v="2024-12-23T00:00:00"/>
    <n v="2500"/>
    <n v="13"/>
    <s v="Delhi"/>
    <m/>
    <n v="14.533333333333333"/>
    <x v="1"/>
  </r>
  <r>
    <s v="M019"/>
    <s v="Siya Master"/>
    <n v="27"/>
    <s v="Female"/>
    <s v="Basic"/>
    <d v="2024-03-03T00:00:00"/>
    <d v="2025-01-07T00:00:00"/>
    <n v="800"/>
    <n v="26"/>
    <s v="Mumbai"/>
    <m/>
    <n v="10.333333333333334"/>
    <x v="1"/>
  </r>
  <r>
    <s v="M020"/>
    <s v="Madhup Biswas"/>
    <n v="28"/>
    <s v="Male"/>
    <s v="Family"/>
    <d v="2024-05-05T00:00:00"/>
    <d v="2024-11-12T00:00:00"/>
    <n v="2500"/>
    <n v="21"/>
    <s v="Mumbai"/>
    <s v="Tanya Bajwa"/>
    <n v="6.3666666666666663"/>
    <x v="0"/>
  </r>
  <r>
    <s v="M021"/>
    <s v="Indrans Ratti"/>
    <n v="57"/>
    <s v="Female"/>
    <s v="Premium"/>
    <d v="2023-08-08T00:00:00"/>
    <d v="2025-01-17T00:00:00"/>
    <n v="1800"/>
    <n v="19"/>
    <s v="Mumbai"/>
    <m/>
    <n v="17.600000000000001"/>
    <x v="1"/>
  </r>
  <r>
    <s v="M022"/>
    <s v="Kimaya Balay"/>
    <n v="26"/>
    <s v="Female"/>
    <s v="Premium"/>
    <d v="2024-01-29T00:00:00"/>
    <d v="2024-11-20T00:00:00"/>
    <n v="1800"/>
    <n v="5"/>
    <s v="Bengaluru"/>
    <m/>
    <n v="9.8666666666666671"/>
    <x v="1"/>
  </r>
  <r>
    <s v="M023"/>
    <s v="Eva Dass"/>
    <n v="48"/>
    <s v="Male"/>
    <s v="Premium"/>
    <d v="2024-06-08T00:00:00"/>
    <d v="2024-06-12T00:00:00"/>
    <n v="1800"/>
    <n v="18"/>
    <s v="Delhi"/>
    <m/>
    <n v="0.13333333333333333"/>
    <x v="1"/>
  </r>
  <r>
    <s v="M024"/>
    <s v="Pihu Wali"/>
    <n v="25"/>
    <s v="Female"/>
    <s v="Standard"/>
    <d v="2024-05-27T00:00:00"/>
    <d v="2025-03-14T00:00:00"/>
    <n v="1200"/>
    <n v="6"/>
    <s v="Bengaluru"/>
    <m/>
    <n v="9.6999999999999993"/>
    <x v="1"/>
  </r>
  <r>
    <s v="M025"/>
    <s v="Tiya Rege"/>
    <n v="53"/>
    <s v="Male"/>
    <s v="Premium"/>
    <d v="2023-12-26T00:00:00"/>
    <d v="2024-03-21T00:00:00"/>
    <n v="1800"/>
    <n v="17"/>
    <s v="Mumbai"/>
    <s v="Adira Brar"/>
    <n v="2.8666666666666667"/>
    <x v="0"/>
  </r>
  <r>
    <s v="M026"/>
    <s v="Aarav Sen"/>
    <n v="42"/>
    <s v="Female"/>
    <s v="Standard"/>
    <d v="2025-02-14T00:00:00"/>
    <d v="2025-03-11T00:00:00"/>
    <n v="1200"/>
    <n v="3"/>
    <s v="Delhi"/>
    <m/>
    <n v="0.83333333333333337"/>
    <x v="1"/>
  </r>
  <r>
    <s v="M027"/>
    <s v="Dishani Bera"/>
    <n v="24"/>
    <s v="Male"/>
    <s v="Family"/>
    <d v="2025-02-10T00:00:00"/>
    <d v="2025-03-10T00:00:00"/>
    <n v="2500"/>
    <n v="28"/>
    <s v="Mumbai"/>
    <m/>
    <n v="0.93333333333333335"/>
    <x v="1"/>
  </r>
  <r>
    <s v="M028"/>
    <s v="Indrans Grover"/>
    <n v="53"/>
    <s v="Male"/>
    <s v="Standard"/>
    <d v="2024-11-18T00:00:00"/>
    <d v="2024-12-19T00:00:00"/>
    <n v="1200"/>
    <n v="23"/>
    <s v="Pune"/>
    <m/>
    <n v="1.0333333333333334"/>
    <x v="1"/>
  </r>
  <r>
    <s v="M029"/>
    <s v="Kismat Edwin"/>
    <n v="29"/>
    <s v="Female"/>
    <s v="Family"/>
    <d v="2024-04-19T00:00:00"/>
    <d v="2024-04-26T00:00:00"/>
    <n v="2500"/>
    <n v="8"/>
    <s v="Hyderabad"/>
    <m/>
    <n v="0.23333333333333334"/>
    <x v="1"/>
  </r>
  <r>
    <s v="M030"/>
    <s v="Taran Vyas"/>
    <n v="31"/>
    <s v="Female"/>
    <s v="Family"/>
    <d v="2025-01-10T00:00:00"/>
    <d v="2025-03-29T00:00:00"/>
    <n v="2500"/>
    <n v="23"/>
    <s v="Kolkata"/>
    <s v="Nakul Balakrishnan"/>
    <n v="2.6"/>
    <x v="0"/>
  </r>
  <r>
    <s v="M031"/>
    <s v="Jiya Baral"/>
    <n v="52"/>
    <s v="Female"/>
    <s v="Basic"/>
    <d v="2023-06-11T00:00:00"/>
    <d v="2024-12-30T00:00:00"/>
    <n v="800"/>
    <n v="9"/>
    <s v="Delhi"/>
    <s v="Darshit Sidhu"/>
    <n v="18.933333333333334"/>
    <x v="0"/>
  </r>
  <r>
    <s v="M032"/>
    <s v="Gokul Sahni"/>
    <n v="20"/>
    <s v="Male"/>
    <s v="Standard"/>
    <d v="2024-04-09T00:00:00"/>
    <d v="2024-11-08T00:00:00"/>
    <n v="1200"/>
    <n v="2"/>
    <s v="Mumbai"/>
    <m/>
    <n v="7.1"/>
    <x v="1"/>
  </r>
  <r>
    <s v="M033"/>
    <s v="Prerak Lalla"/>
    <n v="22"/>
    <s v="Male"/>
    <s v="Basic"/>
    <d v="2025-02-11T00:00:00"/>
    <d v="2025-03-24T00:00:00"/>
    <n v="800"/>
    <n v="30"/>
    <s v="Mumbai"/>
    <m/>
    <n v="1.3666666666666667"/>
    <x v="1"/>
  </r>
  <r>
    <s v="M034"/>
    <s v="Hrishita Shroff"/>
    <n v="23"/>
    <s v="Male"/>
    <s v="Premium"/>
    <d v="2024-10-23T00:00:00"/>
    <d v="2025-03-05T00:00:00"/>
    <n v="1800"/>
    <n v="23"/>
    <s v="Pune"/>
    <s v="Riya Dugal"/>
    <n v="4.4333333333333336"/>
    <x v="0"/>
  </r>
  <r>
    <s v="M035"/>
    <s v="Oorja Sachar"/>
    <n v="27"/>
    <s v="Female"/>
    <s v="Standard"/>
    <d v="2024-01-21T00:00:00"/>
    <d v="2024-12-26T00:00:00"/>
    <n v="1200"/>
    <n v="27"/>
    <s v="Pune"/>
    <m/>
    <n v="11.333333333333334"/>
    <x v="1"/>
  </r>
</pivotCacheRecords>
</file>

<file path=xl/pivotCache/pivotCacheRecords2.xml><?xml version="1.0" encoding="utf-8"?>
<pivotCacheRecords xmlns="http://schemas.openxmlformats.org/spreadsheetml/2006/main" xmlns:r="http://schemas.openxmlformats.org/officeDocument/2006/relationships" count="35">
  <r>
    <s v="M001"/>
    <s v="Anay Shanker"/>
    <n v="59"/>
    <x v="0"/>
    <x v="0"/>
    <d v="2023-11-05T00:00:00"/>
    <d v="2024-05-13T00:00:00"/>
    <n v="800"/>
    <n v="25"/>
    <x v="0"/>
    <s v="Hiran Shan"/>
    <n v="6.333333333333333"/>
    <s v="Yes"/>
    <n v="5066.6666666666661"/>
  </r>
  <r>
    <s v="M002"/>
    <s v="Parinaaz Shanker"/>
    <n v="27"/>
    <x v="0"/>
    <x v="0"/>
    <d v="2025-02-26T00:00:00"/>
    <d v="2025-03-24T00:00:00"/>
    <n v="800"/>
    <n v="20"/>
    <x v="1"/>
    <s v="Kiara Kakar"/>
    <n v="0.8666666666666667"/>
    <s v="Yes"/>
    <n v="693.33333333333337"/>
  </r>
  <r>
    <s v="M003"/>
    <s v="Aniruddh Batra"/>
    <n v="24"/>
    <x v="0"/>
    <x v="1"/>
    <d v="2023-09-22T00:00:00"/>
    <d v="2024-03-20T00:00:00"/>
    <n v="1200"/>
    <n v="18"/>
    <x v="2"/>
    <s v="Jhanvi Chaudhary"/>
    <n v="6"/>
    <s v="Yes"/>
    <n v="7200"/>
  </r>
  <r>
    <s v="M004"/>
    <s v="Madhup Kapur"/>
    <n v="31"/>
    <x v="1"/>
    <x v="1"/>
    <d v="2024-07-06T00:00:00"/>
    <d v="2024-10-22T00:00:00"/>
    <n v="1200"/>
    <n v="16"/>
    <x v="2"/>
    <s v="Tara Swaminathan"/>
    <n v="3.6"/>
    <s v="Yes"/>
    <n v="4320"/>
  </r>
  <r>
    <s v="M005"/>
    <s v="Rasha Kakar"/>
    <n v="19"/>
    <x v="0"/>
    <x v="2"/>
    <d v="2023-12-26T00:00:00"/>
    <d v="2024-07-28T00:00:00"/>
    <n v="2500"/>
    <n v="12"/>
    <x v="0"/>
    <s v="Madhav Singh"/>
    <n v="7.166666666666667"/>
    <s v="Yes"/>
    <n v="17916.666666666668"/>
  </r>
  <r>
    <s v="M006"/>
    <s v="Ehsaan Batra"/>
    <n v="40"/>
    <x v="0"/>
    <x v="0"/>
    <d v="2024-01-26T00:00:00"/>
    <d v="2024-04-10T00:00:00"/>
    <n v="800"/>
    <n v="14"/>
    <x v="3"/>
    <s v="Shray Ramakrishnan"/>
    <n v="2.5"/>
    <s v="Yes"/>
    <n v="2000"/>
  </r>
  <r>
    <s v="M007"/>
    <s v="Zara Bains"/>
    <n v="41"/>
    <x v="1"/>
    <x v="0"/>
    <d v="2024-10-23T00:00:00"/>
    <d v="2025-01-20T00:00:00"/>
    <n v="800"/>
    <n v="25"/>
    <x v="1"/>
    <m/>
    <n v="2.9666666666666668"/>
    <s v="No"/>
    <n v="2373.3333333333335"/>
  </r>
  <r>
    <s v="M008"/>
    <s v="Uthkarsh Baral"/>
    <n v="43"/>
    <x v="0"/>
    <x v="3"/>
    <d v="2024-06-07T00:00:00"/>
    <d v="2024-09-28T00:00:00"/>
    <n v="1800"/>
    <n v="28"/>
    <x v="4"/>
    <m/>
    <n v="3.7666666666666666"/>
    <s v="No"/>
    <n v="6780"/>
  </r>
  <r>
    <s v="M009"/>
    <s v="Kashvi Char"/>
    <n v="42"/>
    <x v="0"/>
    <x v="0"/>
    <d v="2024-10-04T00:00:00"/>
    <d v="2024-10-17T00:00:00"/>
    <n v="800"/>
    <n v="3"/>
    <x v="4"/>
    <s v="Nitara Comar"/>
    <n v="0.43333333333333335"/>
    <s v="Yes"/>
    <n v="346.66666666666669"/>
  </r>
  <r>
    <s v="M010"/>
    <s v="Dhanush Varma"/>
    <n v="37"/>
    <x v="0"/>
    <x v="1"/>
    <d v="2023-10-03T00:00:00"/>
    <d v="2023-12-20T00:00:00"/>
    <n v="1200"/>
    <n v="29"/>
    <x v="3"/>
    <s v="Ranbir Karan"/>
    <n v="2.6"/>
    <s v="Yes"/>
    <n v="3120"/>
  </r>
  <r>
    <s v="M011"/>
    <s v="Ishaan Goyal"/>
    <n v="48"/>
    <x v="1"/>
    <x v="1"/>
    <d v="2024-01-06T00:00:00"/>
    <d v="2024-06-16T00:00:00"/>
    <n v="1200"/>
    <n v="13"/>
    <x v="0"/>
    <s v="Rati Sanghvi"/>
    <n v="5.4"/>
    <s v="Yes"/>
    <n v="6480"/>
  </r>
  <r>
    <s v="M012"/>
    <s v="Mahika Ravi"/>
    <n v="36"/>
    <x v="0"/>
    <x v="1"/>
    <d v="2023-08-16T00:00:00"/>
    <d v="2024-10-03T00:00:00"/>
    <n v="1200"/>
    <n v="19"/>
    <x v="4"/>
    <s v="Ishaan Kashyap"/>
    <n v="13.8"/>
    <s v="Yes"/>
    <n v="16560"/>
  </r>
  <r>
    <s v="M013"/>
    <s v="Purab Reddy"/>
    <n v="48"/>
    <x v="1"/>
    <x v="3"/>
    <d v="2024-09-21T00:00:00"/>
    <d v="2024-12-15T00:00:00"/>
    <n v="1800"/>
    <n v="22"/>
    <x v="4"/>
    <m/>
    <n v="2.8333333333333335"/>
    <s v="No"/>
    <n v="5100"/>
  </r>
  <r>
    <s v="M014"/>
    <s v="Tiya Soni"/>
    <n v="39"/>
    <x v="0"/>
    <x v="1"/>
    <d v="2023-05-19T00:00:00"/>
    <d v="2023-11-12T00:00:00"/>
    <n v="1200"/>
    <n v="28"/>
    <x v="3"/>
    <m/>
    <n v="5.9"/>
    <s v="No"/>
    <n v="7080"/>
  </r>
  <r>
    <s v="M015"/>
    <s v="Zara Dugar"/>
    <n v="44"/>
    <x v="1"/>
    <x v="0"/>
    <d v="2024-02-11T00:00:00"/>
    <d v="2024-09-05T00:00:00"/>
    <n v="800"/>
    <n v="8"/>
    <x v="2"/>
    <m/>
    <n v="6.9"/>
    <s v="No"/>
    <n v="5520"/>
  </r>
  <r>
    <s v="M016"/>
    <s v="Lakshit Mander"/>
    <n v="39"/>
    <x v="0"/>
    <x v="2"/>
    <d v="2025-02-14T00:00:00"/>
    <d v="2025-03-16T00:00:00"/>
    <n v="2500"/>
    <n v="14"/>
    <x v="4"/>
    <m/>
    <n v="1"/>
    <s v="No"/>
    <n v="2500"/>
  </r>
  <r>
    <s v="M017"/>
    <s v="Neysa Krish"/>
    <n v="35"/>
    <x v="0"/>
    <x v="1"/>
    <d v="2024-02-07T00:00:00"/>
    <d v="2025-01-28T00:00:00"/>
    <n v="1200"/>
    <n v="25"/>
    <x v="2"/>
    <m/>
    <n v="11.866666666666667"/>
    <s v="No"/>
    <n v="14240"/>
  </r>
  <r>
    <s v="M018"/>
    <s v="Prerak Boase"/>
    <n v="56"/>
    <x v="1"/>
    <x v="2"/>
    <d v="2023-10-14T00:00:00"/>
    <d v="2024-12-23T00:00:00"/>
    <n v="2500"/>
    <n v="13"/>
    <x v="5"/>
    <m/>
    <n v="14.533333333333333"/>
    <s v="No"/>
    <n v="36333.333333333336"/>
  </r>
  <r>
    <s v="M019"/>
    <s v="Siya Master"/>
    <n v="27"/>
    <x v="1"/>
    <x v="0"/>
    <d v="2024-03-03T00:00:00"/>
    <d v="2025-01-07T00:00:00"/>
    <n v="800"/>
    <n v="26"/>
    <x v="3"/>
    <m/>
    <n v="10.333333333333334"/>
    <s v="No"/>
    <n v="8266.6666666666679"/>
  </r>
  <r>
    <s v="M020"/>
    <s v="Madhup Biswas"/>
    <n v="28"/>
    <x v="0"/>
    <x v="2"/>
    <d v="2024-05-05T00:00:00"/>
    <d v="2024-11-12T00:00:00"/>
    <n v="2500"/>
    <n v="21"/>
    <x v="3"/>
    <s v="Tanya Bajwa"/>
    <n v="6.3666666666666663"/>
    <s v="Yes"/>
    <n v="15916.666666666666"/>
  </r>
  <r>
    <s v="M021"/>
    <s v="Indrans Ratti"/>
    <n v="57"/>
    <x v="1"/>
    <x v="3"/>
    <d v="2023-08-08T00:00:00"/>
    <d v="2025-01-17T00:00:00"/>
    <n v="1800"/>
    <n v="19"/>
    <x v="3"/>
    <m/>
    <n v="17.600000000000001"/>
    <s v="No"/>
    <n v="31680.000000000004"/>
  </r>
  <r>
    <s v="M022"/>
    <s v="Kimaya Balay"/>
    <n v="26"/>
    <x v="1"/>
    <x v="3"/>
    <d v="2024-01-29T00:00:00"/>
    <d v="2024-11-20T00:00:00"/>
    <n v="1800"/>
    <n v="5"/>
    <x v="0"/>
    <m/>
    <n v="9.8666666666666671"/>
    <s v="No"/>
    <n v="17760"/>
  </r>
  <r>
    <s v="M023"/>
    <s v="Eva Dass"/>
    <n v="48"/>
    <x v="0"/>
    <x v="3"/>
    <d v="2024-06-08T00:00:00"/>
    <d v="2024-06-12T00:00:00"/>
    <n v="1800"/>
    <n v="18"/>
    <x v="5"/>
    <m/>
    <n v="0.13333333333333333"/>
    <s v="No"/>
    <n v="240"/>
  </r>
  <r>
    <s v="M024"/>
    <s v="Pihu Wali"/>
    <n v="25"/>
    <x v="1"/>
    <x v="1"/>
    <d v="2024-05-27T00:00:00"/>
    <d v="2025-03-14T00:00:00"/>
    <n v="1200"/>
    <n v="6"/>
    <x v="0"/>
    <m/>
    <n v="9.6999999999999993"/>
    <s v="No"/>
    <n v="11640"/>
  </r>
  <r>
    <s v="M025"/>
    <s v="Tiya Rege"/>
    <n v="53"/>
    <x v="0"/>
    <x v="3"/>
    <d v="2023-12-26T00:00:00"/>
    <d v="2024-03-21T00:00:00"/>
    <n v="1800"/>
    <n v="17"/>
    <x v="3"/>
    <s v="Adira Brar"/>
    <n v="2.8666666666666667"/>
    <s v="Yes"/>
    <n v="5160"/>
  </r>
  <r>
    <s v="M026"/>
    <s v="Aarav Sen"/>
    <n v="42"/>
    <x v="1"/>
    <x v="1"/>
    <d v="2025-02-14T00:00:00"/>
    <d v="2025-03-11T00:00:00"/>
    <n v="1200"/>
    <n v="3"/>
    <x v="5"/>
    <m/>
    <n v="0.83333333333333337"/>
    <s v="No"/>
    <n v="1000"/>
  </r>
  <r>
    <s v="M027"/>
    <s v="Dishani Bera"/>
    <n v="24"/>
    <x v="0"/>
    <x v="2"/>
    <d v="2025-02-10T00:00:00"/>
    <d v="2025-03-10T00:00:00"/>
    <n v="2500"/>
    <n v="28"/>
    <x v="3"/>
    <m/>
    <n v="0.93333333333333335"/>
    <s v="No"/>
    <n v="2333.3333333333335"/>
  </r>
  <r>
    <s v="M028"/>
    <s v="Indrans Grover"/>
    <n v="53"/>
    <x v="0"/>
    <x v="1"/>
    <d v="2024-11-18T00:00:00"/>
    <d v="2024-12-19T00:00:00"/>
    <n v="1200"/>
    <n v="23"/>
    <x v="1"/>
    <m/>
    <n v="1.0333333333333334"/>
    <s v="No"/>
    <n v="1240.0000000000002"/>
  </r>
  <r>
    <s v="M029"/>
    <s v="Kismat Edwin"/>
    <n v="29"/>
    <x v="1"/>
    <x v="2"/>
    <d v="2024-04-19T00:00:00"/>
    <d v="2024-04-26T00:00:00"/>
    <n v="2500"/>
    <n v="8"/>
    <x v="2"/>
    <m/>
    <n v="0.23333333333333334"/>
    <s v="No"/>
    <n v="583.33333333333337"/>
  </r>
  <r>
    <s v="M030"/>
    <s v="Taran Vyas"/>
    <n v="31"/>
    <x v="1"/>
    <x v="2"/>
    <d v="2025-01-10T00:00:00"/>
    <d v="2025-03-29T00:00:00"/>
    <n v="2500"/>
    <n v="23"/>
    <x v="4"/>
    <s v="Nakul Balakrishnan"/>
    <n v="2.6"/>
    <s v="Yes"/>
    <n v="6500"/>
  </r>
  <r>
    <s v="M031"/>
    <s v="Jiya Baral"/>
    <n v="52"/>
    <x v="1"/>
    <x v="0"/>
    <d v="2023-06-11T00:00:00"/>
    <d v="2024-12-30T00:00:00"/>
    <n v="800"/>
    <n v="9"/>
    <x v="5"/>
    <s v="Darshit Sidhu"/>
    <n v="18.933333333333334"/>
    <s v="Yes"/>
    <n v="15146.666666666666"/>
  </r>
  <r>
    <s v="M032"/>
    <s v="Gokul Sahni"/>
    <n v="20"/>
    <x v="0"/>
    <x v="1"/>
    <d v="2024-04-09T00:00:00"/>
    <d v="2024-11-08T00:00:00"/>
    <n v="1200"/>
    <n v="2"/>
    <x v="3"/>
    <m/>
    <n v="7.1"/>
    <s v="No"/>
    <n v="8520"/>
  </r>
  <r>
    <s v="M033"/>
    <s v="Prerak Lalla"/>
    <n v="22"/>
    <x v="0"/>
    <x v="0"/>
    <d v="2025-02-11T00:00:00"/>
    <d v="2025-03-24T00:00:00"/>
    <n v="800"/>
    <n v="30"/>
    <x v="3"/>
    <m/>
    <n v="1.3666666666666667"/>
    <s v="No"/>
    <n v="1093.3333333333333"/>
  </r>
  <r>
    <s v="M034"/>
    <s v="Hrishita Shroff"/>
    <n v="23"/>
    <x v="0"/>
    <x v="3"/>
    <d v="2024-10-23T00:00:00"/>
    <d v="2025-03-05T00:00:00"/>
    <n v="1800"/>
    <n v="23"/>
    <x v="1"/>
    <s v="Riya Dugal"/>
    <n v="4.4333333333333336"/>
    <s v="Yes"/>
    <n v="7980"/>
  </r>
  <r>
    <s v="M035"/>
    <s v="Oorja Sachar"/>
    <n v="27"/>
    <x v="1"/>
    <x v="1"/>
    <d v="2024-01-21T00:00:00"/>
    <d v="2024-12-26T00:00:00"/>
    <n v="1200"/>
    <n v="27"/>
    <x v="1"/>
    <m/>
    <n v="11.333333333333334"/>
    <s v="No"/>
    <n v="13600"/>
  </r>
</pivotCacheRecords>
</file>

<file path=xl/pivotCache/pivotCacheRecords3.xml><?xml version="1.0" encoding="utf-8"?>
<pivotCacheRecords xmlns="http://schemas.openxmlformats.org/spreadsheetml/2006/main" xmlns:r="http://schemas.openxmlformats.org/officeDocument/2006/relationships" count="35">
  <r>
    <s v="M001"/>
    <s v="Anay Shanker"/>
    <n v="59"/>
    <x v="0"/>
    <x v="0"/>
    <d v="2023-11-05T00:00:00"/>
    <d v="2024-05-13T00:00:00"/>
    <n v="800"/>
    <n v="25"/>
    <x v="0"/>
    <s v="Hiran Shan"/>
    <n v="6.333333333333333"/>
    <x v="0"/>
    <n v="5066.6666666666661"/>
    <x v="0"/>
  </r>
  <r>
    <s v="M002"/>
    <s v="Parinaaz Shanker"/>
    <n v="27"/>
    <x v="0"/>
    <x v="0"/>
    <d v="2025-02-26T00:00:00"/>
    <d v="2025-03-24T00:00:00"/>
    <n v="800"/>
    <n v="20"/>
    <x v="1"/>
    <s v="Kiara Kakar"/>
    <n v="0.8666666666666667"/>
    <x v="0"/>
    <n v="693.33333333333337"/>
    <x v="1"/>
  </r>
  <r>
    <s v="M003"/>
    <s v="Aniruddh Batra"/>
    <n v="24"/>
    <x v="0"/>
    <x v="1"/>
    <d v="2023-09-22T00:00:00"/>
    <d v="2024-03-20T00:00:00"/>
    <n v="1200"/>
    <n v="18"/>
    <x v="2"/>
    <s v="Jhanvi Chaudhary"/>
    <n v="6"/>
    <x v="0"/>
    <n v="7200"/>
    <x v="1"/>
  </r>
  <r>
    <s v="M004"/>
    <s v="Madhup Kapur"/>
    <n v="31"/>
    <x v="1"/>
    <x v="1"/>
    <d v="2024-07-06T00:00:00"/>
    <d v="2024-10-22T00:00:00"/>
    <n v="1200"/>
    <n v="16"/>
    <x v="2"/>
    <s v="Tara Swaminathan"/>
    <n v="3.6"/>
    <x v="0"/>
    <n v="4320"/>
    <x v="2"/>
  </r>
  <r>
    <s v="M005"/>
    <s v="Rasha Kakar"/>
    <n v="19"/>
    <x v="0"/>
    <x v="2"/>
    <d v="2023-12-26T00:00:00"/>
    <d v="2024-07-28T00:00:00"/>
    <n v="2500"/>
    <n v="12"/>
    <x v="0"/>
    <s v="Madhav Singh"/>
    <n v="7.166666666666667"/>
    <x v="0"/>
    <n v="17916.666666666668"/>
    <x v="1"/>
  </r>
  <r>
    <s v="M006"/>
    <s v="Ehsaan Batra"/>
    <n v="40"/>
    <x v="0"/>
    <x v="0"/>
    <d v="2024-01-26T00:00:00"/>
    <d v="2024-04-10T00:00:00"/>
    <n v="800"/>
    <n v="14"/>
    <x v="3"/>
    <s v="Shray Ramakrishnan"/>
    <n v="2.5"/>
    <x v="0"/>
    <n v="2000"/>
    <x v="2"/>
  </r>
  <r>
    <s v="M007"/>
    <s v="Zara Bains"/>
    <n v="41"/>
    <x v="1"/>
    <x v="0"/>
    <d v="2024-10-23T00:00:00"/>
    <d v="2025-01-20T00:00:00"/>
    <n v="800"/>
    <n v="25"/>
    <x v="1"/>
    <m/>
    <n v="2.9666666666666668"/>
    <x v="1"/>
    <n v="2373.3333333333335"/>
    <x v="2"/>
  </r>
  <r>
    <s v="M008"/>
    <s v="Uthkarsh Baral"/>
    <n v="43"/>
    <x v="0"/>
    <x v="3"/>
    <d v="2024-06-07T00:00:00"/>
    <d v="2024-09-28T00:00:00"/>
    <n v="1800"/>
    <n v="28"/>
    <x v="4"/>
    <m/>
    <n v="3.7666666666666666"/>
    <x v="1"/>
    <n v="6780"/>
    <x v="2"/>
  </r>
  <r>
    <s v="M009"/>
    <s v="Kashvi Char"/>
    <n v="42"/>
    <x v="0"/>
    <x v="0"/>
    <d v="2024-10-04T00:00:00"/>
    <d v="2024-10-17T00:00:00"/>
    <n v="800"/>
    <n v="3"/>
    <x v="4"/>
    <s v="Nitara Comar"/>
    <n v="0.43333333333333335"/>
    <x v="0"/>
    <n v="346.66666666666669"/>
    <x v="2"/>
  </r>
  <r>
    <s v="M010"/>
    <s v="Dhanush Varma"/>
    <n v="37"/>
    <x v="0"/>
    <x v="1"/>
    <d v="2023-10-03T00:00:00"/>
    <d v="2023-12-20T00:00:00"/>
    <n v="1200"/>
    <n v="29"/>
    <x v="3"/>
    <s v="Ranbir Karan"/>
    <n v="2.6"/>
    <x v="0"/>
    <n v="3120"/>
    <x v="2"/>
  </r>
  <r>
    <s v="M011"/>
    <s v="Ishaan Goyal"/>
    <n v="48"/>
    <x v="1"/>
    <x v="1"/>
    <d v="2024-01-06T00:00:00"/>
    <d v="2024-06-16T00:00:00"/>
    <n v="1200"/>
    <n v="13"/>
    <x v="0"/>
    <s v="Rati Sanghvi"/>
    <n v="5.4"/>
    <x v="0"/>
    <n v="6480"/>
    <x v="0"/>
  </r>
  <r>
    <s v="M012"/>
    <s v="Mahika Ravi"/>
    <n v="36"/>
    <x v="0"/>
    <x v="1"/>
    <d v="2023-08-16T00:00:00"/>
    <d v="2024-10-03T00:00:00"/>
    <n v="1200"/>
    <n v="19"/>
    <x v="4"/>
    <s v="Ishaan Kashyap"/>
    <n v="13.8"/>
    <x v="0"/>
    <n v="16560"/>
    <x v="2"/>
  </r>
  <r>
    <s v="M013"/>
    <s v="Purab Reddy"/>
    <n v="48"/>
    <x v="1"/>
    <x v="3"/>
    <d v="2024-09-21T00:00:00"/>
    <d v="2024-12-15T00:00:00"/>
    <n v="1800"/>
    <n v="22"/>
    <x v="4"/>
    <m/>
    <n v="2.8333333333333335"/>
    <x v="1"/>
    <n v="5100"/>
    <x v="0"/>
  </r>
  <r>
    <s v="M014"/>
    <s v="Tiya Soni"/>
    <n v="39"/>
    <x v="0"/>
    <x v="1"/>
    <d v="2023-05-19T00:00:00"/>
    <d v="2023-11-12T00:00:00"/>
    <n v="1200"/>
    <n v="28"/>
    <x v="3"/>
    <m/>
    <n v="5.9"/>
    <x v="1"/>
    <n v="7080"/>
    <x v="2"/>
  </r>
  <r>
    <s v="M015"/>
    <s v="Zara Dugar"/>
    <n v="44"/>
    <x v="1"/>
    <x v="0"/>
    <d v="2024-02-11T00:00:00"/>
    <d v="2024-09-05T00:00:00"/>
    <n v="800"/>
    <n v="8"/>
    <x v="2"/>
    <m/>
    <n v="6.9"/>
    <x v="1"/>
    <n v="5520"/>
    <x v="2"/>
  </r>
  <r>
    <s v="M016"/>
    <s v="Lakshit Mander"/>
    <n v="39"/>
    <x v="0"/>
    <x v="2"/>
    <d v="2025-02-14T00:00:00"/>
    <d v="2025-03-16T00:00:00"/>
    <n v="2500"/>
    <n v="14"/>
    <x v="4"/>
    <m/>
    <n v="1"/>
    <x v="1"/>
    <n v="2500"/>
    <x v="2"/>
  </r>
  <r>
    <s v="M017"/>
    <s v="Neysa Krish"/>
    <n v="35"/>
    <x v="0"/>
    <x v="1"/>
    <d v="2024-02-07T00:00:00"/>
    <d v="2025-01-28T00:00:00"/>
    <n v="1200"/>
    <n v="25"/>
    <x v="2"/>
    <m/>
    <n v="11.866666666666667"/>
    <x v="1"/>
    <n v="14240"/>
    <x v="2"/>
  </r>
  <r>
    <s v="M018"/>
    <s v="Prerak Boase"/>
    <n v="56"/>
    <x v="1"/>
    <x v="2"/>
    <d v="2023-10-14T00:00:00"/>
    <d v="2024-12-23T00:00:00"/>
    <n v="2500"/>
    <n v="13"/>
    <x v="5"/>
    <m/>
    <n v="14.533333333333333"/>
    <x v="1"/>
    <n v="36333.333333333336"/>
    <x v="0"/>
  </r>
  <r>
    <s v="M019"/>
    <s v="Siya Master"/>
    <n v="27"/>
    <x v="1"/>
    <x v="0"/>
    <d v="2024-03-03T00:00:00"/>
    <d v="2025-01-07T00:00:00"/>
    <n v="800"/>
    <n v="26"/>
    <x v="3"/>
    <m/>
    <n v="10.333333333333334"/>
    <x v="1"/>
    <n v="8266.6666666666679"/>
    <x v="1"/>
  </r>
  <r>
    <s v="M020"/>
    <s v="Madhup Biswas"/>
    <n v="28"/>
    <x v="0"/>
    <x v="2"/>
    <d v="2024-05-05T00:00:00"/>
    <d v="2024-11-12T00:00:00"/>
    <n v="2500"/>
    <n v="21"/>
    <x v="3"/>
    <s v="Tanya Bajwa"/>
    <n v="6.3666666666666663"/>
    <x v="0"/>
    <n v="15916.666666666666"/>
    <x v="1"/>
  </r>
  <r>
    <s v="M021"/>
    <s v="Indrans Ratti"/>
    <n v="57"/>
    <x v="1"/>
    <x v="3"/>
    <d v="2023-08-08T00:00:00"/>
    <d v="2025-01-17T00:00:00"/>
    <n v="1800"/>
    <n v="19"/>
    <x v="3"/>
    <m/>
    <n v="17.600000000000001"/>
    <x v="1"/>
    <n v="31680.000000000004"/>
    <x v="0"/>
  </r>
  <r>
    <s v="M022"/>
    <s v="Kimaya Balay"/>
    <n v="26"/>
    <x v="1"/>
    <x v="3"/>
    <d v="2024-01-29T00:00:00"/>
    <d v="2024-11-20T00:00:00"/>
    <n v="1800"/>
    <n v="5"/>
    <x v="0"/>
    <m/>
    <n v="9.8666666666666671"/>
    <x v="1"/>
    <n v="17760"/>
    <x v="1"/>
  </r>
  <r>
    <s v="M023"/>
    <s v="Eva Dass"/>
    <n v="48"/>
    <x v="0"/>
    <x v="3"/>
    <d v="2024-06-08T00:00:00"/>
    <d v="2024-06-12T00:00:00"/>
    <n v="1800"/>
    <n v="18"/>
    <x v="5"/>
    <m/>
    <n v="0.13333333333333333"/>
    <x v="1"/>
    <n v="240"/>
    <x v="0"/>
  </r>
  <r>
    <s v="M024"/>
    <s v="Pihu Wali"/>
    <n v="25"/>
    <x v="1"/>
    <x v="1"/>
    <d v="2024-05-27T00:00:00"/>
    <d v="2025-03-14T00:00:00"/>
    <n v="1200"/>
    <n v="6"/>
    <x v="0"/>
    <m/>
    <n v="9.6999999999999993"/>
    <x v="1"/>
    <n v="11640"/>
    <x v="1"/>
  </r>
  <r>
    <s v="M025"/>
    <s v="Tiya Rege"/>
    <n v="53"/>
    <x v="0"/>
    <x v="3"/>
    <d v="2023-12-26T00:00:00"/>
    <d v="2024-03-21T00:00:00"/>
    <n v="1800"/>
    <n v="17"/>
    <x v="3"/>
    <s v="Adira Brar"/>
    <n v="2.8666666666666667"/>
    <x v="0"/>
    <n v="5160"/>
    <x v="0"/>
  </r>
  <r>
    <s v="M026"/>
    <s v="Aarav Sen"/>
    <n v="42"/>
    <x v="1"/>
    <x v="1"/>
    <d v="2025-02-14T00:00:00"/>
    <d v="2025-03-11T00:00:00"/>
    <n v="1200"/>
    <n v="3"/>
    <x v="5"/>
    <m/>
    <n v="0.83333333333333337"/>
    <x v="1"/>
    <n v="1000"/>
    <x v="2"/>
  </r>
  <r>
    <s v="M027"/>
    <s v="Dishani Bera"/>
    <n v="24"/>
    <x v="0"/>
    <x v="2"/>
    <d v="2025-02-10T00:00:00"/>
    <d v="2025-03-10T00:00:00"/>
    <n v="2500"/>
    <n v="28"/>
    <x v="3"/>
    <m/>
    <n v="0.93333333333333335"/>
    <x v="1"/>
    <n v="2333.3333333333335"/>
    <x v="1"/>
  </r>
  <r>
    <s v="M028"/>
    <s v="Indrans Grover"/>
    <n v="53"/>
    <x v="0"/>
    <x v="1"/>
    <d v="2024-11-18T00:00:00"/>
    <d v="2024-12-19T00:00:00"/>
    <n v="1200"/>
    <n v="23"/>
    <x v="1"/>
    <m/>
    <n v="1.0333333333333334"/>
    <x v="1"/>
    <n v="1240.0000000000002"/>
    <x v="0"/>
  </r>
  <r>
    <s v="M029"/>
    <s v="Kismat Edwin"/>
    <n v="29"/>
    <x v="1"/>
    <x v="2"/>
    <d v="2024-04-19T00:00:00"/>
    <d v="2024-04-26T00:00:00"/>
    <n v="2500"/>
    <n v="8"/>
    <x v="2"/>
    <m/>
    <n v="0.23333333333333334"/>
    <x v="1"/>
    <n v="583.33333333333337"/>
    <x v="1"/>
  </r>
  <r>
    <s v="M030"/>
    <s v="Taran Vyas"/>
    <n v="31"/>
    <x v="1"/>
    <x v="2"/>
    <d v="2025-01-10T00:00:00"/>
    <d v="2025-03-29T00:00:00"/>
    <n v="2500"/>
    <n v="23"/>
    <x v="4"/>
    <s v="Nakul Balakrishnan"/>
    <n v="2.6"/>
    <x v="0"/>
    <n v="6500"/>
    <x v="2"/>
  </r>
  <r>
    <s v="M031"/>
    <s v="Jiya Baral"/>
    <n v="52"/>
    <x v="1"/>
    <x v="0"/>
    <d v="2023-06-11T00:00:00"/>
    <d v="2024-12-30T00:00:00"/>
    <n v="800"/>
    <n v="9"/>
    <x v="5"/>
    <s v="Darshit Sidhu"/>
    <n v="18.933333333333334"/>
    <x v="0"/>
    <n v="15146.666666666666"/>
    <x v="0"/>
  </r>
  <r>
    <s v="M032"/>
    <s v="Gokul Sahni"/>
    <n v="20"/>
    <x v="0"/>
    <x v="1"/>
    <d v="2024-04-09T00:00:00"/>
    <d v="2024-11-08T00:00:00"/>
    <n v="1200"/>
    <n v="2"/>
    <x v="3"/>
    <m/>
    <n v="7.1"/>
    <x v="1"/>
    <n v="8520"/>
    <x v="1"/>
  </r>
  <r>
    <s v="M033"/>
    <s v="Prerak Lalla"/>
    <n v="22"/>
    <x v="0"/>
    <x v="0"/>
    <d v="2025-02-11T00:00:00"/>
    <d v="2025-03-24T00:00:00"/>
    <n v="800"/>
    <n v="30"/>
    <x v="3"/>
    <m/>
    <n v="1.3666666666666667"/>
    <x v="1"/>
    <n v="1093.3333333333333"/>
    <x v="1"/>
  </r>
  <r>
    <s v="M034"/>
    <s v="Hrishita Shroff"/>
    <n v="23"/>
    <x v="0"/>
    <x v="3"/>
    <d v="2024-10-23T00:00:00"/>
    <d v="2025-03-05T00:00:00"/>
    <n v="1800"/>
    <n v="23"/>
    <x v="1"/>
    <s v="Riya Dugal"/>
    <n v="4.4333333333333336"/>
    <x v="0"/>
    <n v="7980"/>
    <x v="1"/>
  </r>
  <r>
    <s v="M035"/>
    <s v="Oorja Sachar"/>
    <n v="27"/>
    <x v="1"/>
    <x v="1"/>
    <d v="2024-01-21T00:00:00"/>
    <d v="2024-12-26T00:00:00"/>
    <n v="1200"/>
    <n v="27"/>
    <x v="1"/>
    <m/>
    <n v="11.333333333333334"/>
    <x v="1"/>
    <n v="136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47:T55" firstHeaderRow="1" firstDataRow="2" firstDataCol="1"/>
  <pivotFields count="14">
    <pivotField dataField="1" showAll="0"/>
    <pivotField showAll="0"/>
    <pivotField showAll="0"/>
    <pivotField axis="axisCol" showAll="0">
      <items count="3">
        <item x="1"/>
        <item x="0"/>
        <item t="default"/>
      </items>
    </pivotField>
    <pivotField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numFmtId="2" showAll="0"/>
    <pivotField showAll="0"/>
    <pivotField numFmtId="165" showAll="0"/>
  </pivotFields>
  <rowFields count="1">
    <field x="9"/>
  </rowFields>
  <rowItems count="7">
    <i>
      <x/>
    </i>
    <i>
      <x v="1"/>
    </i>
    <i>
      <x v="2"/>
    </i>
    <i>
      <x v="3"/>
    </i>
    <i>
      <x v="4"/>
    </i>
    <i>
      <x v="5"/>
    </i>
    <i t="grand">
      <x/>
    </i>
  </rowItems>
  <colFields count="1">
    <field x="3"/>
  </colFields>
  <colItems count="3">
    <i>
      <x/>
    </i>
    <i>
      <x v="1"/>
    </i>
    <i t="grand">
      <x/>
    </i>
  </colItems>
  <dataFields count="1">
    <dataField name="Count of Member ID" fld="0" subtotal="count" baseField="0" baseItem="0" numFmtId="1"/>
  </dataFields>
  <formats count="4">
    <format dxfId="102">
      <pivotArea outline="0" collapsedLevelsAreSubtotals="1" fieldPosition="0"/>
    </format>
    <format dxfId="101">
      <pivotArea type="all" dataOnly="0" outline="0" fieldPosition="0"/>
    </format>
    <format dxfId="100">
      <pivotArea type="all" dataOnly="0" outline="0" fieldPosition="0"/>
    </format>
    <format dxfId="99">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5:E35" firstHeaderRow="1" firstDataRow="2" firstDataCol="1"/>
  <pivotFields count="15">
    <pivotField showAll="0"/>
    <pivotField showAll="0"/>
    <pivotField showAll="0"/>
    <pivotField showAll="0">
      <items count="3">
        <item x="1"/>
        <item x="0"/>
        <item t="default"/>
      </items>
    </pivotField>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numFmtId="2" showAll="0"/>
    <pivotField axis="axisCol" showAll="0">
      <items count="3">
        <item x="1"/>
        <item x="0"/>
        <item t="default"/>
      </items>
    </pivotField>
    <pivotField dataField="1" numFmtId="165" showAll="0"/>
    <pivotField showAll="0">
      <items count="4">
        <item x="2"/>
        <item x="0"/>
        <item x="1"/>
        <item t="default"/>
      </items>
    </pivotField>
  </pivotFields>
  <rowFields count="2">
    <field x="9"/>
    <field x="4"/>
  </rowFields>
  <rowItems count="29">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2"/>
    </i>
    <i r="1">
      <x v="3"/>
    </i>
    <i t="grand">
      <x/>
    </i>
  </rowItems>
  <colFields count="1">
    <field x="12"/>
  </colFields>
  <colItems count="3">
    <i>
      <x/>
    </i>
    <i>
      <x v="1"/>
    </i>
    <i t="grand">
      <x/>
    </i>
  </colItems>
  <dataFields count="1">
    <dataField name="Sum of Total Revenue" fld="13" baseField="0" baseItem="0" numFmtId="166"/>
  </dataFields>
  <formats count="23">
    <format dxfId="97">
      <pivotArea outline="0" collapsedLevelsAreSubtotals="1" fieldPosition="0"/>
    </format>
    <format dxfId="96">
      <pivotArea outline="0" collapsedLevelsAreSubtotals="1" fieldPosition="0"/>
    </format>
    <format dxfId="95">
      <pivotArea field="9" type="button" dataOnly="0" labelOnly="1" outline="0" axis="axisRow" fieldPosition="0"/>
    </format>
    <format dxfId="94">
      <pivotArea dataOnly="0" labelOnly="1" fieldPosition="0">
        <references count="1">
          <reference field="9" count="0"/>
        </references>
      </pivotArea>
    </format>
    <format dxfId="93">
      <pivotArea dataOnly="0" labelOnly="1" grandRow="1" outline="0" fieldPosition="0"/>
    </format>
    <format dxfId="92">
      <pivotArea dataOnly="0" labelOnly="1" fieldPosition="0">
        <references count="2">
          <reference field="4" count="0"/>
          <reference field="9" count="1" selected="0">
            <x v="0"/>
          </reference>
        </references>
      </pivotArea>
    </format>
    <format dxfId="91">
      <pivotArea dataOnly="0" labelOnly="1" fieldPosition="0">
        <references count="1">
          <reference field="12" count="0"/>
        </references>
      </pivotArea>
    </format>
    <format dxfId="90">
      <pivotArea dataOnly="0" labelOnly="1" grandCol="1" outline="0" fieldPosition="0"/>
    </format>
    <format dxfId="89">
      <pivotArea outline="0" collapsedLevelsAreSubtotals="1" fieldPosition="0"/>
    </format>
    <format dxfId="88">
      <pivotArea field="9" type="button" dataOnly="0" labelOnly="1" outline="0" axis="axisRow" fieldPosition="0"/>
    </format>
    <format dxfId="87">
      <pivotArea dataOnly="0" labelOnly="1" fieldPosition="0">
        <references count="1">
          <reference field="9" count="0"/>
        </references>
      </pivotArea>
    </format>
    <format dxfId="86">
      <pivotArea dataOnly="0" labelOnly="1" grandRow="1" outline="0" fieldPosition="0"/>
    </format>
    <format dxfId="85">
      <pivotArea dataOnly="0" labelOnly="1" fieldPosition="0">
        <references count="2">
          <reference field="4" count="0"/>
          <reference field="9" count="1" selected="0">
            <x v="0"/>
          </reference>
        </references>
      </pivotArea>
    </format>
    <format dxfId="84">
      <pivotArea dataOnly="0" labelOnly="1" fieldPosition="0">
        <references count="1">
          <reference field="12" count="0"/>
        </references>
      </pivotArea>
    </format>
    <format dxfId="83">
      <pivotArea dataOnly="0" labelOnly="1" grandCol="1" outline="0" fieldPosition="0"/>
    </format>
    <format dxfId="82">
      <pivotArea outline="0" collapsedLevelsAreSubtotals="1" fieldPosition="0"/>
    </format>
    <format dxfId="81">
      <pivotArea field="9" type="button" dataOnly="0" labelOnly="1" outline="0" axis="axisRow" fieldPosition="0"/>
    </format>
    <format dxfId="80">
      <pivotArea dataOnly="0" labelOnly="1" fieldPosition="0">
        <references count="1">
          <reference field="9" count="0"/>
        </references>
      </pivotArea>
    </format>
    <format dxfId="79">
      <pivotArea dataOnly="0" labelOnly="1" grandRow="1" outline="0" fieldPosition="0"/>
    </format>
    <format dxfId="78">
      <pivotArea dataOnly="0" labelOnly="1" fieldPosition="0">
        <references count="2">
          <reference field="4" count="0"/>
          <reference field="9" count="1" selected="0">
            <x v="0"/>
          </reference>
        </references>
      </pivotArea>
    </format>
    <format dxfId="77">
      <pivotArea dataOnly="0" labelOnly="1" fieldPosition="0">
        <references count="1">
          <reference field="12" count="0"/>
        </references>
      </pivotArea>
    </format>
    <format dxfId="76">
      <pivotArea dataOnly="0" labelOnly="1" grandCol="1" outline="0" fieldPosition="0"/>
    </format>
    <format dxfId="75">
      <pivotArea type="all" dataOnly="0" outline="0" fieldPosition="0"/>
    </format>
  </formats>
  <conditionalFormats count="1">
    <conditionalFormat type="all" priority="2">
      <pivotAreas count="6">
        <pivotArea type="data" collapsedLevelsAreSubtotals="1" fieldPosition="0">
          <references count="4">
            <reference field="4294967294" count="1" selected="0">
              <x v="0"/>
            </reference>
            <reference field="4" count="4">
              <x v="0"/>
              <x v="1"/>
              <x v="2"/>
              <x v="3"/>
            </reference>
            <reference field="9" count="1" selected="0">
              <x v="0"/>
            </reference>
            <reference field="12" count="2" selected="0">
              <x v="0"/>
              <x v="1"/>
            </reference>
          </references>
        </pivotArea>
        <pivotArea type="data" collapsedLevelsAreSubtotals="1" fieldPosition="0">
          <references count="4">
            <reference field="4294967294" count="1" selected="0">
              <x v="0"/>
            </reference>
            <reference field="4" count="4">
              <x v="0"/>
              <x v="1"/>
              <x v="2"/>
              <x v="3"/>
            </reference>
            <reference field="9" count="1" selected="0">
              <x v="1"/>
            </reference>
            <reference field="12" count="2" selected="0">
              <x v="0"/>
              <x v="1"/>
            </reference>
          </references>
        </pivotArea>
        <pivotArea type="data" collapsedLevelsAreSubtotals="1" fieldPosition="0">
          <references count="4">
            <reference field="4294967294" count="1" selected="0">
              <x v="0"/>
            </reference>
            <reference field="4" count="3">
              <x v="0"/>
              <x v="1"/>
              <x v="3"/>
            </reference>
            <reference field="9" count="1" selected="0">
              <x v="2"/>
            </reference>
            <reference field="12" count="2" selected="0">
              <x v="0"/>
              <x v="1"/>
            </reference>
          </references>
        </pivotArea>
        <pivotArea type="data" collapsedLevelsAreSubtotals="1" fieldPosition="0">
          <references count="4">
            <reference field="4294967294" count="1" selected="0">
              <x v="0"/>
            </reference>
            <reference field="4" count="4">
              <x v="0"/>
              <x v="1"/>
              <x v="2"/>
              <x v="3"/>
            </reference>
            <reference field="9" count="1" selected="0">
              <x v="3"/>
            </reference>
            <reference field="12" count="2" selected="0">
              <x v="0"/>
              <x v="1"/>
            </reference>
          </references>
        </pivotArea>
        <pivotArea type="data" collapsedLevelsAreSubtotals="1" fieldPosition="0">
          <references count="4">
            <reference field="4294967294" count="1" selected="0">
              <x v="0"/>
            </reference>
            <reference field="4" count="4">
              <x v="0"/>
              <x v="1"/>
              <x v="2"/>
              <x v="3"/>
            </reference>
            <reference field="9" count="1" selected="0">
              <x v="4"/>
            </reference>
            <reference field="12" count="2" selected="0">
              <x v="0"/>
              <x v="1"/>
            </reference>
          </references>
        </pivotArea>
        <pivotArea type="data" collapsedLevelsAreSubtotals="1" fieldPosition="0">
          <references count="4">
            <reference field="4294967294" count="1" selected="0">
              <x v="0"/>
            </reference>
            <reference field="4" count="3">
              <x v="0"/>
              <x v="2"/>
              <x v="3"/>
            </reference>
            <reference field="9" count="1" selected="0">
              <x v="5"/>
            </reference>
            <reference field="12" count="2" selected="0">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25:R32" firstHeaderRow="1" firstDataRow="1" firstDataCol="1"/>
  <pivotFields count="14">
    <pivotField showAll="0"/>
    <pivotField showAll="0"/>
    <pivotField showAll="0"/>
    <pivotField showAll="0"/>
    <pivotField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numFmtId="2" showAll="0"/>
    <pivotField showAll="0"/>
    <pivotField dataField="1" numFmtId="165" showAll="0"/>
  </pivotFields>
  <rowFields count="1">
    <field x="9"/>
  </rowFields>
  <rowItems count="7">
    <i>
      <x/>
    </i>
    <i>
      <x v="1"/>
    </i>
    <i>
      <x v="2"/>
    </i>
    <i>
      <x v="3"/>
    </i>
    <i>
      <x v="4"/>
    </i>
    <i>
      <x v="5"/>
    </i>
    <i t="grand">
      <x/>
    </i>
  </rowItems>
  <colItems count="1">
    <i/>
  </colItems>
  <dataFields count="1">
    <dataField name="Sum of Total Revenue" fld="13" baseField="0" baseItem="0" numFmtId="2"/>
  </dataFields>
  <formats count="5">
    <format dxfId="107">
      <pivotArea outline="0" collapsedLevelsAreSubtotals="1" fieldPosition="0"/>
    </format>
    <format dxfId="106">
      <pivotArea type="all" dataOnly="0" outline="0" fieldPosition="0"/>
    </format>
    <format dxfId="105">
      <pivotArea type="all" dataOnly="0" outline="0" fieldPosition="0"/>
    </format>
    <format dxfId="104">
      <pivotArea type="all" dataOnly="0" outline="0" fieldPosition="0"/>
    </format>
    <format dxfId="103">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14:R19" firstHeaderRow="1" firstDataRow="1" firstDataCol="1"/>
  <pivotFields count="14">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showAll="0"/>
    <pivotField showAll="0"/>
    <pivotField numFmtId="2" showAll="0"/>
    <pivotField showAll="0"/>
    <pivotField dataField="1" numFmtId="165" showAll="0"/>
  </pivotFields>
  <rowFields count="1">
    <field x="4"/>
  </rowFields>
  <rowItems count="5">
    <i>
      <x/>
    </i>
    <i>
      <x v="1"/>
    </i>
    <i>
      <x v="2"/>
    </i>
    <i>
      <x v="3"/>
    </i>
    <i t="grand">
      <x/>
    </i>
  </rowItems>
  <colItems count="1">
    <i/>
  </colItems>
  <dataFields count="1">
    <dataField name="Sum of Total Revenue" fld="13" baseField="0" baseItem="0" numFmtId="2"/>
  </dataFields>
  <formats count="4">
    <format dxfId="111">
      <pivotArea outline="0" collapsedLevelsAreSubtotals="1" fieldPosition="0"/>
    </format>
    <format dxfId="110">
      <pivotArea type="all" dataOnly="0" outline="0" fieldPosition="0"/>
    </format>
    <format dxfId="109">
      <pivotArea type="all" dataOnly="0" outline="0" fieldPosition="0"/>
    </format>
    <format dxfId="10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4:R7" firstHeaderRow="1" firstDataRow="1" firstDataCol="1"/>
  <pivotFields count="13">
    <pivotField showAll="0"/>
    <pivotField showAll="0"/>
    <pivotField showAll="0"/>
    <pivotField showAll="0"/>
    <pivotField showAll="0"/>
    <pivotField numFmtId="164" showAll="0"/>
    <pivotField numFmtId="164" showAll="0"/>
    <pivotField dataField="1" showAll="0"/>
    <pivotField showAll="0"/>
    <pivotField showAll="0"/>
    <pivotField showAll="0"/>
    <pivotField numFmtId="2" showAll="0"/>
    <pivotField axis="axisRow" showAll="0">
      <items count="3">
        <item x="1"/>
        <item x="0"/>
        <item t="default"/>
      </items>
    </pivotField>
  </pivotFields>
  <rowFields count="1">
    <field x="12"/>
  </rowFields>
  <rowItems count="3">
    <i>
      <x/>
    </i>
    <i>
      <x v="1"/>
    </i>
    <i t="grand">
      <x/>
    </i>
  </rowItems>
  <colItems count="1">
    <i/>
  </colItems>
  <dataFields count="1">
    <dataField name="Average of Monthly_Fee" fld="7" subtotal="average" baseField="12" baseItem="0" numFmtId="2"/>
  </dataFields>
  <formats count="4">
    <format dxfId="115">
      <pivotArea outline="0" collapsedLevelsAreSubtotals="1" fieldPosition="0"/>
    </format>
    <format dxfId="114">
      <pivotArea type="all" dataOnly="0" outline="0" fieldPosition="0"/>
    </format>
    <format dxfId="113">
      <pivotArea type="all" dataOnly="0" outline="0" fieldPosition="0"/>
    </format>
    <format dxfId="11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59:U65" firstHeaderRow="1" firstDataRow="2" firstDataCol="1"/>
  <pivotFields count="15">
    <pivotField dataField="1"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showAll="0"/>
    <pivotField showAll="0"/>
    <pivotField numFmtId="2" showAll="0"/>
    <pivotField showAll="0"/>
    <pivotField numFmtId="165" showAll="0"/>
    <pivotField axis="axisCol" showAll="0">
      <items count="4">
        <item x="2"/>
        <item x="0"/>
        <item x="1"/>
        <item t="default"/>
      </items>
    </pivotField>
  </pivotFields>
  <rowFields count="1">
    <field x="4"/>
  </rowFields>
  <rowItems count="5">
    <i>
      <x/>
    </i>
    <i>
      <x v="1"/>
    </i>
    <i>
      <x v="2"/>
    </i>
    <i>
      <x v="3"/>
    </i>
    <i t="grand">
      <x/>
    </i>
  </rowItems>
  <colFields count="1">
    <field x="14"/>
  </colFields>
  <colItems count="4">
    <i>
      <x/>
    </i>
    <i>
      <x v="1"/>
    </i>
    <i>
      <x v="2"/>
    </i>
    <i t="grand">
      <x/>
    </i>
  </colItems>
  <dataFields count="1">
    <dataField name="Count of Member ID" fld="0" subtotal="count" baseField="0" baseItem="0"/>
  </dataFields>
  <formats count="18">
    <format dxfId="133">
      <pivotArea outline="0" collapsedLevelsAreSubtotals="1" fieldPosition="0"/>
    </format>
    <format dxfId="132">
      <pivotArea field="4" type="button" dataOnly="0" labelOnly="1" outline="0" axis="axisRow" fieldPosition="0"/>
    </format>
    <format dxfId="131">
      <pivotArea dataOnly="0" labelOnly="1" fieldPosition="0">
        <references count="1">
          <reference field="4" count="0"/>
        </references>
      </pivotArea>
    </format>
    <format dxfId="130">
      <pivotArea dataOnly="0" labelOnly="1" grandRow="1" outline="0" fieldPosition="0"/>
    </format>
    <format dxfId="129">
      <pivotArea dataOnly="0" labelOnly="1" fieldPosition="0">
        <references count="1">
          <reference field="14" count="0"/>
        </references>
      </pivotArea>
    </format>
    <format dxfId="128">
      <pivotArea dataOnly="0" labelOnly="1" grandCol="1" outline="0" fieldPosition="0"/>
    </format>
    <format dxfId="127">
      <pivotArea outline="0" collapsedLevelsAreSubtotals="1" fieldPosition="0"/>
    </format>
    <format dxfId="126">
      <pivotArea field="4" type="button" dataOnly="0" labelOnly="1" outline="0" axis="axisRow" fieldPosition="0"/>
    </format>
    <format dxfId="125">
      <pivotArea dataOnly="0" labelOnly="1" fieldPosition="0">
        <references count="1">
          <reference field="4" count="0"/>
        </references>
      </pivotArea>
    </format>
    <format dxfId="124">
      <pivotArea dataOnly="0" labelOnly="1" grandRow="1" outline="0" fieldPosition="0"/>
    </format>
    <format dxfId="123">
      <pivotArea dataOnly="0" labelOnly="1" fieldPosition="0">
        <references count="1">
          <reference field="14" count="0"/>
        </references>
      </pivotArea>
    </format>
    <format dxfId="122">
      <pivotArea dataOnly="0" labelOnly="1" grandCol="1" outline="0" fieldPosition="0"/>
    </format>
    <format dxfId="121">
      <pivotArea outline="0" collapsedLevelsAreSubtotals="1" fieldPosition="0"/>
    </format>
    <format dxfId="120">
      <pivotArea field="4" type="button" dataOnly="0" labelOnly="1" outline="0" axis="axisRow" fieldPosition="0"/>
    </format>
    <format dxfId="119">
      <pivotArea dataOnly="0" labelOnly="1" fieldPosition="0">
        <references count="1">
          <reference field="4" count="0"/>
        </references>
      </pivotArea>
    </format>
    <format dxfId="118">
      <pivotArea dataOnly="0" labelOnly="1" grandRow="1" outline="0" fieldPosition="0"/>
    </format>
    <format dxfId="117">
      <pivotArea dataOnly="0" labelOnly="1" fieldPosition="0">
        <references count="1">
          <reference field="14" count="0"/>
        </references>
      </pivotArea>
    </format>
    <format dxfId="11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42:C47" firstHeaderRow="1" firstDataRow="1" firstDataCol="1"/>
  <pivotFields count="15">
    <pivotField dataField="1" showAll="0"/>
    <pivotField showAll="0"/>
    <pivotField showAll="0"/>
    <pivotField showAll="0">
      <items count="3">
        <item x="1"/>
        <item x="0"/>
        <item t="default"/>
      </items>
    </pivotField>
    <pivotField axis="axisRow" showAll="0">
      <items count="5">
        <item x="0"/>
        <item x="2"/>
        <item x="3"/>
        <item x="1"/>
        <item t="default"/>
      </items>
    </pivotField>
    <pivotField numFmtId="164" showAll="0"/>
    <pivotField numFmtId="164" showAll="0"/>
    <pivotField showAll="0"/>
    <pivotField showAll="0"/>
    <pivotField showAll="0">
      <items count="7">
        <item x="0"/>
        <item x="5"/>
        <item x="2"/>
        <item x="4"/>
        <item x="3"/>
        <item x="1"/>
        <item t="default"/>
      </items>
    </pivotField>
    <pivotField showAll="0"/>
    <pivotField numFmtId="2" showAll="0"/>
    <pivotField showAll="0">
      <items count="3">
        <item x="1"/>
        <item x="0"/>
        <item t="default"/>
      </items>
    </pivotField>
    <pivotField numFmtId="165" showAll="0"/>
    <pivotField showAll="0">
      <items count="4">
        <item x="2"/>
        <item x="0"/>
        <item x="1"/>
        <item t="default"/>
      </items>
    </pivotField>
  </pivotFields>
  <rowFields count="1">
    <field x="4"/>
  </rowFields>
  <rowItems count="5">
    <i>
      <x/>
    </i>
    <i>
      <x v="1"/>
    </i>
    <i>
      <x v="2"/>
    </i>
    <i>
      <x v="3"/>
    </i>
    <i t="grand">
      <x/>
    </i>
  </rowItems>
  <colItems count="1">
    <i/>
  </colItems>
  <dataFields count="1">
    <dataField name="Count of Member ID" fld="0" subtotal="count" baseField="0" baseItem="0"/>
  </dataFields>
  <formats count="22">
    <format dxfId="21">
      <pivotArea outline="0" collapsedLevelsAreSubtotals="1" fieldPosition="0"/>
    </format>
    <format dxfId="20">
      <pivotArea outline="0" collapsedLevelsAreSubtotals="1" fieldPosition="0"/>
    </format>
    <format dxfId="19">
      <pivotArea field="9" type="button" dataOnly="0" labelOnly="1" outline="0"/>
    </format>
    <format dxfId="18">
      <pivotArea dataOnly="0" labelOnly="1" grandRow="1" outline="0" fieldPosition="0"/>
    </format>
    <format dxfId="17">
      <pivotArea dataOnly="0" labelOnly="1" grandCol="1" outline="0" fieldPosition="0"/>
    </format>
    <format dxfId="16">
      <pivotArea outline="0" collapsedLevelsAreSubtotals="1" fieldPosition="0"/>
    </format>
    <format dxfId="15">
      <pivotArea field="9" type="button" dataOnly="0" labelOnly="1" outline="0"/>
    </format>
    <format dxfId="14">
      <pivotArea dataOnly="0" labelOnly="1" grandRow="1" outline="0" fieldPosition="0"/>
    </format>
    <format dxfId="13">
      <pivotArea dataOnly="0" labelOnly="1" grandCol="1" outline="0" fieldPosition="0"/>
    </format>
    <format dxfId="12">
      <pivotArea outline="0" collapsedLevelsAreSubtotals="1" fieldPosition="0"/>
    </format>
    <format dxfId="11">
      <pivotArea field="9" type="button" dataOnly="0" labelOnly="1" outline="0"/>
    </format>
    <format dxfId="10">
      <pivotArea dataOnly="0" labelOnly="1" grandRow="1" outline="0" fieldPosition="0"/>
    </format>
    <format dxfId="9">
      <pivotArea dataOnly="0" labelOnly="1" grandCol="1" outline="0" fieldPosition="0"/>
    </format>
    <format dxfId="8">
      <pivotArea type="all" dataOnly="0" outline="0" fieldPosition="0"/>
    </format>
    <format dxfId="7">
      <pivotArea type="all" dataOnly="0" outline="0" fieldPosition="0"/>
    </format>
    <format dxfId="6">
      <pivotArea field="3" type="button" dataOnly="0" labelOnly="1" outline="0"/>
    </format>
    <format dxfId="5">
      <pivotArea dataOnly="0" labelOnly="1" outline="0" axis="axisValues" fieldPosition="0"/>
    </format>
    <format dxfId="4">
      <pivotArea grandRow="1" outline="0" collapsedLevelsAreSubtotals="1" fieldPosition="0"/>
    </format>
    <format dxfId="3">
      <pivotArea dataOnly="0" labelOnly="1" grandRow="1" outline="0" fieldPosition="0"/>
    </format>
    <format dxfId="2">
      <pivotArea grandRow="1" outline="0" collapsedLevelsAreSubtotals="1" fieldPosition="0"/>
    </format>
    <format dxfId="1">
      <pivotArea dataOnly="0" labelOnly="1" grandRow="1" outline="0" fieldPosition="0"/>
    </format>
    <format dxfId="0">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26:H29" firstHeaderRow="1" firstDataRow="1" firstDataCol="1"/>
  <pivotFields count="15">
    <pivotField showAll="0"/>
    <pivotField showAll="0"/>
    <pivotField showAll="0"/>
    <pivotField axis="axisRow" showAll="0">
      <items count="3">
        <item x="1"/>
        <item x="0"/>
        <item t="default"/>
      </items>
    </pivotField>
    <pivotField showAll="0">
      <items count="5">
        <item x="0"/>
        <item x="2"/>
        <item x="3"/>
        <item x="1"/>
        <item t="default"/>
      </items>
    </pivotField>
    <pivotField numFmtId="164" showAll="0"/>
    <pivotField numFmtId="164" showAll="0"/>
    <pivotField showAll="0"/>
    <pivotField showAll="0"/>
    <pivotField showAll="0">
      <items count="7">
        <item x="0"/>
        <item x="5"/>
        <item x="2"/>
        <item x="4"/>
        <item x="3"/>
        <item x="1"/>
        <item t="default"/>
      </items>
    </pivotField>
    <pivotField showAll="0"/>
    <pivotField numFmtId="2" showAll="0"/>
    <pivotField showAll="0">
      <items count="3">
        <item x="1"/>
        <item x="0"/>
        <item t="default"/>
      </items>
    </pivotField>
    <pivotField dataField="1" numFmtId="165" showAll="0"/>
    <pivotField showAll="0">
      <items count="4">
        <item x="2"/>
        <item x="0"/>
        <item x="1"/>
        <item t="default"/>
      </items>
    </pivotField>
  </pivotFields>
  <rowFields count="1">
    <field x="3"/>
  </rowFields>
  <rowItems count="3">
    <i>
      <x/>
    </i>
    <i>
      <x v="1"/>
    </i>
    <i t="grand">
      <x/>
    </i>
  </rowItems>
  <colItems count="1">
    <i/>
  </colItems>
  <dataFields count="1">
    <dataField name="Average of Total Revenue" fld="13" subtotal="average" baseField="9" baseItem="0" numFmtId="166"/>
  </dataFields>
  <formats count="21">
    <format dxfId="42">
      <pivotArea outline="0" collapsedLevelsAreSubtotals="1" fieldPosition="0"/>
    </format>
    <format dxfId="41">
      <pivotArea outline="0" collapsedLevelsAreSubtotals="1" fieldPosition="0"/>
    </format>
    <format dxfId="40">
      <pivotArea field="9" type="button" dataOnly="0" labelOnly="1" outline="0"/>
    </format>
    <format dxfId="39">
      <pivotArea dataOnly="0" labelOnly="1" grandRow="1" outline="0" fieldPosition="0"/>
    </format>
    <format dxfId="38">
      <pivotArea dataOnly="0" labelOnly="1" grandCol="1" outline="0" fieldPosition="0"/>
    </format>
    <format dxfId="37">
      <pivotArea outline="0" collapsedLevelsAreSubtotals="1" fieldPosition="0"/>
    </format>
    <format dxfId="36">
      <pivotArea field="9" type="button" dataOnly="0" labelOnly="1" outline="0"/>
    </format>
    <format dxfId="35">
      <pivotArea dataOnly="0" labelOnly="1" grandRow="1" outline="0" fieldPosition="0"/>
    </format>
    <format dxfId="34">
      <pivotArea dataOnly="0" labelOnly="1" grandCol="1" outline="0" fieldPosition="0"/>
    </format>
    <format dxfId="33">
      <pivotArea outline="0" collapsedLevelsAreSubtotals="1" fieldPosition="0"/>
    </format>
    <format dxfId="32">
      <pivotArea field="9" type="button" dataOnly="0" labelOnly="1" outline="0"/>
    </format>
    <format dxfId="31">
      <pivotArea dataOnly="0" labelOnly="1" grandRow="1" outline="0" fieldPosition="0"/>
    </format>
    <format dxfId="30">
      <pivotArea dataOnly="0" labelOnly="1" grandCol="1" outline="0" fieldPosition="0"/>
    </format>
    <format dxfId="29">
      <pivotArea type="all" dataOnly="0" outline="0" fieldPosition="0"/>
    </format>
    <format dxfId="28">
      <pivotArea type="all" dataOnly="0" outline="0" fieldPosition="0"/>
    </format>
    <format dxfId="27">
      <pivotArea field="3" type="button" dataOnly="0" labelOnly="1" outline="0" axis="axisRow"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grandRow="1" outline="0" collapsedLevelsAreSubtotals="1" fieldPosition="0"/>
    </format>
    <format dxfId="22">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K5:L12" firstHeaderRow="1" firstDataRow="1" firstDataCol="1"/>
  <pivotFields count="15">
    <pivotField showAll="0"/>
    <pivotField showAll="0"/>
    <pivotField showAll="0"/>
    <pivotField showAll="0">
      <items count="3">
        <item x="1"/>
        <item x="0"/>
        <item t="default"/>
      </items>
    </pivotField>
    <pivotField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numFmtId="2" showAll="0"/>
    <pivotField showAll="0">
      <items count="3">
        <item x="1"/>
        <item x="0"/>
        <item t="default"/>
      </items>
    </pivotField>
    <pivotField dataField="1" numFmtId="165" showAll="0"/>
    <pivotField showAll="0">
      <items count="4">
        <item x="2"/>
        <item x="0"/>
        <item x="1"/>
        <item t="default"/>
      </items>
    </pivotField>
  </pivotFields>
  <rowFields count="1">
    <field x="9"/>
  </rowFields>
  <rowItems count="7">
    <i>
      <x/>
    </i>
    <i>
      <x v="1"/>
    </i>
    <i>
      <x v="2"/>
    </i>
    <i>
      <x v="3"/>
    </i>
    <i>
      <x v="4"/>
    </i>
    <i>
      <x v="5"/>
    </i>
    <i t="grand">
      <x/>
    </i>
  </rowItems>
  <colItems count="1">
    <i/>
  </colItems>
  <dataFields count="1">
    <dataField name="Average of Total Revenue" fld="13" subtotal="average" baseField="9" baseItem="0" numFmtId="166"/>
  </dataFields>
  <formats count="16">
    <format dxfId="58">
      <pivotArea outline="0" collapsedLevelsAreSubtotals="1" fieldPosition="0"/>
    </format>
    <format dxfId="57">
      <pivotArea outline="0" collapsedLevelsAreSubtotals="1" fieldPosition="0"/>
    </format>
    <format dxfId="56">
      <pivotArea field="9" type="button" dataOnly="0" labelOnly="1" outline="0" axis="axisRow" fieldPosition="0"/>
    </format>
    <format dxfId="55">
      <pivotArea dataOnly="0" labelOnly="1" grandRow="1" outline="0" fieldPosition="0"/>
    </format>
    <format dxfId="54">
      <pivotArea dataOnly="0" labelOnly="1" grandCol="1" outline="0" fieldPosition="0"/>
    </format>
    <format dxfId="53">
      <pivotArea outline="0" collapsedLevelsAreSubtotals="1" fieldPosition="0"/>
    </format>
    <format dxfId="52">
      <pivotArea field="9" type="button" dataOnly="0" labelOnly="1" outline="0" axis="axisRow" fieldPosition="0"/>
    </format>
    <format dxfId="51">
      <pivotArea dataOnly="0" labelOnly="1" grandRow="1" outline="0" fieldPosition="0"/>
    </format>
    <format dxfId="50">
      <pivotArea dataOnly="0" labelOnly="1" grandCol="1" outline="0" fieldPosition="0"/>
    </format>
    <format dxfId="49">
      <pivotArea outline="0" collapsedLevelsAreSubtotals="1" fieldPosition="0"/>
    </format>
    <format dxfId="48">
      <pivotArea field="9" type="button" dataOnly="0" labelOnly="1" outline="0" axis="axisRow" fieldPosition="0"/>
    </format>
    <format dxfId="47">
      <pivotArea dataOnly="0" labelOnly="1" grandRow="1" outline="0" fieldPosition="0"/>
    </format>
    <format dxfId="46">
      <pivotArea dataOnly="0" labelOnly="1" grandCol="1" outline="0" fieldPosition="0"/>
    </format>
    <format dxfId="45">
      <pivotArea type="all" dataOnly="0" outline="0" fieldPosition="0"/>
    </format>
    <format dxfId="44">
      <pivotArea collapsedLevelsAreSubtotals="1" fieldPosition="0">
        <references count="1">
          <reference field="9" count="0"/>
        </references>
      </pivotArea>
    </format>
    <format dxfId="43">
      <pivotArea dataOnly="0" labelOnly="1" fieldPosition="0">
        <references count="1">
          <reference field="9" count="0"/>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G5:H9" firstHeaderRow="1" firstDataRow="1" firstDataCol="1"/>
  <pivotFields count="15">
    <pivotField showAll="0"/>
    <pivotField showAll="0"/>
    <pivotField showAll="0"/>
    <pivotField showAll="0">
      <items count="3">
        <item x="1"/>
        <item x="0"/>
        <item t="default"/>
      </items>
    </pivotField>
    <pivotField showAll="0">
      <items count="5">
        <item x="0"/>
        <item x="2"/>
        <item x="3"/>
        <item x="1"/>
        <item t="default"/>
      </items>
    </pivotField>
    <pivotField numFmtId="164" showAll="0"/>
    <pivotField numFmtId="164" showAll="0"/>
    <pivotField showAll="0"/>
    <pivotField showAll="0"/>
    <pivotField showAll="0">
      <items count="7">
        <item x="0"/>
        <item x="5"/>
        <item x="2"/>
        <item x="4"/>
        <item x="3"/>
        <item x="1"/>
        <item t="default"/>
      </items>
    </pivotField>
    <pivotField showAll="0"/>
    <pivotField numFmtId="2" showAll="0"/>
    <pivotField showAll="0">
      <items count="3">
        <item x="1"/>
        <item x="0"/>
        <item t="default"/>
      </items>
    </pivotField>
    <pivotField dataField="1" numFmtId="165" showAll="0"/>
    <pivotField axis="axisRow" showAll="0">
      <items count="4">
        <item x="2"/>
        <item x="0"/>
        <item x="1"/>
        <item t="default"/>
      </items>
    </pivotField>
  </pivotFields>
  <rowFields count="1">
    <field x="14"/>
  </rowFields>
  <rowItems count="4">
    <i>
      <x/>
    </i>
    <i>
      <x v="1"/>
    </i>
    <i>
      <x v="2"/>
    </i>
    <i t="grand">
      <x/>
    </i>
  </rowItems>
  <colItems count="1">
    <i/>
  </colItems>
  <dataFields count="1">
    <dataField name="Average of Total Revenue" fld="13" subtotal="average" baseField="9" baseItem="0" numFmtId="166"/>
  </dataFields>
  <formats count="16">
    <format dxfId="74">
      <pivotArea outline="0" collapsedLevelsAreSubtotals="1" fieldPosition="0"/>
    </format>
    <format dxfId="73">
      <pivotArea outline="0" collapsedLevelsAreSubtotals="1" fieldPosition="0"/>
    </format>
    <format dxfId="72">
      <pivotArea field="9" type="button" dataOnly="0" labelOnly="1" outline="0"/>
    </format>
    <format dxfId="71">
      <pivotArea dataOnly="0" labelOnly="1" grandRow="1" outline="0" fieldPosition="0"/>
    </format>
    <format dxfId="70">
      <pivotArea dataOnly="0" labelOnly="1" grandCol="1" outline="0" fieldPosition="0"/>
    </format>
    <format dxfId="69">
      <pivotArea outline="0" collapsedLevelsAreSubtotals="1" fieldPosition="0"/>
    </format>
    <format dxfId="68">
      <pivotArea field="9" type="button" dataOnly="0" labelOnly="1" outline="0"/>
    </format>
    <format dxfId="67">
      <pivotArea dataOnly="0" labelOnly="1" grandRow="1" outline="0" fieldPosition="0"/>
    </format>
    <format dxfId="66">
      <pivotArea dataOnly="0" labelOnly="1" grandCol="1" outline="0" fieldPosition="0"/>
    </format>
    <format dxfId="65">
      <pivotArea outline="0" collapsedLevelsAreSubtotals="1" fieldPosition="0"/>
    </format>
    <format dxfId="64">
      <pivotArea field="9" type="button" dataOnly="0" labelOnly="1" outline="0"/>
    </format>
    <format dxfId="63">
      <pivotArea dataOnly="0" labelOnly="1" grandRow="1" outline="0" fieldPosition="0"/>
    </format>
    <format dxfId="62">
      <pivotArea dataOnly="0" labelOnly="1" grandCol="1" outline="0" fieldPosition="0"/>
    </format>
    <format dxfId="61">
      <pivotArea type="all" dataOnly="0" outline="0" fieldPosition="0"/>
    </format>
    <format dxfId="60">
      <pivotArea type="all" dataOnly="0" outline="0" fieldPosition="0"/>
    </format>
    <format dxfId="59">
      <pivotArea dataOnly="0" fieldPosition="0">
        <references count="1">
          <reference field="14"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7"/>
    <pivotTable tabId="2" name="PivotTable10"/>
    <pivotTable tabId="2" name="PivotTable8"/>
    <pivotTable tabId="2" name="PivotTable9"/>
    <pivotTable tabId="2" name="PivotTable1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embership_Type" sourceName="Membership_Type">
  <pivotTables>
    <pivotTable tabId="2" name="PivotTable7"/>
    <pivotTable tabId="2" name="PivotTable10"/>
    <pivotTable tabId="2" name="PivotTable8"/>
    <pivotTable tabId="2" name="PivotTable9"/>
    <pivotTable tabId="2" name="PivotTable11"/>
  </pivotTables>
  <data>
    <tabular pivotCacheId="1">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7"/>
    <pivotTable tabId="2" name="PivotTable10"/>
    <pivotTable tabId="2" name="PivotTable8"/>
    <pivotTable tabId="2" name="PivotTable9"/>
    <pivotTable tabId="2" name="PivotTable11"/>
  </pivotTables>
  <data>
    <tabular pivotCacheId="1">
      <items count="6">
        <i x="0" s="1"/>
        <i x="5" s="1"/>
        <i x="2"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ferred" sourceName="Referred">
  <pivotTables>
    <pivotTable tabId="2" name="PivotTable7"/>
    <pivotTable tabId="2" name="PivotTable10"/>
    <pivotTable tabId="2" name="PivotTable8"/>
    <pivotTable tabId="2" name="PivotTable9"/>
    <pivotTable tabId="2" name="PivotTable1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2" name="PivotTable7"/>
    <pivotTable tabId="2" name="PivotTable10"/>
    <pivotTable tabId="2" name="PivotTable8"/>
    <pivotTable tabId="2" name="PivotTable9"/>
    <pivotTable tabId="2" name="PivotTable11"/>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Membership_Type" cache="Slicer_Membership_Type" caption="Membership_Type" rowHeight="234950"/>
  <slicer name="City" cache="Slicer_City" caption="City" rowHeight="234950"/>
  <slicer name="Referred" cache="Slicer_Referred" caption="Referred" rowHeight="234950"/>
  <slicer name="Age group" cache="Slicer_Age_group" caption="Age group"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8.xml"/><Relationship Id="rId7" Type="http://schemas.openxmlformats.org/officeDocument/2006/relationships/drawing" Target="../drawings/drawing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opLeftCell="H1" workbookViewId="0">
      <selection activeCell="N1" sqref="N1"/>
    </sheetView>
  </sheetViews>
  <sheetFormatPr defaultColWidth="14.42578125" defaultRowHeight="15" customHeight="1" x14ac:dyDescent="0.25"/>
  <cols>
    <col min="1" max="1" width="10.42578125" bestFit="1" customWidth="1"/>
    <col min="2" max="2" width="14.85546875" bestFit="1" customWidth="1"/>
    <col min="3" max="3" width="4.28515625" bestFit="1" customWidth="1"/>
    <col min="4" max="4" width="7.140625" bestFit="1" customWidth="1"/>
    <col min="5" max="5" width="16.85546875" bestFit="1" customWidth="1"/>
    <col min="6" max="7" width="10.28515625" bestFit="1" customWidth="1"/>
    <col min="8" max="8" width="12.140625" bestFit="1" customWidth="1"/>
    <col min="9" max="9" width="10.7109375" bestFit="1" customWidth="1"/>
    <col min="10" max="10" width="9.7109375" bestFit="1" customWidth="1"/>
    <col min="11" max="11" width="17.5703125" bestFit="1" customWidth="1"/>
    <col min="12" max="12" width="29.7109375" bestFit="1" customWidth="1"/>
    <col min="13" max="13" width="8.7109375" customWidth="1"/>
    <col min="14" max="14" width="13.140625" bestFit="1" customWidth="1"/>
    <col min="15" max="15" width="13.140625" customWidth="1"/>
    <col min="16" max="16" width="8.7109375" customWidth="1"/>
    <col min="17" max="17" width="18.42578125" customWidth="1"/>
    <col min="18" max="18" width="22" bestFit="1" customWidth="1"/>
    <col min="19" max="19" width="7.140625" customWidth="1"/>
    <col min="20" max="20" width="10.7109375" bestFit="1" customWidth="1"/>
    <col min="21" max="21" width="10.7109375" customWidth="1"/>
    <col min="22" max="23" width="10.28515625" bestFit="1" customWidth="1"/>
    <col min="24" max="24" width="12.140625" bestFit="1" customWidth="1"/>
    <col min="25" max="25" width="10.7109375" bestFit="1" customWidth="1"/>
    <col min="26" max="26" width="9.140625" bestFit="1" customWidth="1"/>
    <col min="27" max="27" width="11.28515625" bestFit="1" customWidth="1"/>
    <col min="28" max="28" width="29.7109375" bestFit="1" customWidth="1"/>
    <col min="29" max="29" width="8.28515625" bestFit="1" customWidth="1"/>
    <col min="30" max="30" width="13.140625" bestFit="1" customWidth="1"/>
    <col min="2000" max="2000" width="2.7109375" customWidth="1"/>
  </cols>
  <sheetData>
    <row r="1" spans="1:21" ht="15.75" thickBot="1" x14ac:dyDescent="0.3">
      <c r="A1" s="4" t="s">
        <v>107</v>
      </c>
      <c r="B1" s="4" t="s">
        <v>0</v>
      </c>
      <c r="C1" s="4" t="s">
        <v>1</v>
      </c>
      <c r="D1" s="4" t="s">
        <v>2</v>
      </c>
      <c r="E1" s="4" t="s">
        <v>3</v>
      </c>
      <c r="F1" s="4" t="s">
        <v>4</v>
      </c>
      <c r="G1" s="4" t="s">
        <v>5</v>
      </c>
      <c r="H1" s="4" t="s">
        <v>6</v>
      </c>
      <c r="I1" s="4" t="s">
        <v>7</v>
      </c>
      <c r="J1" s="4" t="s">
        <v>8</v>
      </c>
      <c r="K1" s="4" t="s">
        <v>9</v>
      </c>
      <c r="L1" s="9" t="s">
        <v>108</v>
      </c>
      <c r="M1" s="9" t="s">
        <v>109</v>
      </c>
      <c r="N1" s="9" t="s">
        <v>118</v>
      </c>
      <c r="O1" s="15" t="s">
        <v>130</v>
      </c>
    </row>
    <row r="2" spans="1:21" ht="15.75" thickBot="1" x14ac:dyDescent="0.3">
      <c r="A2" s="5" t="s">
        <v>10</v>
      </c>
      <c r="B2" s="5" t="s">
        <v>11</v>
      </c>
      <c r="C2" s="5">
        <v>59</v>
      </c>
      <c r="D2" s="5" t="s">
        <v>12</v>
      </c>
      <c r="E2" s="5" t="s">
        <v>13</v>
      </c>
      <c r="F2" s="6">
        <v>45235</v>
      </c>
      <c r="G2" s="6">
        <v>45425</v>
      </c>
      <c r="H2" s="5">
        <v>800</v>
      </c>
      <c r="I2" s="5">
        <v>25</v>
      </c>
      <c r="J2" s="5" t="s">
        <v>14</v>
      </c>
      <c r="K2" s="5" t="s">
        <v>15</v>
      </c>
      <c r="L2" s="56">
        <f t="shared" ref="L2:L36" si="0">(G2-F2)/30</f>
        <v>6.333333333333333</v>
      </c>
      <c r="M2" s="57" t="str">
        <f t="shared" ref="M2:M36" si="1">IF(LEN(K2)&gt;0,"Yes","No")</f>
        <v>Yes</v>
      </c>
      <c r="N2" s="58">
        <f t="shared" ref="N2:N36" si="2">H2*L2</f>
        <v>5066.6666666666661</v>
      </c>
      <c r="O2" s="58" t="str">
        <f>IF(C2&gt;45,"Seniors",(IF(C2&gt;30, "Adults","Youth")))</f>
        <v>Seniors</v>
      </c>
      <c r="Q2" s="42" t="s">
        <v>115</v>
      </c>
    </row>
    <row r="3" spans="1:21" x14ac:dyDescent="0.25">
      <c r="A3" s="5" t="s">
        <v>16</v>
      </c>
      <c r="B3" s="5" t="s">
        <v>17</v>
      </c>
      <c r="C3" s="5">
        <v>27</v>
      </c>
      <c r="D3" s="5" t="s">
        <v>12</v>
      </c>
      <c r="E3" s="5" t="s">
        <v>13</v>
      </c>
      <c r="F3" s="6">
        <v>45714</v>
      </c>
      <c r="G3" s="6">
        <v>45740</v>
      </c>
      <c r="H3" s="5">
        <v>800</v>
      </c>
      <c r="I3" s="5">
        <v>20</v>
      </c>
      <c r="J3" s="5" t="s">
        <v>18</v>
      </c>
      <c r="K3" s="5" t="s">
        <v>19</v>
      </c>
      <c r="L3" s="56">
        <f t="shared" si="0"/>
        <v>0.8666666666666667</v>
      </c>
      <c r="M3" s="57" t="str">
        <f t="shared" si="1"/>
        <v>Yes</v>
      </c>
      <c r="N3" s="58">
        <f t="shared" si="2"/>
        <v>693.33333333333337</v>
      </c>
      <c r="O3" s="58" t="str">
        <f t="shared" ref="O3:O36" si="3">IF(C3&gt;45,"Seniors",(IF(C3&gt;30, "Adults","Youth")))</f>
        <v>Youth</v>
      </c>
      <c r="Q3" s="43" t="s">
        <v>116</v>
      </c>
    </row>
    <row r="4" spans="1:21" x14ac:dyDescent="0.25">
      <c r="A4" s="5" t="s">
        <v>20</v>
      </c>
      <c r="B4" s="5" t="s">
        <v>21</v>
      </c>
      <c r="C4" s="5">
        <v>24</v>
      </c>
      <c r="D4" s="5" t="s">
        <v>12</v>
      </c>
      <c r="E4" s="5" t="s">
        <v>22</v>
      </c>
      <c r="F4" s="6">
        <v>45191</v>
      </c>
      <c r="G4" s="6">
        <v>45371</v>
      </c>
      <c r="H4" s="5">
        <v>1200</v>
      </c>
      <c r="I4" s="5">
        <v>18</v>
      </c>
      <c r="J4" s="5" t="s">
        <v>23</v>
      </c>
      <c r="K4" s="5" t="s">
        <v>24</v>
      </c>
      <c r="L4" s="56">
        <f t="shared" si="0"/>
        <v>6</v>
      </c>
      <c r="M4" s="57" t="str">
        <f t="shared" si="1"/>
        <v>Yes</v>
      </c>
      <c r="N4" s="58">
        <f t="shared" si="2"/>
        <v>7200</v>
      </c>
      <c r="O4" s="58" t="str">
        <f t="shared" si="3"/>
        <v>Youth</v>
      </c>
      <c r="Q4" s="18" t="s">
        <v>110</v>
      </c>
      <c r="R4" s="8" t="s">
        <v>114</v>
      </c>
    </row>
    <row r="5" spans="1:21" x14ac:dyDescent="0.25">
      <c r="A5" s="5" t="s">
        <v>25</v>
      </c>
      <c r="B5" s="5" t="s">
        <v>26</v>
      </c>
      <c r="C5" s="5">
        <v>31</v>
      </c>
      <c r="D5" s="5" t="s">
        <v>27</v>
      </c>
      <c r="E5" s="5" t="s">
        <v>22</v>
      </c>
      <c r="F5" s="6">
        <v>45479</v>
      </c>
      <c r="G5" s="6">
        <v>45587</v>
      </c>
      <c r="H5" s="5">
        <v>1200</v>
      </c>
      <c r="I5" s="5">
        <v>16</v>
      </c>
      <c r="J5" s="5" t="s">
        <v>23</v>
      </c>
      <c r="K5" s="5" t="s">
        <v>28</v>
      </c>
      <c r="L5" s="56">
        <f t="shared" si="0"/>
        <v>3.6</v>
      </c>
      <c r="M5" s="57" t="str">
        <f t="shared" si="1"/>
        <v>Yes</v>
      </c>
      <c r="N5" s="58">
        <f t="shared" si="2"/>
        <v>4320</v>
      </c>
      <c r="O5" s="58" t="str">
        <f t="shared" si="3"/>
        <v>Adults</v>
      </c>
      <c r="Q5" s="8" t="s">
        <v>111</v>
      </c>
      <c r="R5" s="7">
        <v>1530</v>
      </c>
    </row>
    <row r="6" spans="1:21" x14ac:dyDescent="0.25">
      <c r="A6" s="5" t="s">
        <v>29</v>
      </c>
      <c r="B6" s="5" t="s">
        <v>30</v>
      </c>
      <c r="C6" s="5">
        <v>19</v>
      </c>
      <c r="D6" s="5" t="s">
        <v>12</v>
      </c>
      <c r="E6" s="5" t="s">
        <v>31</v>
      </c>
      <c r="F6" s="6">
        <v>45286</v>
      </c>
      <c r="G6" s="6">
        <v>45501</v>
      </c>
      <c r="H6" s="5">
        <v>2500</v>
      </c>
      <c r="I6" s="5">
        <v>12</v>
      </c>
      <c r="J6" s="5" t="s">
        <v>14</v>
      </c>
      <c r="K6" s="5" t="s">
        <v>32</v>
      </c>
      <c r="L6" s="56">
        <f t="shared" si="0"/>
        <v>7.166666666666667</v>
      </c>
      <c r="M6" s="57" t="str">
        <f t="shared" si="1"/>
        <v>Yes</v>
      </c>
      <c r="N6" s="58">
        <f t="shared" si="2"/>
        <v>17916.666666666668</v>
      </c>
      <c r="O6" s="58" t="str">
        <f t="shared" si="3"/>
        <v>Youth</v>
      </c>
      <c r="Q6" s="8" t="s">
        <v>112</v>
      </c>
      <c r="R6" s="7">
        <v>1406.6666666666667</v>
      </c>
    </row>
    <row r="7" spans="1:21" x14ac:dyDescent="0.25">
      <c r="A7" s="5" t="s">
        <v>33</v>
      </c>
      <c r="B7" s="5" t="s">
        <v>34</v>
      </c>
      <c r="C7" s="5">
        <v>40</v>
      </c>
      <c r="D7" s="5" t="s">
        <v>12</v>
      </c>
      <c r="E7" s="5" t="s">
        <v>13</v>
      </c>
      <c r="F7" s="6">
        <v>45317</v>
      </c>
      <c r="G7" s="6">
        <v>45392</v>
      </c>
      <c r="H7" s="5">
        <v>800</v>
      </c>
      <c r="I7" s="5">
        <v>14</v>
      </c>
      <c r="J7" s="5" t="s">
        <v>35</v>
      </c>
      <c r="K7" s="5" t="s">
        <v>36</v>
      </c>
      <c r="L7" s="56">
        <f t="shared" si="0"/>
        <v>2.5</v>
      </c>
      <c r="M7" s="57" t="str">
        <f t="shared" si="1"/>
        <v>Yes</v>
      </c>
      <c r="N7" s="58">
        <f t="shared" si="2"/>
        <v>2000</v>
      </c>
      <c r="O7" s="58" t="str">
        <f t="shared" si="3"/>
        <v>Adults</v>
      </c>
      <c r="Q7" s="8" t="s">
        <v>113</v>
      </c>
      <c r="R7" s="7">
        <v>1477.1428571428571</v>
      </c>
    </row>
    <row r="8" spans="1:21" x14ac:dyDescent="0.25">
      <c r="A8" s="5" t="s">
        <v>37</v>
      </c>
      <c r="B8" s="5" t="s">
        <v>38</v>
      </c>
      <c r="C8" s="5">
        <v>41</v>
      </c>
      <c r="D8" s="5" t="s">
        <v>27</v>
      </c>
      <c r="E8" s="5" t="s">
        <v>13</v>
      </c>
      <c r="F8" s="6">
        <v>45588</v>
      </c>
      <c r="G8" s="6">
        <v>45677</v>
      </c>
      <c r="H8" s="5">
        <v>800</v>
      </c>
      <c r="I8" s="5">
        <v>25</v>
      </c>
      <c r="J8" s="5" t="s">
        <v>18</v>
      </c>
      <c r="K8" s="8"/>
      <c r="L8" s="56">
        <f t="shared" si="0"/>
        <v>2.9666666666666668</v>
      </c>
      <c r="M8" s="57" t="str">
        <f t="shared" si="1"/>
        <v>No</v>
      </c>
      <c r="N8" s="58">
        <f t="shared" si="2"/>
        <v>2373.3333333333335</v>
      </c>
      <c r="O8" s="58" t="str">
        <f t="shared" si="3"/>
        <v>Adults</v>
      </c>
    </row>
    <row r="9" spans="1:21" x14ac:dyDescent="0.25">
      <c r="A9" s="5" t="s">
        <v>39</v>
      </c>
      <c r="B9" s="5" t="s">
        <v>40</v>
      </c>
      <c r="C9" s="5">
        <v>43</v>
      </c>
      <c r="D9" s="5" t="s">
        <v>12</v>
      </c>
      <c r="E9" s="5" t="s">
        <v>41</v>
      </c>
      <c r="F9" s="6">
        <v>45450</v>
      </c>
      <c r="G9" s="6">
        <v>45563</v>
      </c>
      <c r="H9" s="5">
        <v>1800</v>
      </c>
      <c r="I9" s="5">
        <v>28</v>
      </c>
      <c r="J9" s="5" t="s">
        <v>42</v>
      </c>
      <c r="K9" s="8"/>
      <c r="L9" s="56">
        <f t="shared" si="0"/>
        <v>3.7666666666666666</v>
      </c>
      <c r="M9" s="57" t="str">
        <f t="shared" si="1"/>
        <v>No</v>
      </c>
      <c r="N9" s="58">
        <f t="shared" si="2"/>
        <v>6780</v>
      </c>
      <c r="O9" s="58" t="str">
        <f t="shared" si="3"/>
        <v>Adults</v>
      </c>
    </row>
    <row r="10" spans="1:21" x14ac:dyDescent="0.25">
      <c r="A10" s="5" t="s">
        <v>43</v>
      </c>
      <c r="B10" s="5" t="s">
        <v>44</v>
      </c>
      <c r="C10" s="5">
        <v>42</v>
      </c>
      <c r="D10" s="5" t="s">
        <v>12</v>
      </c>
      <c r="E10" s="5" t="s">
        <v>13</v>
      </c>
      <c r="F10" s="6">
        <v>45569</v>
      </c>
      <c r="G10" s="6">
        <v>45582</v>
      </c>
      <c r="H10" s="5">
        <v>800</v>
      </c>
      <c r="I10" s="5">
        <v>3</v>
      </c>
      <c r="J10" s="5" t="s">
        <v>42</v>
      </c>
      <c r="K10" s="5" t="s">
        <v>45</v>
      </c>
      <c r="L10" s="56">
        <f t="shared" si="0"/>
        <v>0.43333333333333335</v>
      </c>
      <c r="M10" s="57" t="str">
        <f t="shared" si="1"/>
        <v>Yes</v>
      </c>
      <c r="N10" s="58">
        <f t="shared" si="2"/>
        <v>346.66666666666669</v>
      </c>
      <c r="O10" s="58" t="str">
        <f t="shared" si="3"/>
        <v>Adults</v>
      </c>
    </row>
    <row r="11" spans="1:21" x14ac:dyDescent="0.25">
      <c r="A11" s="5" t="s">
        <v>46</v>
      </c>
      <c r="B11" s="5" t="s">
        <v>47</v>
      </c>
      <c r="C11" s="5">
        <v>37</v>
      </c>
      <c r="D11" s="5" t="s">
        <v>12</v>
      </c>
      <c r="E11" s="5" t="s">
        <v>22</v>
      </c>
      <c r="F11" s="6">
        <v>45202</v>
      </c>
      <c r="G11" s="6">
        <v>45280</v>
      </c>
      <c r="H11" s="5">
        <v>1200</v>
      </c>
      <c r="I11" s="5">
        <v>29</v>
      </c>
      <c r="J11" s="5" t="s">
        <v>35</v>
      </c>
      <c r="K11" s="5" t="s">
        <v>48</v>
      </c>
      <c r="L11" s="56">
        <f t="shared" si="0"/>
        <v>2.6</v>
      </c>
      <c r="M11" s="57" t="str">
        <f t="shared" si="1"/>
        <v>Yes</v>
      </c>
      <c r="N11" s="58">
        <f t="shared" si="2"/>
        <v>3120</v>
      </c>
      <c r="O11" s="58" t="str">
        <f t="shared" si="3"/>
        <v>Adults</v>
      </c>
      <c r="Q11" s="12" t="s">
        <v>117</v>
      </c>
    </row>
    <row r="12" spans="1:21" x14ac:dyDescent="0.25">
      <c r="A12" s="5" t="s">
        <v>49</v>
      </c>
      <c r="B12" s="5" t="s">
        <v>50</v>
      </c>
      <c r="C12" s="5">
        <v>48</v>
      </c>
      <c r="D12" s="5" t="s">
        <v>27</v>
      </c>
      <c r="E12" s="5" t="s">
        <v>22</v>
      </c>
      <c r="F12" s="6">
        <v>45297</v>
      </c>
      <c r="G12" s="6">
        <v>45459</v>
      </c>
      <c r="H12" s="5">
        <v>1200</v>
      </c>
      <c r="I12" s="5">
        <v>13</v>
      </c>
      <c r="J12" s="5" t="s">
        <v>14</v>
      </c>
      <c r="K12" s="5" t="s">
        <v>51</v>
      </c>
      <c r="L12" s="56">
        <f t="shared" si="0"/>
        <v>5.4</v>
      </c>
      <c r="M12" s="57" t="str">
        <f t="shared" si="1"/>
        <v>Yes</v>
      </c>
      <c r="N12" s="58">
        <f t="shared" si="2"/>
        <v>6480</v>
      </c>
      <c r="O12" s="58" t="str">
        <f t="shared" si="3"/>
        <v>Seniors</v>
      </c>
    </row>
    <row r="13" spans="1:21" x14ac:dyDescent="0.25">
      <c r="A13" s="5" t="s">
        <v>52</v>
      </c>
      <c r="B13" s="5" t="s">
        <v>53</v>
      </c>
      <c r="C13" s="5">
        <v>36</v>
      </c>
      <c r="D13" s="5" t="s">
        <v>12</v>
      </c>
      <c r="E13" s="5" t="s">
        <v>22</v>
      </c>
      <c r="F13" s="6">
        <v>45154</v>
      </c>
      <c r="G13" s="6">
        <v>45568</v>
      </c>
      <c r="H13" s="5">
        <v>1200</v>
      </c>
      <c r="I13" s="5">
        <v>19</v>
      </c>
      <c r="J13" s="5" t="s">
        <v>42</v>
      </c>
      <c r="K13" s="5" t="s">
        <v>54</v>
      </c>
      <c r="L13" s="56">
        <f t="shared" si="0"/>
        <v>13.8</v>
      </c>
      <c r="M13" s="57" t="str">
        <f t="shared" si="1"/>
        <v>Yes</v>
      </c>
      <c r="N13" s="58">
        <f t="shared" si="2"/>
        <v>16560</v>
      </c>
      <c r="O13" s="58" t="str">
        <f t="shared" si="3"/>
        <v>Adults</v>
      </c>
      <c r="Q13" s="45" t="s">
        <v>120</v>
      </c>
    </row>
    <row r="14" spans="1:21" x14ac:dyDescent="0.25">
      <c r="A14" s="5" t="s">
        <v>55</v>
      </c>
      <c r="B14" s="5" t="s">
        <v>56</v>
      </c>
      <c r="C14" s="5">
        <v>48</v>
      </c>
      <c r="D14" s="5" t="s">
        <v>27</v>
      </c>
      <c r="E14" s="5" t="s">
        <v>41</v>
      </c>
      <c r="F14" s="6">
        <v>45556</v>
      </c>
      <c r="G14" s="6">
        <v>45641</v>
      </c>
      <c r="H14" s="5">
        <v>1800</v>
      </c>
      <c r="I14" s="5">
        <v>22</v>
      </c>
      <c r="J14" s="5" t="s">
        <v>42</v>
      </c>
      <c r="K14" s="8"/>
      <c r="L14" s="56">
        <f t="shared" si="0"/>
        <v>2.8333333333333335</v>
      </c>
      <c r="M14" s="57" t="str">
        <f t="shared" si="1"/>
        <v>No</v>
      </c>
      <c r="N14" s="58">
        <f t="shared" si="2"/>
        <v>5100</v>
      </c>
      <c r="O14" s="58" t="str">
        <f t="shared" si="3"/>
        <v>Seniors</v>
      </c>
      <c r="Q14" s="18" t="s">
        <v>110</v>
      </c>
      <c r="R14" s="8" t="s">
        <v>119</v>
      </c>
    </row>
    <row r="15" spans="1:21" x14ac:dyDescent="0.25">
      <c r="A15" s="5" t="s">
        <v>57</v>
      </c>
      <c r="B15" s="5" t="s">
        <v>58</v>
      </c>
      <c r="C15" s="5">
        <v>39</v>
      </c>
      <c r="D15" s="5" t="s">
        <v>12</v>
      </c>
      <c r="E15" s="5" t="s">
        <v>22</v>
      </c>
      <c r="F15" s="6">
        <v>45065</v>
      </c>
      <c r="G15" s="6">
        <v>45242</v>
      </c>
      <c r="H15" s="5">
        <v>1200</v>
      </c>
      <c r="I15" s="5">
        <v>28</v>
      </c>
      <c r="J15" s="5" t="s">
        <v>35</v>
      </c>
      <c r="K15" s="8"/>
      <c r="L15" s="56">
        <f t="shared" si="0"/>
        <v>5.9</v>
      </c>
      <c r="M15" s="57" t="str">
        <f t="shared" si="1"/>
        <v>No</v>
      </c>
      <c r="N15" s="58">
        <f t="shared" si="2"/>
        <v>7080</v>
      </c>
      <c r="O15" s="58" t="str">
        <f t="shared" si="3"/>
        <v>Adults</v>
      </c>
      <c r="Q15" s="8" t="s">
        <v>13</v>
      </c>
      <c r="R15" s="7">
        <v>40506.666666666664</v>
      </c>
      <c r="T15" s="3"/>
      <c r="U15" s="1"/>
    </row>
    <row r="16" spans="1:21" x14ac:dyDescent="0.25">
      <c r="A16" s="5" t="s">
        <v>59</v>
      </c>
      <c r="B16" s="5" t="s">
        <v>60</v>
      </c>
      <c r="C16" s="5">
        <v>44</v>
      </c>
      <c r="D16" s="5" t="s">
        <v>27</v>
      </c>
      <c r="E16" s="5" t="s">
        <v>13</v>
      </c>
      <c r="F16" s="6">
        <v>45333</v>
      </c>
      <c r="G16" s="6">
        <v>45540</v>
      </c>
      <c r="H16" s="5">
        <v>800</v>
      </c>
      <c r="I16" s="5">
        <v>8</v>
      </c>
      <c r="J16" s="5" t="s">
        <v>23</v>
      </c>
      <c r="K16" s="8"/>
      <c r="L16" s="56">
        <f t="shared" si="0"/>
        <v>6.9</v>
      </c>
      <c r="M16" s="57" t="str">
        <f t="shared" si="1"/>
        <v>No</v>
      </c>
      <c r="N16" s="58">
        <f t="shared" si="2"/>
        <v>5520</v>
      </c>
      <c r="O16" s="58" t="str">
        <f t="shared" si="3"/>
        <v>Adults</v>
      </c>
      <c r="Q16" s="8" t="s">
        <v>31</v>
      </c>
      <c r="R16" s="7">
        <v>82083.333333333328</v>
      </c>
      <c r="T16" s="3"/>
      <c r="U16" s="1"/>
    </row>
    <row r="17" spans="1:21" x14ac:dyDescent="0.25">
      <c r="A17" s="5" t="s">
        <v>61</v>
      </c>
      <c r="B17" s="5" t="s">
        <v>62</v>
      </c>
      <c r="C17" s="5">
        <v>39</v>
      </c>
      <c r="D17" s="5" t="s">
        <v>12</v>
      </c>
      <c r="E17" s="5" t="s">
        <v>31</v>
      </c>
      <c r="F17" s="6">
        <v>45702</v>
      </c>
      <c r="G17" s="6">
        <v>45732</v>
      </c>
      <c r="H17" s="5">
        <v>2500</v>
      </c>
      <c r="I17" s="5">
        <v>14</v>
      </c>
      <c r="J17" s="5" t="s">
        <v>42</v>
      </c>
      <c r="K17" s="8"/>
      <c r="L17" s="56">
        <f t="shared" si="0"/>
        <v>1</v>
      </c>
      <c r="M17" s="57" t="str">
        <f t="shared" si="1"/>
        <v>No</v>
      </c>
      <c r="N17" s="58">
        <f t="shared" si="2"/>
        <v>2500</v>
      </c>
      <c r="O17" s="58" t="str">
        <f t="shared" si="3"/>
        <v>Adults</v>
      </c>
      <c r="Q17" s="8" t="s">
        <v>41</v>
      </c>
      <c r="R17" s="7">
        <v>74700</v>
      </c>
      <c r="T17" s="3"/>
      <c r="U17" s="1"/>
    </row>
    <row r="18" spans="1:21" x14ac:dyDescent="0.25">
      <c r="A18" s="5" t="s">
        <v>63</v>
      </c>
      <c r="B18" s="5" t="s">
        <v>64</v>
      </c>
      <c r="C18" s="5">
        <v>35</v>
      </c>
      <c r="D18" s="5" t="s">
        <v>12</v>
      </c>
      <c r="E18" s="5" t="s">
        <v>22</v>
      </c>
      <c r="F18" s="6">
        <v>45329</v>
      </c>
      <c r="G18" s="6">
        <v>45685</v>
      </c>
      <c r="H18" s="5">
        <v>1200</v>
      </c>
      <c r="I18" s="5">
        <v>25</v>
      </c>
      <c r="J18" s="5" t="s">
        <v>23</v>
      </c>
      <c r="K18" s="8"/>
      <c r="L18" s="56">
        <f t="shared" si="0"/>
        <v>11.866666666666667</v>
      </c>
      <c r="M18" s="57" t="str">
        <f t="shared" si="1"/>
        <v>No</v>
      </c>
      <c r="N18" s="58">
        <f t="shared" si="2"/>
        <v>14240</v>
      </c>
      <c r="O18" s="58" t="str">
        <f t="shared" si="3"/>
        <v>Adults</v>
      </c>
      <c r="Q18" s="8" t="s">
        <v>22</v>
      </c>
      <c r="R18" s="7">
        <v>95000</v>
      </c>
      <c r="T18" s="3"/>
      <c r="U18" s="1"/>
    </row>
    <row r="19" spans="1:21" x14ac:dyDescent="0.25">
      <c r="A19" s="5" t="s">
        <v>65</v>
      </c>
      <c r="B19" s="5" t="s">
        <v>66</v>
      </c>
      <c r="C19" s="5">
        <v>56</v>
      </c>
      <c r="D19" s="5" t="s">
        <v>27</v>
      </c>
      <c r="E19" s="5" t="s">
        <v>31</v>
      </c>
      <c r="F19" s="6">
        <v>45213</v>
      </c>
      <c r="G19" s="6">
        <v>45649</v>
      </c>
      <c r="H19" s="5">
        <v>2500</v>
      </c>
      <c r="I19" s="5">
        <v>13</v>
      </c>
      <c r="J19" s="5" t="s">
        <v>67</v>
      </c>
      <c r="K19" s="8"/>
      <c r="L19" s="56">
        <f t="shared" si="0"/>
        <v>14.533333333333333</v>
      </c>
      <c r="M19" s="57" t="str">
        <f t="shared" si="1"/>
        <v>No</v>
      </c>
      <c r="N19" s="58">
        <f t="shared" si="2"/>
        <v>36333.333333333336</v>
      </c>
      <c r="O19" s="58" t="str">
        <f t="shared" si="3"/>
        <v>Seniors</v>
      </c>
      <c r="Q19" s="8" t="s">
        <v>113</v>
      </c>
      <c r="R19" s="7">
        <v>292290</v>
      </c>
      <c r="T19" s="3"/>
      <c r="U19" s="1"/>
    </row>
    <row r="20" spans="1:21" x14ac:dyDescent="0.25">
      <c r="A20" s="5" t="s">
        <v>68</v>
      </c>
      <c r="B20" s="5" t="s">
        <v>69</v>
      </c>
      <c r="C20" s="5">
        <v>27</v>
      </c>
      <c r="D20" s="5" t="s">
        <v>27</v>
      </c>
      <c r="E20" s="5" t="s">
        <v>13</v>
      </c>
      <c r="F20" s="6">
        <v>45354</v>
      </c>
      <c r="G20" s="6">
        <v>45664</v>
      </c>
      <c r="H20" s="5">
        <v>800</v>
      </c>
      <c r="I20" s="5">
        <v>26</v>
      </c>
      <c r="J20" s="5" t="s">
        <v>35</v>
      </c>
      <c r="K20" s="8"/>
      <c r="L20" s="56">
        <f t="shared" si="0"/>
        <v>10.333333333333334</v>
      </c>
      <c r="M20" s="57" t="str">
        <f t="shared" si="1"/>
        <v>No</v>
      </c>
      <c r="N20" s="58">
        <f t="shared" si="2"/>
        <v>8266.6666666666679</v>
      </c>
      <c r="O20" s="58" t="str">
        <f t="shared" si="3"/>
        <v>Youth</v>
      </c>
    </row>
    <row r="21" spans="1:21" ht="15.75" customHeight="1" x14ac:dyDescent="0.25">
      <c r="A21" s="5" t="s">
        <v>70</v>
      </c>
      <c r="B21" s="5" t="s">
        <v>71</v>
      </c>
      <c r="C21" s="5">
        <v>28</v>
      </c>
      <c r="D21" s="5" t="s">
        <v>12</v>
      </c>
      <c r="E21" s="5" t="s">
        <v>31</v>
      </c>
      <c r="F21" s="6">
        <v>45417</v>
      </c>
      <c r="G21" s="6">
        <v>45608</v>
      </c>
      <c r="H21" s="5">
        <v>2500</v>
      </c>
      <c r="I21" s="5">
        <v>21</v>
      </c>
      <c r="J21" s="5" t="s">
        <v>35</v>
      </c>
      <c r="K21" s="5" t="s">
        <v>72</v>
      </c>
      <c r="L21" s="56">
        <f t="shared" si="0"/>
        <v>6.3666666666666663</v>
      </c>
      <c r="M21" s="57" t="str">
        <f t="shared" si="1"/>
        <v>Yes</v>
      </c>
      <c r="N21" s="58">
        <f t="shared" si="2"/>
        <v>15916.666666666666</v>
      </c>
      <c r="O21" s="58" t="str">
        <f t="shared" si="3"/>
        <v>Youth</v>
      </c>
      <c r="Q21" s="44" t="s">
        <v>121</v>
      </c>
      <c r="R21" s="16"/>
    </row>
    <row r="22" spans="1:21" ht="15.75" customHeight="1" x14ac:dyDescent="0.25">
      <c r="A22" s="5" t="s">
        <v>73</v>
      </c>
      <c r="B22" s="5" t="s">
        <v>74</v>
      </c>
      <c r="C22" s="5">
        <v>57</v>
      </c>
      <c r="D22" s="5" t="s">
        <v>27</v>
      </c>
      <c r="E22" s="5" t="s">
        <v>41</v>
      </c>
      <c r="F22" s="6">
        <v>45146</v>
      </c>
      <c r="G22" s="6">
        <v>45674</v>
      </c>
      <c r="H22" s="5">
        <v>1800</v>
      </c>
      <c r="I22" s="5">
        <v>19</v>
      </c>
      <c r="J22" s="5" t="s">
        <v>35</v>
      </c>
      <c r="K22" s="8"/>
      <c r="L22" s="56">
        <f t="shared" si="0"/>
        <v>17.600000000000001</v>
      </c>
      <c r="M22" s="57" t="str">
        <f t="shared" si="1"/>
        <v>No</v>
      </c>
      <c r="N22" s="58">
        <f t="shared" si="2"/>
        <v>31680.000000000004</v>
      </c>
      <c r="O22" s="58" t="str">
        <f t="shared" si="3"/>
        <v>Seniors</v>
      </c>
      <c r="Q22" s="44" t="s">
        <v>122</v>
      </c>
      <c r="R22" s="16"/>
    </row>
    <row r="23" spans="1:21" ht="15.75" customHeight="1" x14ac:dyDescent="0.25">
      <c r="A23" s="5" t="s">
        <v>75</v>
      </c>
      <c r="B23" s="5" t="s">
        <v>76</v>
      </c>
      <c r="C23" s="5">
        <v>26</v>
      </c>
      <c r="D23" s="5" t="s">
        <v>27</v>
      </c>
      <c r="E23" s="5" t="s">
        <v>41</v>
      </c>
      <c r="F23" s="6">
        <v>45320</v>
      </c>
      <c r="G23" s="6">
        <v>45616</v>
      </c>
      <c r="H23" s="5">
        <v>1800</v>
      </c>
      <c r="I23" s="5">
        <v>5</v>
      </c>
      <c r="J23" s="5" t="s">
        <v>14</v>
      </c>
      <c r="K23" s="8"/>
      <c r="L23" s="56">
        <f t="shared" si="0"/>
        <v>9.8666666666666671</v>
      </c>
      <c r="M23" s="57" t="str">
        <f t="shared" si="1"/>
        <v>No</v>
      </c>
      <c r="N23" s="58">
        <f t="shared" si="2"/>
        <v>17760</v>
      </c>
      <c r="O23" s="58" t="str">
        <f t="shared" si="3"/>
        <v>Youth</v>
      </c>
    </row>
    <row r="24" spans="1:21" ht="15.75" customHeight="1" x14ac:dyDescent="0.25">
      <c r="A24" s="5" t="s">
        <v>77</v>
      </c>
      <c r="B24" s="5" t="s">
        <v>78</v>
      </c>
      <c r="C24" s="5">
        <v>48</v>
      </c>
      <c r="D24" s="5" t="s">
        <v>12</v>
      </c>
      <c r="E24" s="5" t="s">
        <v>41</v>
      </c>
      <c r="F24" s="6">
        <v>45451</v>
      </c>
      <c r="G24" s="6">
        <v>45455</v>
      </c>
      <c r="H24" s="5">
        <v>1800</v>
      </c>
      <c r="I24" s="5">
        <v>18</v>
      </c>
      <c r="J24" s="5" t="s">
        <v>67</v>
      </c>
      <c r="K24" s="8"/>
      <c r="L24" s="56">
        <f t="shared" si="0"/>
        <v>0.13333333333333333</v>
      </c>
      <c r="M24" s="57" t="str">
        <f t="shared" si="1"/>
        <v>No</v>
      </c>
      <c r="N24" s="58">
        <f t="shared" si="2"/>
        <v>240</v>
      </c>
      <c r="O24" s="58" t="str">
        <f t="shared" si="3"/>
        <v>Seniors</v>
      </c>
      <c r="Q24" s="46" t="s">
        <v>123</v>
      </c>
      <c r="R24" s="46"/>
    </row>
    <row r="25" spans="1:21" ht="15.75" customHeight="1" x14ac:dyDescent="0.25">
      <c r="A25" s="5" t="s">
        <v>79</v>
      </c>
      <c r="B25" s="5" t="s">
        <v>80</v>
      </c>
      <c r="C25" s="5">
        <v>25</v>
      </c>
      <c r="D25" s="5" t="s">
        <v>27</v>
      </c>
      <c r="E25" s="5" t="s">
        <v>22</v>
      </c>
      <c r="F25" s="6">
        <v>45439</v>
      </c>
      <c r="G25" s="6">
        <v>45730</v>
      </c>
      <c r="H25" s="5">
        <v>1200</v>
      </c>
      <c r="I25" s="5">
        <v>6</v>
      </c>
      <c r="J25" s="5" t="s">
        <v>14</v>
      </c>
      <c r="K25" s="8"/>
      <c r="L25" s="56">
        <f t="shared" si="0"/>
        <v>9.6999999999999993</v>
      </c>
      <c r="M25" s="57" t="str">
        <f t="shared" si="1"/>
        <v>No</v>
      </c>
      <c r="N25" s="58">
        <f t="shared" si="2"/>
        <v>11640</v>
      </c>
      <c r="O25" s="58" t="str">
        <f t="shared" si="3"/>
        <v>Youth</v>
      </c>
      <c r="Q25" s="47" t="s">
        <v>110</v>
      </c>
      <c r="R25" s="48" t="s">
        <v>119</v>
      </c>
    </row>
    <row r="26" spans="1:21" ht="15.75" customHeight="1" x14ac:dyDescent="0.25">
      <c r="A26" s="5" t="s">
        <v>81</v>
      </c>
      <c r="B26" s="5" t="s">
        <v>82</v>
      </c>
      <c r="C26" s="5">
        <v>53</v>
      </c>
      <c r="D26" s="5" t="s">
        <v>12</v>
      </c>
      <c r="E26" s="5" t="s">
        <v>41</v>
      </c>
      <c r="F26" s="6">
        <v>45286</v>
      </c>
      <c r="G26" s="6">
        <v>45372</v>
      </c>
      <c r="H26" s="5">
        <v>1800</v>
      </c>
      <c r="I26" s="5">
        <v>17</v>
      </c>
      <c r="J26" s="5" t="s">
        <v>35</v>
      </c>
      <c r="K26" s="5" t="s">
        <v>83</v>
      </c>
      <c r="L26" s="56">
        <f t="shared" si="0"/>
        <v>2.8666666666666667</v>
      </c>
      <c r="M26" s="57" t="str">
        <f t="shared" si="1"/>
        <v>Yes</v>
      </c>
      <c r="N26" s="58">
        <f t="shared" si="2"/>
        <v>5160</v>
      </c>
      <c r="O26" s="58" t="str">
        <f t="shared" si="3"/>
        <v>Seniors</v>
      </c>
      <c r="Q26" s="48" t="s">
        <v>14</v>
      </c>
      <c r="R26" s="49">
        <v>58863.333333333336</v>
      </c>
    </row>
    <row r="27" spans="1:21" ht="15.75" customHeight="1" x14ac:dyDescent="0.25">
      <c r="A27" s="5" t="s">
        <v>84</v>
      </c>
      <c r="B27" s="5" t="s">
        <v>85</v>
      </c>
      <c r="C27" s="5">
        <v>42</v>
      </c>
      <c r="D27" s="5" t="s">
        <v>27</v>
      </c>
      <c r="E27" s="5" t="s">
        <v>22</v>
      </c>
      <c r="F27" s="6">
        <v>45702</v>
      </c>
      <c r="G27" s="6">
        <v>45727</v>
      </c>
      <c r="H27" s="5">
        <v>1200</v>
      </c>
      <c r="I27" s="5">
        <v>3</v>
      </c>
      <c r="J27" s="5" t="s">
        <v>67</v>
      </c>
      <c r="K27" s="8"/>
      <c r="L27" s="56">
        <f t="shared" si="0"/>
        <v>0.83333333333333337</v>
      </c>
      <c r="M27" s="57" t="str">
        <f t="shared" si="1"/>
        <v>No</v>
      </c>
      <c r="N27" s="58">
        <f t="shared" si="2"/>
        <v>1000</v>
      </c>
      <c r="O27" s="58" t="str">
        <f t="shared" si="3"/>
        <v>Adults</v>
      </c>
      <c r="Q27" s="48" t="s">
        <v>67</v>
      </c>
      <c r="R27" s="49">
        <v>52720</v>
      </c>
    </row>
    <row r="28" spans="1:21" ht="15.75" customHeight="1" x14ac:dyDescent="0.25">
      <c r="A28" s="5" t="s">
        <v>86</v>
      </c>
      <c r="B28" s="5" t="s">
        <v>87</v>
      </c>
      <c r="C28" s="5">
        <v>24</v>
      </c>
      <c r="D28" s="5" t="s">
        <v>12</v>
      </c>
      <c r="E28" s="5" t="s">
        <v>31</v>
      </c>
      <c r="F28" s="6">
        <v>45698</v>
      </c>
      <c r="G28" s="6">
        <v>45726</v>
      </c>
      <c r="H28" s="5">
        <v>2500</v>
      </c>
      <c r="I28" s="5">
        <v>28</v>
      </c>
      <c r="J28" s="5" t="s">
        <v>35</v>
      </c>
      <c r="K28" s="8"/>
      <c r="L28" s="56">
        <f t="shared" si="0"/>
        <v>0.93333333333333335</v>
      </c>
      <c r="M28" s="57" t="str">
        <f t="shared" si="1"/>
        <v>No</v>
      </c>
      <c r="N28" s="58">
        <f t="shared" si="2"/>
        <v>2333.3333333333335</v>
      </c>
      <c r="O28" s="58" t="str">
        <f t="shared" si="3"/>
        <v>Youth</v>
      </c>
      <c r="Q28" s="48" t="s">
        <v>23</v>
      </c>
      <c r="R28" s="49">
        <v>31863.333333333332</v>
      </c>
    </row>
    <row r="29" spans="1:21" ht="15.75" customHeight="1" x14ac:dyDescent="0.25">
      <c r="A29" s="5" t="s">
        <v>88</v>
      </c>
      <c r="B29" s="5" t="s">
        <v>89</v>
      </c>
      <c r="C29" s="5">
        <v>53</v>
      </c>
      <c r="D29" s="5" t="s">
        <v>12</v>
      </c>
      <c r="E29" s="5" t="s">
        <v>22</v>
      </c>
      <c r="F29" s="6">
        <v>45614</v>
      </c>
      <c r="G29" s="6">
        <v>45645</v>
      </c>
      <c r="H29" s="5">
        <v>1200</v>
      </c>
      <c r="I29" s="5">
        <v>23</v>
      </c>
      <c r="J29" s="5" t="s">
        <v>18</v>
      </c>
      <c r="K29" s="8"/>
      <c r="L29" s="56">
        <f t="shared" si="0"/>
        <v>1.0333333333333334</v>
      </c>
      <c r="M29" s="57" t="str">
        <f t="shared" si="1"/>
        <v>No</v>
      </c>
      <c r="N29" s="58">
        <f t="shared" si="2"/>
        <v>1240.0000000000002</v>
      </c>
      <c r="O29" s="58" t="str">
        <f t="shared" si="3"/>
        <v>Seniors</v>
      </c>
      <c r="Q29" s="48" t="s">
        <v>42</v>
      </c>
      <c r="R29" s="49">
        <v>37786.666666666672</v>
      </c>
    </row>
    <row r="30" spans="1:21" ht="15.75" customHeight="1" x14ac:dyDescent="0.25">
      <c r="A30" s="5" t="s">
        <v>90</v>
      </c>
      <c r="B30" s="5" t="s">
        <v>91</v>
      </c>
      <c r="C30" s="5">
        <v>29</v>
      </c>
      <c r="D30" s="5" t="s">
        <v>27</v>
      </c>
      <c r="E30" s="5" t="s">
        <v>31</v>
      </c>
      <c r="F30" s="6">
        <v>45401</v>
      </c>
      <c r="G30" s="6">
        <v>45408</v>
      </c>
      <c r="H30" s="5">
        <v>2500</v>
      </c>
      <c r="I30" s="5">
        <v>8</v>
      </c>
      <c r="J30" s="5" t="s">
        <v>23</v>
      </c>
      <c r="K30" s="8"/>
      <c r="L30" s="56">
        <f t="shared" si="0"/>
        <v>0.23333333333333334</v>
      </c>
      <c r="M30" s="57" t="str">
        <f t="shared" si="1"/>
        <v>No</v>
      </c>
      <c r="N30" s="58">
        <f t="shared" si="2"/>
        <v>583.33333333333337</v>
      </c>
      <c r="O30" s="58" t="str">
        <f t="shared" si="3"/>
        <v>Youth</v>
      </c>
      <c r="Q30" s="48" t="s">
        <v>35</v>
      </c>
      <c r="R30" s="49">
        <v>85170</v>
      </c>
    </row>
    <row r="31" spans="1:21" ht="15.75" customHeight="1" x14ac:dyDescent="0.25">
      <c r="A31" s="5" t="s">
        <v>92</v>
      </c>
      <c r="B31" s="5" t="s">
        <v>93</v>
      </c>
      <c r="C31" s="5">
        <v>31</v>
      </c>
      <c r="D31" s="5" t="s">
        <v>27</v>
      </c>
      <c r="E31" s="5" t="s">
        <v>31</v>
      </c>
      <c r="F31" s="6">
        <v>45667</v>
      </c>
      <c r="G31" s="6">
        <v>45745</v>
      </c>
      <c r="H31" s="5">
        <v>2500</v>
      </c>
      <c r="I31" s="5">
        <v>23</v>
      </c>
      <c r="J31" s="5" t="s">
        <v>42</v>
      </c>
      <c r="K31" s="5" t="s">
        <v>94</v>
      </c>
      <c r="L31" s="56">
        <f t="shared" si="0"/>
        <v>2.6</v>
      </c>
      <c r="M31" s="57" t="str">
        <f t="shared" si="1"/>
        <v>Yes</v>
      </c>
      <c r="N31" s="58">
        <f t="shared" si="2"/>
        <v>6500</v>
      </c>
      <c r="O31" s="58" t="str">
        <f t="shared" si="3"/>
        <v>Adults</v>
      </c>
      <c r="Q31" s="48" t="s">
        <v>18</v>
      </c>
      <c r="R31" s="49">
        <v>25886.666666666668</v>
      </c>
    </row>
    <row r="32" spans="1:21" ht="15.75" customHeight="1" x14ac:dyDescent="0.25">
      <c r="A32" s="5" t="s">
        <v>95</v>
      </c>
      <c r="B32" s="5" t="s">
        <v>96</v>
      </c>
      <c r="C32" s="5">
        <v>52</v>
      </c>
      <c r="D32" s="5" t="s">
        <v>27</v>
      </c>
      <c r="E32" s="5" t="s">
        <v>13</v>
      </c>
      <c r="F32" s="6">
        <v>45088</v>
      </c>
      <c r="G32" s="6">
        <v>45656</v>
      </c>
      <c r="H32" s="5">
        <v>800</v>
      </c>
      <c r="I32" s="5">
        <v>9</v>
      </c>
      <c r="J32" s="5" t="s">
        <v>67</v>
      </c>
      <c r="K32" s="5" t="s">
        <v>97</v>
      </c>
      <c r="L32" s="56">
        <f t="shared" si="0"/>
        <v>18.933333333333334</v>
      </c>
      <c r="M32" s="57" t="str">
        <f t="shared" si="1"/>
        <v>Yes</v>
      </c>
      <c r="N32" s="58">
        <f t="shared" si="2"/>
        <v>15146.666666666666</v>
      </c>
      <c r="O32" s="58" t="str">
        <f t="shared" si="3"/>
        <v>Seniors</v>
      </c>
      <c r="Q32" s="48" t="s">
        <v>113</v>
      </c>
      <c r="R32" s="49">
        <v>292290.00000000006</v>
      </c>
    </row>
    <row r="33" spans="1:30" ht="15.75" customHeight="1" x14ac:dyDescent="0.25">
      <c r="A33" s="5" t="s">
        <v>98</v>
      </c>
      <c r="B33" s="5" t="s">
        <v>99</v>
      </c>
      <c r="C33" s="5">
        <v>20</v>
      </c>
      <c r="D33" s="5" t="s">
        <v>12</v>
      </c>
      <c r="E33" s="5" t="s">
        <v>22</v>
      </c>
      <c r="F33" s="6">
        <v>45391</v>
      </c>
      <c r="G33" s="6">
        <v>45604</v>
      </c>
      <c r="H33" s="5">
        <v>1200</v>
      </c>
      <c r="I33" s="5">
        <v>2</v>
      </c>
      <c r="J33" s="5" t="s">
        <v>35</v>
      </c>
      <c r="K33" s="8"/>
      <c r="L33" s="56">
        <f t="shared" si="0"/>
        <v>7.1</v>
      </c>
      <c r="M33" s="57" t="str">
        <f t="shared" si="1"/>
        <v>No</v>
      </c>
      <c r="N33" s="58">
        <f t="shared" si="2"/>
        <v>8520</v>
      </c>
      <c r="O33" s="58" t="str">
        <f t="shared" si="3"/>
        <v>Youth</v>
      </c>
    </row>
    <row r="34" spans="1:30" ht="15.75" customHeight="1" x14ac:dyDescent="0.25">
      <c r="A34" s="5" t="s">
        <v>100</v>
      </c>
      <c r="B34" s="5" t="s">
        <v>101</v>
      </c>
      <c r="C34" s="5">
        <v>22</v>
      </c>
      <c r="D34" s="5" t="s">
        <v>12</v>
      </c>
      <c r="E34" s="5" t="s">
        <v>13</v>
      </c>
      <c r="F34" s="6">
        <v>45699</v>
      </c>
      <c r="G34" s="6">
        <v>45740</v>
      </c>
      <c r="H34" s="5">
        <v>800</v>
      </c>
      <c r="I34" s="5">
        <v>30</v>
      </c>
      <c r="J34" s="5" t="s">
        <v>35</v>
      </c>
      <c r="K34" s="8"/>
      <c r="L34" s="56">
        <f t="shared" si="0"/>
        <v>1.3666666666666667</v>
      </c>
      <c r="M34" s="57" t="str">
        <f t="shared" si="1"/>
        <v>No</v>
      </c>
      <c r="N34" s="58">
        <f t="shared" si="2"/>
        <v>1093.3333333333333</v>
      </c>
      <c r="O34" s="58" t="str">
        <f t="shared" si="3"/>
        <v>Youth</v>
      </c>
    </row>
    <row r="35" spans="1:30" ht="15.75" customHeight="1" x14ac:dyDescent="0.25">
      <c r="A35" s="5" t="s">
        <v>102</v>
      </c>
      <c r="B35" s="5" t="s">
        <v>103</v>
      </c>
      <c r="C35" s="5">
        <v>23</v>
      </c>
      <c r="D35" s="5" t="s">
        <v>12</v>
      </c>
      <c r="E35" s="5" t="s">
        <v>41</v>
      </c>
      <c r="F35" s="6">
        <v>45588</v>
      </c>
      <c r="G35" s="6">
        <v>45721</v>
      </c>
      <c r="H35" s="5">
        <v>1800</v>
      </c>
      <c r="I35" s="5">
        <v>23</v>
      </c>
      <c r="J35" s="5" t="s">
        <v>18</v>
      </c>
      <c r="K35" s="5" t="s">
        <v>104</v>
      </c>
      <c r="L35" s="56">
        <f t="shared" si="0"/>
        <v>4.4333333333333336</v>
      </c>
      <c r="M35" s="57" t="str">
        <f t="shared" si="1"/>
        <v>Yes</v>
      </c>
      <c r="N35" s="58">
        <f t="shared" si="2"/>
        <v>7980</v>
      </c>
      <c r="O35" s="58" t="str">
        <f t="shared" si="3"/>
        <v>Youth</v>
      </c>
      <c r="Q35" s="17" t="s">
        <v>124</v>
      </c>
    </row>
    <row r="36" spans="1:30" ht="15.75" customHeight="1" x14ac:dyDescent="0.25">
      <c r="A36" s="5" t="s">
        <v>105</v>
      </c>
      <c r="B36" s="5" t="s">
        <v>106</v>
      </c>
      <c r="C36" s="5">
        <v>27</v>
      </c>
      <c r="D36" s="5" t="s">
        <v>27</v>
      </c>
      <c r="E36" s="5" t="s">
        <v>22</v>
      </c>
      <c r="F36" s="6">
        <v>45312</v>
      </c>
      <c r="G36" s="6">
        <v>45652</v>
      </c>
      <c r="H36" s="5">
        <v>1200</v>
      </c>
      <c r="I36" s="5">
        <v>27</v>
      </c>
      <c r="J36" s="5" t="s">
        <v>18</v>
      </c>
      <c r="K36" s="8"/>
      <c r="L36" s="56">
        <f t="shared" si="0"/>
        <v>11.333333333333334</v>
      </c>
      <c r="M36" s="57" t="str">
        <f t="shared" si="1"/>
        <v>No</v>
      </c>
      <c r="N36" s="58">
        <f t="shared" si="2"/>
        <v>13600</v>
      </c>
      <c r="O36" s="58" t="str">
        <f t="shared" si="3"/>
        <v>Youth</v>
      </c>
    </row>
    <row r="37" spans="1:30" ht="15.75" customHeight="1" x14ac:dyDescent="0.25">
      <c r="Q37" s="50" t="s">
        <v>125</v>
      </c>
    </row>
    <row r="38" spans="1:30" ht="15.75" customHeight="1" x14ac:dyDescent="0.25">
      <c r="Q38" s="51" t="s">
        <v>107</v>
      </c>
      <c r="R38" s="51" t="s">
        <v>0</v>
      </c>
      <c r="S38" s="51" t="s">
        <v>1</v>
      </c>
      <c r="T38" s="51" t="s">
        <v>2</v>
      </c>
      <c r="U38" s="51" t="s">
        <v>3</v>
      </c>
      <c r="V38" s="51" t="s">
        <v>4</v>
      </c>
      <c r="W38" s="51" t="s">
        <v>5</v>
      </c>
      <c r="X38" s="51" t="s">
        <v>6</v>
      </c>
      <c r="Y38" s="51" t="s">
        <v>7</v>
      </c>
      <c r="Z38" s="51" t="s">
        <v>8</v>
      </c>
      <c r="AA38" s="51" t="s">
        <v>9</v>
      </c>
      <c r="AB38" s="51" t="s">
        <v>108</v>
      </c>
      <c r="AC38" s="51" t="s">
        <v>109</v>
      </c>
      <c r="AD38" s="51" t="s">
        <v>118</v>
      </c>
    </row>
    <row r="39" spans="1:30" ht="15.75" customHeight="1" x14ac:dyDescent="0.25">
      <c r="Q39" s="5" t="s">
        <v>75</v>
      </c>
      <c r="R39" s="5" t="s">
        <v>76</v>
      </c>
      <c r="S39" s="5">
        <v>26</v>
      </c>
      <c r="T39" s="5" t="s">
        <v>27</v>
      </c>
      <c r="U39" s="5" t="s">
        <v>41</v>
      </c>
      <c r="V39" s="6">
        <v>45320</v>
      </c>
      <c r="W39" s="6">
        <v>45616</v>
      </c>
      <c r="X39" s="5">
        <v>1800</v>
      </c>
      <c r="Y39" s="5">
        <v>5</v>
      </c>
      <c r="Z39" s="5" t="s">
        <v>14</v>
      </c>
      <c r="AA39" s="8"/>
      <c r="AB39" s="10">
        <v>9.8666666666666671</v>
      </c>
      <c r="AC39" s="11" t="s">
        <v>111</v>
      </c>
      <c r="AD39" s="13">
        <v>17760</v>
      </c>
    </row>
    <row r="40" spans="1:30" ht="15.75" customHeight="1" x14ac:dyDescent="0.25">
      <c r="Q40" s="5" t="s">
        <v>79</v>
      </c>
      <c r="R40" s="5" t="s">
        <v>80</v>
      </c>
      <c r="S40" s="5">
        <v>25</v>
      </c>
      <c r="T40" s="5" t="s">
        <v>27</v>
      </c>
      <c r="U40" s="5" t="s">
        <v>22</v>
      </c>
      <c r="V40" s="6">
        <v>45439</v>
      </c>
      <c r="W40" s="6">
        <v>45730</v>
      </c>
      <c r="X40" s="5">
        <v>1200</v>
      </c>
      <c r="Y40" s="5">
        <v>6</v>
      </c>
      <c r="Z40" s="5" t="s">
        <v>14</v>
      </c>
      <c r="AA40" s="8"/>
      <c r="AB40" s="10">
        <v>9.6999999999999993</v>
      </c>
      <c r="AC40" s="11" t="s">
        <v>111</v>
      </c>
      <c r="AD40" s="13">
        <v>11640</v>
      </c>
    </row>
    <row r="41" spans="1:30" ht="15.75" customHeight="1" x14ac:dyDescent="0.25">
      <c r="Q41" s="5" t="s">
        <v>98</v>
      </c>
      <c r="R41" s="5" t="s">
        <v>99</v>
      </c>
      <c r="S41" s="5">
        <v>20</v>
      </c>
      <c r="T41" s="5" t="s">
        <v>12</v>
      </c>
      <c r="U41" s="5" t="s">
        <v>22</v>
      </c>
      <c r="V41" s="6">
        <v>45391</v>
      </c>
      <c r="W41" s="6">
        <v>45604</v>
      </c>
      <c r="X41" s="5">
        <v>1200</v>
      </c>
      <c r="Y41" s="5">
        <v>2</v>
      </c>
      <c r="Z41" s="5" t="s">
        <v>35</v>
      </c>
      <c r="AA41" s="8"/>
      <c r="AB41" s="10">
        <v>7.1</v>
      </c>
      <c r="AC41" s="11" t="s">
        <v>111</v>
      </c>
      <c r="AD41" s="13">
        <v>8520</v>
      </c>
    </row>
    <row r="42" spans="1:30" ht="15.75" customHeight="1" x14ac:dyDescent="0.25"/>
    <row r="43" spans="1:30" ht="15.75" customHeight="1" x14ac:dyDescent="0.25"/>
    <row r="44" spans="1:30" ht="15.75" customHeight="1" x14ac:dyDescent="0.25">
      <c r="Q44" s="52" t="s">
        <v>126</v>
      </c>
    </row>
    <row r="45" spans="1:30" ht="15.75" customHeight="1" x14ac:dyDescent="0.25"/>
    <row r="46" spans="1:30" ht="15.75" customHeight="1" x14ac:dyDescent="0.25">
      <c r="Q46" s="50" t="s">
        <v>129</v>
      </c>
      <c r="R46" s="55"/>
    </row>
    <row r="47" spans="1:30" ht="15.75" customHeight="1" x14ac:dyDescent="0.25">
      <c r="Q47" s="18" t="s">
        <v>127</v>
      </c>
      <c r="R47" s="18" t="s">
        <v>128</v>
      </c>
      <c r="S47" s="8"/>
      <c r="T47" s="8"/>
    </row>
    <row r="48" spans="1:30" ht="15.75" customHeight="1" x14ac:dyDescent="0.25">
      <c r="Q48" s="18" t="s">
        <v>110</v>
      </c>
      <c r="R48" s="8" t="s">
        <v>27</v>
      </c>
      <c r="S48" s="8" t="s">
        <v>12</v>
      </c>
      <c r="T48" s="8" t="s">
        <v>113</v>
      </c>
    </row>
    <row r="49" spans="17:21" ht="15.75" customHeight="1" x14ac:dyDescent="0.25">
      <c r="Q49" s="8" t="s">
        <v>14</v>
      </c>
      <c r="R49" s="53">
        <v>3</v>
      </c>
      <c r="S49" s="53">
        <v>2</v>
      </c>
      <c r="T49" s="53">
        <v>5</v>
      </c>
    </row>
    <row r="50" spans="17:21" ht="15.75" customHeight="1" x14ac:dyDescent="0.25">
      <c r="Q50" s="8" t="s">
        <v>67</v>
      </c>
      <c r="R50" s="53">
        <v>3</v>
      </c>
      <c r="S50" s="53">
        <v>1</v>
      </c>
      <c r="T50" s="53">
        <v>4</v>
      </c>
    </row>
    <row r="51" spans="17:21" ht="15.75" customHeight="1" x14ac:dyDescent="0.25">
      <c r="Q51" s="8" t="s">
        <v>23</v>
      </c>
      <c r="R51" s="53">
        <v>3</v>
      </c>
      <c r="S51" s="53">
        <v>2</v>
      </c>
      <c r="T51" s="53">
        <v>5</v>
      </c>
    </row>
    <row r="52" spans="17:21" ht="15.75" customHeight="1" x14ac:dyDescent="0.25">
      <c r="Q52" s="8" t="s">
        <v>42</v>
      </c>
      <c r="R52" s="53">
        <v>2</v>
      </c>
      <c r="S52" s="53">
        <v>4</v>
      </c>
      <c r="T52" s="53">
        <v>6</v>
      </c>
    </row>
    <row r="53" spans="17:21" ht="15.75" customHeight="1" x14ac:dyDescent="0.25">
      <c r="Q53" s="8" t="s">
        <v>35</v>
      </c>
      <c r="R53" s="53">
        <v>2</v>
      </c>
      <c r="S53" s="53">
        <v>8</v>
      </c>
      <c r="T53" s="53">
        <v>10</v>
      </c>
    </row>
    <row r="54" spans="17:21" ht="15.75" customHeight="1" x14ac:dyDescent="0.25">
      <c r="Q54" s="8" t="s">
        <v>18</v>
      </c>
      <c r="R54" s="53">
        <v>2</v>
      </c>
      <c r="S54" s="53">
        <v>3</v>
      </c>
      <c r="T54" s="53">
        <v>5</v>
      </c>
    </row>
    <row r="55" spans="17:21" ht="15.75" customHeight="1" x14ac:dyDescent="0.25">
      <c r="Q55" s="8" t="s">
        <v>113</v>
      </c>
      <c r="R55" s="53">
        <v>15</v>
      </c>
      <c r="S55" s="53">
        <v>20</v>
      </c>
      <c r="T55" s="53">
        <v>35</v>
      </c>
    </row>
    <row r="56" spans="17:21" ht="15.75" customHeight="1" x14ac:dyDescent="0.25"/>
    <row r="57" spans="17:21" ht="15.75" customHeight="1" x14ac:dyDescent="0.25"/>
    <row r="58" spans="17:21" ht="15.75" customHeight="1" x14ac:dyDescent="0.25">
      <c r="Q58" s="50" t="s">
        <v>134</v>
      </c>
      <c r="R58" s="55"/>
    </row>
    <row r="59" spans="17:21" ht="15.75" customHeight="1" x14ac:dyDescent="0.25">
      <c r="Q59" s="2" t="s">
        <v>127</v>
      </c>
      <c r="R59" s="2" t="s">
        <v>128</v>
      </c>
    </row>
    <row r="60" spans="17:21" ht="15.75" customHeight="1" x14ac:dyDescent="0.25">
      <c r="Q60" s="18" t="s">
        <v>110</v>
      </c>
      <c r="R60" s="8" t="s">
        <v>131</v>
      </c>
      <c r="S60" s="8" t="s">
        <v>132</v>
      </c>
      <c r="T60" s="8" t="s">
        <v>133</v>
      </c>
      <c r="U60" s="8" t="s">
        <v>113</v>
      </c>
    </row>
    <row r="61" spans="17:21" ht="15.75" customHeight="1" x14ac:dyDescent="0.25">
      <c r="Q61" s="8" t="s">
        <v>13</v>
      </c>
      <c r="R61" s="54">
        <v>4</v>
      </c>
      <c r="S61" s="54">
        <v>2</v>
      </c>
      <c r="T61" s="54">
        <v>3</v>
      </c>
      <c r="U61" s="54">
        <v>9</v>
      </c>
    </row>
    <row r="62" spans="17:21" ht="15.75" customHeight="1" x14ac:dyDescent="0.25">
      <c r="Q62" s="8" t="s">
        <v>31</v>
      </c>
      <c r="R62" s="54">
        <v>2</v>
      </c>
      <c r="S62" s="54">
        <v>1</v>
      </c>
      <c r="T62" s="54">
        <v>4</v>
      </c>
      <c r="U62" s="54">
        <v>7</v>
      </c>
    </row>
    <row r="63" spans="17:21" ht="15.75" customHeight="1" x14ac:dyDescent="0.25">
      <c r="Q63" s="8" t="s">
        <v>41</v>
      </c>
      <c r="R63" s="54">
        <v>1</v>
      </c>
      <c r="S63" s="54">
        <v>4</v>
      </c>
      <c r="T63" s="54">
        <v>2</v>
      </c>
      <c r="U63" s="54">
        <v>7</v>
      </c>
    </row>
    <row r="64" spans="17:21" ht="15.75" customHeight="1" x14ac:dyDescent="0.25">
      <c r="Q64" s="8" t="s">
        <v>22</v>
      </c>
      <c r="R64" s="54">
        <v>6</v>
      </c>
      <c r="S64" s="54">
        <v>2</v>
      </c>
      <c r="T64" s="54">
        <v>4</v>
      </c>
      <c r="U64" s="54">
        <v>12</v>
      </c>
    </row>
    <row r="65" spans="17:21" ht="15.75" customHeight="1" x14ac:dyDescent="0.25">
      <c r="Q65" s="8" t="s">
        <v>113</v>
      </c>
      <c r="R65" s="54">
        <v>13</v>
      </c>
      <c r="S65" s="54">
        <v>9</v>
      </c>
      <c r="T65" s="54">
        <v>13</v>
      </c>
      <c r="U65" s="54">
        <v>35</v>
      </c>
    </row>
    <row r="66" spans="17:21" ht="15.75" customHeight="1" x14ac:dyDescent="0.25"/>
    <row r="67" spans="17:21" ht="15.75" customHeight="1" x14ac:dyDescent="0.25"/>
    <row r="68" spans="17:21" ht="15.75" customHeight="1" x14ac:dyDescent="0.25"/>
    <row r="69" spans="17:21" ht="15.75" customHeight="1" x14ac:dyDescent="0.25"/>
    <row r="70" spans="17:21" ht="15.75" customHeight="1" x14ac:dyDescent="0.25"/>
    <row r="71" spans="17:21" ht="15.75" customHeight="1" x14ac:dyDescent="0.25"/>
    <row r="72" spans="17:21" ht="15.75" customHeight="1" x14ac:dyDescent="0.25"/>
    <row r="73" spans="17:21" ht="15.75" customHeight="1" x14ac:dyDescent="0.25"/>
    <row r="74" spans="17:21" ht="15.75" customHeight="1" x14ac:dyDescent="0.25"/>
    <row r="75" spans="17:21" ht="15.75" customHeight="1" x14ac:dyDescent="0.25"/>
    <row r="76" spans="17:21" ht="15.75" customHeight="1" x14ac:dyDescent="0.25"/>
    <row r="77" spans="17:21" ht="15.75" customHeight="1" x14ac:dyDescent="0.25"/>
    <row r="78" spans="17:21" ht="15.75" customHeight="1" x14ac:dyDescent="0.25"/>
    <row r="79" spans="17:21" ht="15.75" customHeight="1" x14ac:dyDescent="0.25"/>
    <row r="80" spans="17:2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I36">
    <cfRule type="cellIs" dxfId="137" priority="4" operator="lessThan">
      <formula>8</formula>
    </cfRule>
  </conditionalFormatting>
  <conditionalFormatting sqref="L2:L36">
    <cfRule type="cellIs" dxfId="136" priority="3" operator="greaterThan">
      <formula>6</formula>
    </cfRule>
  </conditionalFormatting>
  <conditionalFormatting sqref="Y39:Y41">
    <cfRule type="cellIs" dxfId="135" priority="2" operator="lessThan">
      <formula>8</formula>
    </cfRule>
  </conditionalFormatting>
  <conditionalFormatting sqref="AB39:AB41">
    <cfRule type="cellIs" dxfId="134" priority="1" operator="greaterThan">
      <formula>6</formula>
    </cfRule>
  </conditionalFormatting>
  <pageMargins left="0.7" right="0.7" top="0.75" bottom="0.75" header="0" footer="0"/>
  <pageSetup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abSelected="1" zoomScale="81" zoomScaleNormal="81" workbookViewId="0">
      <selection activeCell="K56" sqref="K56"/>
    </sheetView>
  </sheetViews>
  <sheetFormatPr defaultColWidth="8.85546875" defaultRowHeight="15" x14ac:dyDescent="0.25"/>
  <cols>
    <col min="1" max="1" width="2.28515625" style="14" customWidth="1"/>
    <col min="2" max="2" width="13.140625" style="14" customWidth="1"/>
    <col min="3" max="3" width="18.42578125" style="14" customWidth="1"/>
    <col min="4" max="4" width="8.5703125" style="14" customWidth="1"/>
    <col min="5" max="5" width="10.7109375" style="14" customWidth="1"/>
    <col min="6" max="6" width="8.85546875" style="14"/>
    <col min="7" max="7" width="12.5703125" style="14" customWidth="1"/>
    <col min="8" max="8" width="22.85546875" style="14" bestFit="1" customWidth="1"/>
    <col min="9" max="9" width="6.5703125" style="14" customWidth="1"/>
    <col min="10" max="10" width="8.85546875" style="14"/>
    <col min="11" max="11" width="14.7109375" style="14" customWidth="1"/>
    <col min="12" max="12" width="22.85546875" style="14" bestFit="1" customWidth="1"/>
    <col min="13" max="14" width="8.85546875" style="14"/>
    <col min="15" max="15" width="2" style="14" customWidth="1"/>
    <col min="16" max="16384" width="8.85546875" style="14"/>
  </cols>
  <sheetData>
    <row r="1" spans="1:15" ht="22.15" customHeight="1" thickBot="1" x14ac:dyDescent="0.3"/>
    <row r="2" spans="1:15" ht="15.75" thickBot="1" x14ac:dyDescent="0.3">
      <c r="A2" s="64"/>
      <c r="B2" s="65"/>
      <c r="C2" s="65"/>
      <c r="D2" s="65"/>
      <c r="E2" s="65"/>
      <c r="F2" s="65"/>
      <c r="G2" s="65"/>
      <c r="H2" s="65"/>
      <c r="I2" s="65"/>
      <c r="J2" s="65"/>
      <c r="K2" s="65"/>
      <c r="L2" s="65"/>
      <c r="M2" s="65"/>
      <c r="N2" s="65"/>
      <c r="O2" s="64"/>
    </row>
    <row r="3" spans="1:15" x14ac:dyDescent="0.25">
      <c r="A3" s="66"/>
      <c r="B3" s="21"/>
      <c r="C3" s="21"/>
      <c r="D3" s="70" t="s">
        <v>136</v>
      </c>
      <c r="E3" s="59"/>
      <c r="F3" s="59"/>
      <c r="G3" s="59"/>
      <c r="H3" s="59"/>
      <c r="I3" s="59"/>
      <c r="J3" s="59"/>
      <c r="K3" s="60"/>
      <c r="L3" s="21"/>
      <c r="M3" s="21"/>
      <c r="N3" s="21"/>
      <c r="O3" s="66"/>
    </row>
    <row r="4" spans="1:15" ht="15.75" thickBot="1" x14ac:dyDescent="0.3">
      <c r="A4" s="66"/>
      <c r="B4" s="21"/>
      <c r="C4" s="21"/>
      <c r="D4" s="61"/>
      <c r="E4" s="62"/>
      <c r="F4" s="62"/>
      <c r="G4" s="62"/>
      <c r="H4" s="62"/>
      <c r="I4" s="62"/>
      <c r="J4" s="62"/>
      <c r="K4" s="63"/>
      <c r="L4" s="21"/>
      <c r="M4" s="21"/>
      <c r="N4" s="21"/>
      <c r="O4" s="66"/>
    </row>
    <row r="5" spans="1:15" x14ac:dyDescent="0.25">
      <c r="A5" s="66"/>
      <c r="B5" s="22" t="s">
        <v>119</v>
      </c>
      <c r="C5" s="22" t="s">
        <v>128</v>
      </c>
      <c r="D5" s="23"/>
      <c r="E5" s="23"/>
      <c r="F5" s="21"/>
      <c r="G5" s="21" t="s">
        <v>110</v>
      </c>
      <c r="H5" s="29" t="s">
        <v>135</v>
      </c>
      <c r="I5" s="21"/>
      <c r="J5" s="21"/>
      <c r="K5" s="25" t="s">
        <v>110</v>
      </c>
      <c r="L5" s="8" t="s">
        <v>135</v>
      </c>
      <c r="M5" s="21"/>
      <c r="N5" s="21"/>
      <c r="O5" s="66"/>
    </row>
    <row r="6" spans="1:15" x14ac:dyDescent="0.25">
      <c r="A6" s="66"/>
      <c r="B6" s="34" t="s">
        <v>110</v>
      </c>
      <c r="C6" s="8" t="s">
        <v>111</v>
      </c>
      <c r="D6" s="8" t="s">
        <v>112</v>
      </c>
      <c r="E6" s="8" t="s">
        <v>113</v>
      </c>
      <c r="F6" s="21"/>
      <c r="G6" s="30" t="s">
        <v>131</v>
      </c>
      <c r="H6" s="27">
        <v>5564.6153846153848</v>
      </c>
      <c r="I6" s="21"/>
      <c r="J6" s="21"/>
      <c r="K6" s="17" t="s">
        <v>14</v>
      </c>
      <c r="L6" s="19">
        <v>11772.666666666668</v>
      </c>
      <c r="M6" s="21"/>
      <c r="N6" s="21"/>
      <c r="O6" s="66"/>
    </row>
    <row r="7" spans="1:15" x14ac:dyDescent="0.25">
      <c r="A7" s="66"/>
      <c r="B7" s="35" t="s">
        <v>14</v>
      </c>
      <c r="C7" s="19">
        <v>29400</v>
      </c>
      <c r="D7" s="19">
        <v>29463.333333333336</v>
      </c>
      <c r="E7" s="19">
        <v>58863.333333333336</v>
      </c>
      <c r="F7" s="21"/>
      <c r="G7" s="30" t="s">
        <v>132</v>
      </c>
      <c r="H7" s="27">
        <v>11827.407407407409</v>
      </c>
      <c r="I7" s="21"/>
      <c r="J7" s="21"/>
      <c r="K7" s="17" t="s">
        <v>67</v>
      </c>
      <c r="L7" s="19">
        <v>13180</v>
      </c>
      <c r="M7" s="21"/>
      <c r="N7" s="21"/>
      <c r="O7" s="66"/>
    </row>
    <row r="8" spans="1:15" x14ac:dyDescent="0.25">
      <c r="A8" s="66"/>
      <c r="B8" s="35" t="s">
        <v>13</v>
      </c>
      <c r="C8" s="19"/>
      <c r="D8" s="19">
        <v>5066.6666666666661</v>
      </c>
      <c r="E8" s="19">
        <v>5066.6666666666661</v>
      </c>
      <c r="F8" s="21"/>
      <c r="G8" s="30" t="s">
        <v>133</v>
      </c>
      <c r="H8" s="27">
        <v>8731.0256410256407</v>
      </c>
      <c r="I8" s="21"/>
      <c r="J8" s="21"/>
      <c r="K8" s="17" t="s">
        <v>23</v>
      </c>
      <c r="L8" s="19">
        <v>6372.6666666666661</v>
      </c>
      <c r="M8" s="21"/>
      <c r="N8" s="21"/>
      <c r="O8" s="66"/>
    </row>
    <row r="9" spans="1:15" x14ac:dyDescent="0.25">
      <c r="A9" s="66"/>
      <c r="B9" s="35" t="s">
        <v>31</v>
      </c>
      <c r="C9" s="19"/>
      <c r="D9" s="19">
        <v>17916.666666666668</v>
      </c>
      <c r="E9" s="19">
        <v>17916.666666666668</v>
      </c>
      <c r="F9" s="21"/>
      <c r="G9" s="28" t="s">
        <v>113</v>
      </c>
      <c r="H9" s="27">
        <v>8351.1428571428551</v>
      </c>
      <c r="I9" s="21"/>
      <c r="J9" s="21"/>
      <c r="K9" s="17" t="s">
        <v>42</v>
      </c>
      <c r="L9" s="19">
        <v>6297.7777777777783</v>
      </c>
      <c r="M9" s="21"/>
      <c r="N9" s="21"/>
      <c r="O9" s="66"/>
    </row>
    <row r="10" spans="1:15" x14ac:dyDescent="0.25">
      <c r="A10" s="66"/>
      <c r="B10" s="35" t="s">
        <v>41</v>
      </c>
      <c r="C10" s="19">
        <v>17760</v>
      </c>
      <c r="D10" s="19"/>
      <c r="E10" s="19">
        <v>17760</v>
      </c>
      <c r="F10" s="21"/>
      <c r="G10" s="21"/>
      <c r="H10" s="21"/>
      <c r="I10" s="21"/>
      <c r="J10" s="21"/>
      <c r="K10" s="17" t="s">
        <v>35</v>
      </c>
      <c r="L10" s="19">
        <v>8517</v>
      </c>
      <c r="M10" s="21"/>
      <c r="N10" s="21"/>
      <c r="O10" s="66"/>
    </row>
    <row r="11" spans="1:15" x14ac:dyDescent="0.25">
      <c r="A11" s="66"/>
      <c r="B11" s="35" t="s">
        <v>22</v>
      </c>
      <c r="C11" s="19">
        <v>11640</v>
      </c>
      <c r="D11" s="19">
        <v>6480</v>
      </c>
      <c r="E11" s="19">
        <v>18120</v>
      </c>
      <c r="F11" s="21"/>
      <c r="G11" s="21"/>
      <c r="H11" s="21"/>
      <c r="I11" s="21"/>
      <c r="J11" s="21"/>
      <c r="K11" s="17" t="s">
        <v>18</v>
      </c>
      <c r="L11" s="19">
        <v>5177.3333333333339</v>
      </c>
      <c r="M11" s="21"/>
      <c r="N11" s="21"/>
      <c r="O11" s="66"/>
    </row>
    <row r="12" spans="1:15" x14ac:dyDescent="0.25">
      <c r="A12" s="66"/>
      <c r="B12" s="35" t="s">
        <v>67</v>
      </c>
      <c r="C12" s="19">
        <v>37573.333333333336</v>
      </c>
      <c r="D12" s="19">
        <v>15146.666666666666</v>
      </c>
      <c r="E12" s="19">
        <v>52720</v>
      </c>
      <c r="F12" s="21"/>
      <c r="G12" s="21"/>
      <c r="H12" s="21"/>
      <c r="I12" s="21"/>
      <c r="J12" s="21"/>
      <c r="K12" s="8" t="s">
        <v>113</v>
      </c>
      <c r="L12" s="19">
        <v>8351.1428571428551</v>
      </c>
      <c r="M12" s="21"/>
      <c r="N12" s="21"/>
      <c r="O12" s="66"/>
    </row>
    <row r="13" spans="1:15" x14ac:dyDescent="0.25">
      <c r="A13" s="66"/>
      <c r="B13" s="36" t="s">
        <v>13</v>
      </c>
      <c r="C13" s="19"/>
      <c r="D13" s="19">
        <v>15146.666666666666</v>
      </c>
      <c r="E13" s="19">
        <v>15146.666666666666</v>
      </c>
      <c r="F13" s="21"/>
      <c r="G13" s="21"/>
      <c r="H13" s="21"/>
      <c r="I13" s="21"/>
      <c r="J13" s="21"/>
      <c r="K13" s="21"/>
      <c r="L13" s="21"/>
      <c r="M13" s="21"/>
      <c r="N13" s="21"/>
      <c r="O13" s="66"/>
    </row>
    <row r="14" spans="1:15" x14ac:dyDescent="0.25">
      <c r="A14" s="66"/>
      <c r="B14" s="36" t="s">
        <v>31</v>
      </c>
      <c r="C14" s="19">
        <v>36333.333333333336</v>
      </c>
      <c r="D14" s="19"/>
      <c r="E14" s="19">
        <v>36333.333333333336</v>
      </c>
      <c r="F14" s="21"/>
      <c r="G14" s="21"/>
      <c r="H14" s="21"/>
      <c r="I14" s="21"/>
      <c r="J14" s="21"/>
      <c r="K14" s="21"/>
      <c r="L14" s="21"/>
      <c r="M14" s="21"/>
      <c r="N14" s="21"/>
      <c r="O14" s="66"/>
    </row>
    <row r="15" spans="1:15" x14ac:dyDescent="0.25">
      <c r="A15" s="66"/>
      <c r="B15" s="36" t="s">
        <v>41</v>
      </c>
      <c r="C15" s="19">
        <v>240</v>
      </c>
      <c r="D15" s="19"/>
      <c r="E15" s="19">
        <v>240</v>
      </c>
      <c r="F15" s="21"/>
      <c r="G15" s="21"/>
      <c r="H15" s="21"/>
      <c r="I15" s="21"/>
      <c r="J15" s="21"/>
      <c r="K15" s="21"/>
      <c r="L15" s="21"/>
      <c r="M15" s="21"/>
      <c r="N15" s="21"/>
      <c r="O15" s="66"/>
    </row>
    <row r="16" spans="1:15" x14ac:dyDescent="0.25">
      <c r="A16" s="66"/>
      <c r="B16" s="36" t="s">
        <v>22</v>
      </c>
      <c r="C16" s="19">
        <v>1000</v>
      </c>
      <c r="D16" s="19"/>
      <c r="E16" s="19">
        <v>1000</v>
      </c>
      <c r="F16" s="21"/>
      <c r="G16" s="21"/>
      <c r="H16" s="21"/>
      <c r="I16" s="21"/>
      <c r="J16" s="21"/>
      <c r="K16" s="21"/>
      <c r="L16" s="21"/>
      <c r="M16" s="21"/>
      <c r="N16" s="21"/>
      <c r="O16" s="66"/>
    </row>
    <row r="17" spans="1:15" x14ac:dyDescent="0.25">
      <c r="A17" s="66"/>
      <c r="B17" s="35" t="s">
        <v>23</v>
      </c>
      <c r="C17" s="19">
        <v>20343.333333333332</v>
      </c>
      <c r="D17" s="19">
        <v>11520</v>
      </c>
      <c r="E17" s="19">
        <v>31863.333333333332</v>
      </c>
      <c r="F17" s="21"/>
      <c r="G17" s="21"/>
      <c r="H17" s="21"/>
      <c r="I17" s="21"/>
      <c r="J17" s="21"/>
      <c r="K17" s="21"/>
      <c r="L17" s="21"/>
      <c r="M17" s="21"/>
      <c r="N17" s="21"/>
      <c r="O17" s="66"/>
    </row>
    <row r="18" spans="1:15" x14ac:dyDescent="0.25">
      <c r="A18" s="66"/>
      <c r="B18" s="36" t="s">
        <v>13</v>
      </c>
      <c r="C18" s="19">
        <v>5520</v>
      </c>
      <c r="D18" s="19"/>
      <c r="E18" s="19">
        <v>5520</v>
      </c>
      <c r="F18" s="21"/>
      <c r="G18" s="21"/>
      <c r="H18" s="21"/>
      <c r="I18" s="21"/>
      <c r="J18" s="21"/>
      <c r="K18" s="21"/>
      <c r="L18" s="21"/>
      <c r="M18" s="21"/>
      <c r="N18" s="21"/>
      <c r="O18" s="66"/>
    </row>
    <row r="19" spans="1:15" x14ac:dyDescent="0.25">
      <c r="A19" s="66"/>
      <c r="B19" s="36" t="s">
        <v>31</v>
      </c>
      <c r="C19" s="19">
        <v>583.33333333333337</v>
      </c>
      <c r="D19" s="19"/>
      <c r="E19" s="19">
        <v>583.33333333333337</v>
      </c>
      <c r="F19" s="21"/>
      <c r="G19" s="21"/>
      <c r="H19" s="21"/>
      <c r="I19" s="21"/>
      <c r="J19" s="21"/>
      <c r="K19" s="21"/>
      <c r="L19" s="21"/>
      <c r="M19" s="21"/>
      <c r="N19" s="21"/>
      <c r="O19" s="66"/>
    </row>
    <row r="20" spans="1:15" x14ac:dyDescent="0.25">
      <c r="A20" s="66"/>
      <c r="B20" s="36" t="s">
        <v>22</v>
      </c>
      <c r="C20" s="19">
        <v>14240</v>
      </c>
      <c r="D20" s="19">
        <v>11520</v>
      </c>
      <c r="E20" s="19">
        <v>25760</v>
      </c>
      <c r="F20" s="21"/>
      <c r="G20" s="21"/>
      <c r="H20" s="21"/>
      <c r="I20" s="21"/>
      <c r="J20" s="21"/>
      <c r="K20" s="21"/>
      <c r="L20" s="21"/>
      <c r="M20" s="21"/>
      <c r="N20" s="21"/>
      <c r="O20" s="66"/>
    </row>
    <row r="21" spans="1:15" x14ac:dyDescent="0.25">
      <c r="A21" s="66"/>
      <c r="B21" s="35" t="s">
        <v>42</v>
      </c>
      <c r="C21" s="19">
        <v>14380</v>
      </c>
      <c r="D21" s="19">
        <v>23406.666666666668</v>
      </c>
      <c r="E21" s="19">
        <v>37786.666666666664</v>
      </c>
      <c r="F21" s="21"/>
      <c r="G21" s="21"/>
      <c r="H21" s="21"/>
      <c r="I21" s="21"/>
      <c r="J21" s="21"/>
      <c r="K21" s="21"/>
      <c r="L21" s="21"/>
      <c r="M21" s="21"/>
      <c r="N21" s="21"/>
      <c r="O21" s="66"/>
    </row>
    <row r="22" spans="1:15" x14ac:dyDescent="0.25">
      <c r="A22" s="66"/>
      <c r="B22" s="36" t="s">
        <v>13</v>
      </c>
      <c r="C22" s="19"/>
      <c r="D22" s="19">
        <v>346.66666666666669</v>
      </c>
      <c r="E22" s="19">
        <v>346.66666666666669</v>
      </c>
      <c r="F22" s="21"/>
      <c r="G22" s="21"/>
      <c r="H22" s="21"/>
      <c r="I22" s="21"/>
      <c r="J22" s="21"/>
      <c r="K22" s="21"/>
      <c r="L22" s="21"/>
      <c r="M22" s="21"/>
      <c r="N22" s="21"/>
      <c r="O22" s="66"/>
    </row>
    <row r="23" spans="1:15" x14ac:dyDescent="0.25">
      <c r="A23" s="66"/>
      <c r="B23" s="36" t="s">
        <v>31</v>
      </c>
      <c r="C23" s="19">
        <v>2500</v>
      </c>
      <c r="D23" s="19">
        <v>6500</v>
      </c>
      <c r="E23" s="19">
        <v>9000</v>
      </c>
      <c r="F23" s="21"/>
      <c r="G23" s="21"/>
      <c r="H23" s="21"/>
      <c r="I23" s="21"/>
      <c r="J23" s="21"/>
      <c r="K23" s="21"/>
      <c r="L23" s="21"/>
      <c r="M23" s="21"/>
      <c r="N23" s="21"/>
      <c r="O23" s="66"/>
    </row>
    <row r="24" spans="1:15" x14ac:dyDescent="0.25">
      <c r="A24" s="66"/>
      <c r="B24" s="36" t="s">
        <v>41</v>
      </c>
      <c r="C24" s="19">
        <v>11880</v>
      </c>
      <c r="D24" s="19"/>
      <c r="E24" s="19">
        <v>11880</v>
      </c>
      <c r="F24" s="21"/>
      <c r="G24" s="21"/>
      <c r="H24" s="21"/>
      <c r="I24" s="21"/>
      <c r="J24" s="21"/>
      <c r="K24" s="21"/>
      <c r="L24" s="21"/>
      <c r="M24" s="21"/>
      <c r="N24" s="21"/>
      <c r="O24" s="66"/>
    </row>
    <row r="25" spans="1:15" x14ac:dyDescent="0.25">
      <c r="A25" s="66"/>
      <c r="B25" s="36" t="s">
        <v>22</v>
      </c>
      <c r="C25" s="19"/>
      <c r="D25" s="19">
        <v>16560</v>
      </c>
      <c r="E25" s="19">
        <v>16560</v>
      </c>
      <c r="F25" s="21"/>
      <c r="G25" s="21"/>
      <c r="H25" s="21"/>
      <c r="I25" s="21"/>
      <c r="J25" s="21"/>
      <c r="K25" s="21"/>
      <c r="L25" s="21"/>
      <c r="M25" s="21"/>
      <c r="N25" s="21"/>
      <c r="O25" s="66"/>
    </row>
    <row r="26" spans="1:15" ht="15.75" thickBot="1" x14ac:dyDescent="0.3">
      <c r="A26" s="66"/>
      <c r="B26" s="35" t="s">
        <v>35</v>
      </c>
      <c r="C26" s="19">
        <v>58973.333333333343</v>
      </c>
      <c r="D26" s="19">
        <v>26196.666666666664</v>
      </c>
      <c r="E26" s="19">
        <v>85170</v>
      </c>
      <c r="F26" s="21"/>
      <c r="G26" s="31" t="s">
        <v>110</v>
      </c>
      <c r="H26" s="11" t="s">
        <v>135</v>
      </c>
      <c r="I26" s="21"/>
      <c r="J26" s="21"/>
      <c r="K26" s="21"/>
      <c r="L26" s="21"/>
      <c r="M26" s="21"/>
      <c r="N26" s="21"/>
      <c r="O26" s="66"/>
    </row>
    <row r="27" spans="1:15" x14ac:dyDescent="0.25">
      <c r="A27" s="66"/>
      <c r="B27" s="36" t="s">
        <v>13</v>
      </c>
      <c r="C27" s="19">
        <v>9360.0000000000018</v>
      </c>
      <c r="D27" s="19">
        <v>2000</v>
      </c>
      <c r="E27" s="19">
        <v>11360.000000000002</v>
      </c>
      <c r="F27" s="21"/>
      <c r="G27" s="26" t="s">
        <v>27</v>
      </c>
      <c r="H27" s="27">
        <v>11086.888888888889</v>
      </c>
      <c r="I27" s="21"/>
      <c r="J27" s="21"/>
      <c r="K27" s="71" t="s">
        <v>137</v>
      </c>
      <c r="L27" s="21"/>
      <c r="M27" s="21"/>
      <c r="N27" s="21"/>
      <c r="O27" s="66"/>
    </row>
    <row r="28" spans="1:15" x14ac:dyDescent="0.25">
      <c r="A28" s="66"/>
      <c r="B28" s="36" t="s">
        <v>31</v>
      </c>
      <c r="C28" s="19">
        <v>2333.3333333333335</v>
      </c>
      <c r="D28" s="19">
        <v>15916.666666666666</v>
      </c>
      <c r="E28" s="19">
        <v>18250</v>
      </c>
      <c r="F28" s="21"/>
      <c r="G28" s="26" t="s">
        <v>12</v>
      </c>
      <c r="H28" s="27">
        <v>6299.3333333333339</v>
      </c>
      <c r="I28" s="21"/>
      <c r="J28" s="21"/>
      <c r="K28" s="72"/>
      <c r="L28" s="21"/>
      <c r="M28" s="21"/>
      <c r="N28" s="21"/>
      <c r="O28" s="66"/>
    </row>
    <row r="29" spans="1:15" ht="15.75" thickBot="1" x14ac:dyDescent="0.3">
      <c r="A29" s="66"/>
      <c r="B29" s="36" t="s">
        <v>41</v>
      </c>
      <c r="C29" s="19">
        <v>31680.000000000004</v>
      </c>
      <c r="D29" s="19">
        <v>5160</v>
      </c>
      <c r="E29" s="19">
        <v>36840</v>
      </c>
      <c r="F29" s="21"/>
      <c r="G29" s="32" t="s">
        <v>113</v>
      </c>
      <c r="H29" s="33">
        <v>8351.1428571428551</v>
      </c>
      <c r="I29" s="21"/>
      <c r="J29" s="21"/>
      <c r="K29" s="73"/>
      <c r="L29" s="21"/>
      <c r="M29" s="21"/>
      <c r="N29" s="21"/>
      <c r="O29" s="66"/>
    </row>
    <row r="30" spans="1:15" x14ac:dyDescent="0.25">
      <c r="A30" s="66"/>
      <c r="B30" s="36" t="s">
        <v>22</v>
      </c>
      <c r="C30" s="19">
        <v>15600</v>
      </c>
      <c r="D30" s="19">
        <v>3120</v>
      </c>
      <c r="E30" s="19">
        <v>18720</v>
      </c>
      <c r="F30" s="21"/>
      <c r="I30" s="21"/>
      <c r="J30" s="21"/>
      <c r="K30" s="21"/>
      <c r="L30" s="21"/>
      <c r="M30" s="21"/>
      <c r="N30" s="21"/>
      <c r="O30" s="66"/>
    </row>
    <row r="31" spans="1:15" x14ac:dyDescent="0.25">
      <c r="A31" s="66"/>
      <c r="B31" s="35" t="s">
        <v>18</v>
      </c>
      <c r="C31" s="19">
        <v>17213.333333333332</v>
      </c>
      <c r="D31" s="19">
        <v>8673.3333333333339</v>
      </c>
      <c r="E31" s="19">
        <v>25886.666666666668</v>
      </c>
      <c r="F31" s="21"/>
      <c r="I31" s="21"/>
      <c r="J31" s="21"/>
      <c r="K31" s="21"/>
      <c r="L31" s="21"/>
      <c r="M31" s="21"/>
      <c r="N31" s="21"/>
      <c r="O31" s="66"/>
    </row>
    <row r="32" spans="1:15" x14ac:dyDescent="0.25">
      <c r="A32" s="66"/>
      <c r="B32" s="36" t="s">
        <v>13</v>
      </c>
      <c r="C32" s="19">
        <v>2373.3333333333335</v>
      </c>
      <c r="D32" s="19">
        <v>693.33333333333337</v>
      </c>
      <c r="E32" s="19">
        <v>3066.666666666667</v>
      </c>
      <c r="F32" s="21"/>
      <c r="I32" s="21"/>
      <c r="J32" s="21"/>
      <c r="K32" s="21"/>
      <c r="L32" s="21"/>
      <c r="M32" s="21"/>
      <c r="N32" s="21"/>
      <c r="O32" s="66"/>
    </row>
    <row r="33" spans="1:15" x14ac:dyDescent="0.25">
      <c r="A33" s="66"/>
      <c r="B33" s="36" t="s">
        <v>41</v>
      </c>
      <c r="C33" s="19"/>
      <c r="D33" s="19">
        <v>7980</v>
      </c>
      <c r="E33" s="19">
        <v>7980</v>
      </c>
      <c r="F33" s="21"/>
      <c r="G33" s="21"/>
      <c r="H33" s="21"/>
      <c r="I33" s="21"/>
      <c r="J33" s="21"/>
      <c r="K33" s="21"/>
      <c r="L33" s="21"/>
      <c r="M33" s="21"/>
      <c r="N33" s="21"/>
      <c r="O33" s="66"/>
    </row>
    <row r="34" spans="1:15" x14ac:dyDescent="0.25">
      <c r="A34" s="66"/>
      <c r="B34" s="36" t="s">
        <v>22</v>
      </c>
      <c r="C34" s="19">
        <v>14840</v>
      </c>
      <c r="D34" s="19"/>
      <c r="E34" s="19">
        <v>14840</v>
      </c>
      <c r="F34" s="21"/>
      <c r="G34" s="21"/>
      <c r="H34" s="21"/>
      <c r="I34" s="21"/>
      <c r="J34" s="21"/>
      <c r="K34" s="21"/>
      <c r="L34" s="21"/>
      <c r="M34" s="21"/>
      <c r="N34" s="21"/>
      <c r="O34" s="66"/>
    </row>
    <row r="35" spans="1:15" x14ac:dyDescent="0.25">
      <c r="A35" s="66"/>
      <c r="B35" s="35" t="s">
        <v>113</v>
      </c>
      <c r="C35" s="19">
        <v>177883.33333333334</v>
      </c>
      <c r="D35" s="19">
        <v>114406.66666666666</v>
      </c>
      <c r="E35" s="19">
        <v>292290.00000000006</v>
      </c>
      <c r="F35" s="21"/>
      <c r="G35" s="21"/>
      <c r="H35" s="21"/>
      <c r="I35" s="21"/>
      <c r="J35" s="21"/>
      <c r="K35" s="21"/>
      <c r="L35" s="21"/>
      <c r="M35" s="21"/>
      <c r="N35" s="21"/>
      <c r="O35" s="66"/>
    </row>
    <row r="36" spans="1:15" x14ac:dyDescent="0.25">
      <c r="A36" s="66"/>
      <c r="D36" s="21"/>
      <c r="E36" s="21"/>
      <c r="F36" s="21"/>
      <c r="G36" s="21"/>
      <c r="H36" s="21"/>
      <c r="I36" s="21"/>
      <c r="J36" s="21"/>
      <c r="K36" s="21"/>
      <c r="L36" s="21"/>
      <c r="M36" s="21"/>
      <c r="N36" s="21"/>
      <c r="O36" s="66"/>
    </row>
    <row r="37" spans="1:15" x14ac:dyDescent="0.25">
      <c r="A37" s="66"/>
      <c r="D37" s="21"/>
      <c r="E37" s="21"/>
      <c r="F37" s="21"/>
      <c r="G37" s="21"/>
      <c r="H37" s="21"/>
      <c r="I37" s="21"/>
      <c r="J37" s="21"/>
      <c r="K37" s="21"/>
      <c r="L37" s="21"/>
      <c r="M37" s="21"/>
      <c r="N37" s="21"/>
      <c r="O37" s="66"/>
    </row>
    <row r="38" spans="1:15" x14ac:dyDescent="0.25">
      <c r="A38" s="66"/>
      <c r="B38" s="74" t="s">
        <v>138</v>
      </c>
      <c r="C38" s="75"/>
      <c r="D38" s="75"/>
      <c r="E38" s="21"/>
      <c r="F38" s="21"/>
      <c r="G38" s="21"/>
      <c r="H38" s="21"/>
      <c r="I38" s="21"/>
      <c r="J38" s="21"/>
      <c r="K38" s="21"/>
      <c r="L38" s="21"/>
      <c r="M38" s="21"/>
      <c r="N38" s="21"/>
      <c r="O38" s="66"/>
    </row>
    <row r="39" spans="1:15" x14ac:dyDescent="0.25">
      <c r="A39" s="66"/>
      <c r="D39" s="21"/>
      <c r="E39" s="21"/>
      <c r="F39" s="21"/>
      <c r="G39" s="21"/>
      <c r="H39" s="21"/>
      <c r="I39" s="21"/>
      <c r="J39" s="21"/>
      <c r="K39" s="21"/>
      <c r="L39" s="21"/>
      <c r="M39" s="21"/>
      <c r="N39" s="21"/>
      <c r="O39" s="66"/>
    </row>
    <row r="40" spans="1:15" x14ac:dyDescent="0.25">
      <c r="A40" s="66"/>
      <c r="D40" s="21"/>
      <c r="E40" s="21"/>
      <c r="F40" s="21"/>
      <c r="G40" s="21"/>
      <c r="H40" s="21"/>
      <c r="I40" s="21"/>
      <c r="J40" s="21"/>
      <c r="K40" s="21"/>
      <c r="L40" s="21"/>
      <c r="M40" s="21"/>
      <c r="N40" s="21"/>
      <c r="O40" s="66"/>
    </row>
    <row r="41" spans="1:15" ht="15.75" thickBot="1" x14ac:dyDescent="0.3">
      <c r="A41" s="66"/>
      <c r="D41" s="21"/>
      <c r="E41" s="21"/>
      <c r="F41" s="21"/>
      <c r="G41" s="21"/>
      <c r="H41" s="21"/>
      <c r="I41" s="21"/>
      <c r="J41" s="21"/>
      <c r="K41" s="21"/>
      <c r="L41" s="21"/>
      <c r="M41" s="21"/>
      <c r="N41" s="21"/>
      <c r="O41" s="66"/>
    </row>
    <row r="42" spans="1:15" x14ac:dyDescent="0.25">
      <c r="A42" s="66"/>
      <c r="B42" s="20" t="s">
        <v>110</v>
      </c>
      <c r="C42" s="38" t="s">
        <v>127</v>
      </c>
      <c r="D42" s="21"/>
      <c r="E42" s="21"/>
      <c r="F42" s="21"/>
      <c r="G42" s="21"/>
      <c r="H42" s="21"/>
      <c r="I42" s="21"/>
      <c r="J42" s="21"/>
      <c r="K42" s="21"/>
      <c r="L42" s="21"/>
      <c r="M42" s="21"/>
      <c r="N42" s="21"/>
      <c r="O42" s="66"/>
    </row>
    <row r="43" spans="1:15" x14ac:dyDescent="0.25">
      <c r="A43" s="66"/>
      <c r="B43" s="37" t="s">
        <v>13</v>
      </c>
      <c r="C43" s="40">
        <v>9</v>
      </c>
      <c r="D43" s="21"/>
      <c r="E43" s="21"/>
      <c r="F43" s="21"/>
      <c r="G43" s="21"/>
      <c r="H43" s="21"/>
      <c r="I43" s="21"/>
      <c r="J43" s="21"/>
      <c r="K43" s="21"/>
      <c r="L43" s="21"/>
      <c r="M43" s="21"/>
      <c r="N43" s="21"/>
      <c r="O43" s="66"/>
    </row>
    <row r="44" spans="1:15" x14ac:dyDescent="0.25">
      <c r="A44" s="66"/>
      <c r="B44" s="37" t="s">
        <v>31</v>
      </c>
      <c r="C44" s="40">
        <v>7</v>
      </c>
      <c r="D44" s="21"/>
      <c r="E44" s="21"/>
      <c r="F44" s="21"/>
      <c r="G44" s="21"/>
      <c r="H44" s="21"/>
      <c r="I44" s="21"/>
      <c r="J44" s="21"/>
      <c r="K44" s="21"/>
      <c r="L44" s="21"/>
      <c r="M44" s="21"/>
      <c r="N44" s="21"/>
      <c r="O44" s="66"/>
    </row>
    <row r="45" spans="1:15" x14ac:dyDescent="0.25">
      <c r="A45" s="66"/>
      <c r="B45" s="37" t="s">
        <v>41</v>
      </c>
      <c r="C45" s="40">
        <v>7</v>
      </c>
      <c r="D45" s="21"/>
      <c r="E45" s="21"/>
      <c r="F45" s="21"/>
      <c r="G45" s="21"/>
      <c r="H45" s="21"/>
      <c r="I45" s="21"/>
      <c r="J45" s="21"/>
      <c r="K45" s="21"/>
      <c r="L45" s="21"/>
      <c r="M45" s="21"/>
      <c r="N45" s="21"/>
      <c r="O45" s="66"/>
    </row>
    <row r="46" spans="1:15" x14ac:dyDescent="0.25">
      <c r="A46" s="66"/>
      <c r="B46" s="37" t="s">
        <v>22</v>
      </c>
      <c r="C46" s="40">
        <v>12</v>
      </c>
      <c r="D46" s="21"/>
      <c r="E46" s="21"/>
      <c r="F46" s="21"/>
      <c r="G46" s="21"/>
      <c r="H46" s="21"/>
      <c r="I46" s="21"/>
      <c r="J46" s="21"/>
      <c r="K46" s="21"/>
      <c r="L46" s="21"/>
      <c r="M46" s="21"/>
      <c r="N46" s="21"/>
      <c r="O46" s="66"/>
    </row>
    <row r="47" spans="1:15" ht="15.75" thickBot="1" x14ac:dyDescent="0.3">
      <c r="A47" s="66"/>
      <c r="B47" s="39" t="s">
        <v>113</v>
      </c>
      <c r="C47" s="41">
        <v>35</v>
      </c>
      <c r="D47" s="21"/>
      <c r="E47" s="21"/>
      <c r="F47" s="21"/>
      <c r="G47" s="21"/>
      <c r="H47" s="21"/>
      <c r="I47" s="21"/>
      <c r="J47" s="21"/>
      <c r="K47" s="21"/>
      <c r="L47" s="21"/>
      <c r="M47" s="21"/>
      <c r="N47" s="21"/>
      <c r="O47" s="66"/>
    </row>
    <row r="48" spans="1:15" x14ac:dyDescent="0.25">
      <c r="A48" s="66"/>
      <c r="B48" s="21"/>
      <c r="C48" s="21"/>
      <c r="D48" s="21"/>
      <c r="E48" s="21"/>
      <c r="F48" s="21"/>
      <c r="G48" s="21"/>
      <c r="H48" s="21"/>
      <c r="I48" s="21"/>
      <c r="J48" s="21"/>
      <c r="K48" s="21"/>
      <c r="L48" s="21"/>
      <c r="M48" s="21"/>
      <c r="N48" s="21"/>
      <c r="O48" s="66"/>
    </row>
    <row r="49" spans="1:15" x14ac:dyDescent="0.25">
      <c r="A49" s="66"/>
      <c r="B49" s="21"/>
      <c r="C49" s="21"/>
      <c r="D49" s="21"/>
      <c r="E49" s="21"/>
      <c r="F49" s="21"/>
      <c r="G49" s="21"/>
      <c r="H49" s="21"/>
      <c r="I49" s="21"/>
      <c r="J49" s="21"/>
      <c r="K49" s="21"/>
      <c r="L49" s="21"/>
      <c r="M49" s="21"/>
      <c r="N49" s="21"/>
      <c r="O49" s="66"/>
    </row>
    <row r="50" spans="1:15" ht="15.75" thickBot="1" x14ac:dyDescent="0.3">
      <c r="A50" s="67"/>
      <c r="B50" s="24"/>
      <c r="C50" s="24"/>
      <c r="D50" s="24"/>
      <c r="E50" s="24"/>
      <c r="F50" s="24"/>
      <c r="G50" s="24"/>
      <c r="H50" s="24"/>
      <c r="I50" s="24"/>
      <c r="J50" s="24"/>
      <c r="K50" s="24"/>
      <c r="L50" s="24"/>
      <c r="M50" s="24"/>
      <c r="N50" s="24"/>
      <c r="O50" s="67"/>
    </row>
    <row r="51" spans="1:15" ht="15.75" thickBot="1" x14ac:dyDescent="0.3">
      <c r="A51" s="69"/>
      <c r="B51" s="65"/>
      <c r="C51" s="65"/>
      <c r="D51" s="65"/>
      <c r="E51" s="65"/>
      <c r="F51" s="65"/>
      <c r="G51" s="65"/>
      <c r="H51" s="65"/>
      <c r="I51" s="65"/>
      <c r="J51" s="65"/>
      <c r="K51" s="65"/>
      <c r="L51" s="65"/>
      <c r="M51" s="65"/>
      <c r="N51" s="65"/>
      <c r="O51" s="68"/>
    </row>
  </sheetData>
  <mergeCells count="3">
    <mergeCell ref="D3:K4"/>
    <mergeCell ref="K27:K29"/>
    <mergeCell ref="B38:D38"/>
  </mergeCells>
  <conditionalFormatting pivot="1" sqref="C8:D11 C13:D16 C18:D20 C22:D25 C27:D30 C32:D34">
    <cfRule type="top10" dxfId="98" priority="2" rank="3"/>
  </conditionalFormatting>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2025-04-06T20:54:03Z</dcterms:created>
  <dcterms:modified xsi:type="dcterms:W3CDTF">2025-05-21T07:38:49Z</dcterms:modified>
</cp:coreProperties>
</file>