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kuma286\Downloads\"/>
    </mc:Choice>
  </mc:AlternateContent>
  <xr:revisionPtr revIDLastSave="0" documentId="13_ncr:1_{670F3297-25D1-42DE-93EC-6B8FA5990B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olution" sheetId="1" r:id="rId1"/>
  </sheets>
  <definedNames>
    <definedName name="Depart">Solution!$H$14:$H$51</definedName>
    <definedName name="Reg">Solution!$I$14:$I$51</definedName>
    <definedName name="Salary">Solution!$J$14:$J$51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S15" i="1"/>
  <c r="S14" i="1"/>
  <c r="S8" i="1"/>
  <c r="S7" i="1"/>
  <c r="S4" i="1"/>
  <c r="S5" i="1"/>
  <c r="S3" i="1"/>
  <c r="S13" i="1"/>
  <c r="S12" i="1"/>
  <c r="S11" i="1"/>
  <c r="S6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14" i="1"/>
</calcChain>
</file>

<file path=xl/sharedStrings.xml><?xml version="1.0" encoding="utf-8"?>
<sst xmlns="http://schemas.openxmlformats.org/spreadsheetml/2006/main" count="257" uniqueCount="116">
  <si>
    <t>Create a summary Data Analysis about the dataset given below.</t>
  </si>
  <si>
    <t>Descriptive Analysis</t>
  </si>
  <si>
    <t>Total Salary</t>
  </si>
  <si>
    <t>Calculate HRA at 45% of Basic salary</t>
  </si>
  <si>
    <t>Average Salary</t>
  </si>
  <si>
    <t>Give Annual Bonus as 1000 Gift Voucher plus 5% of Basic salary</t>
  </si>
  <si>
    <t>Median Salary</t>
  </si>
  <si>
    <t>Calculate Gross Salary</t>
  </si>
  <si>
    <t>Total Employees</t>
  </si>
  <si>
    <t>Calculate professional tax at 5%</t>
  </si>
  <si>
    <t>Max Salary</t>
  </si>
  <si>
    <t>Calculate Net Salary</t>
  </si>
  <si>
    <t>Min Salary</t>
  </si>
  <si>
    <t>More Analysis</t>
  </si>
  <si>
    <t>Total number of males</t>
  </si>
  <si>
    <t>Total number of females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</si>
  <si>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</si>
  <si>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</si>
  <si>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</si>
  <si>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</si>
  <si>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</si>
  <si>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</si>
  <si>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</si>
  <si>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</si>
  <si>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</si>
  <si>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number Employees working in North</t>
  </si>
  <si>
    <t>Ram</t>
  </si>
  <si>
    <t>Ambradkar</t>
  </si>
  <si>
    <t>Female</t>
  </si>
  <si>
    <t>Married</t>
  </si>
  <si>
    <t>FLM</t>
  </si>
  <si>
    <t>North</t>
  </si>
  <si>
    <t>Average Salary Paid to Sales Department of North Region</t>
  </si>
  <si>
    <t>Sachin</t>
  </si>
  <si>
    <t>Bangera</t>
  </si>
  <si>
    <t>Single</t>
  </si>
  <si>
    <t>Digital Marketing</t>
  </si>
  <si>
    <t>Max Salary paid in Digital Marketing</t>
  </si>
  <si>
    <t>Rajesh</t>
  </si>
  <si>
    <t>Bohra</t>
  </si>
  <si>
    <t>Min Salary paid in South Region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</si>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</sst>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3" xfId="0" applyFont="1" applyBorder="1"/>
    <xf numFmtId="0" fontId="4" fillId="0" borderId="3" xfId="0" applyFont="1" applyBorder="1"/>
    <xf numFmtId="1" fontId="4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quotePrefix="1" applyFont="1" applyBorder="1"/>
    <xf numFmtId="15" fontId="4" fillId="0" borderId="3" xfId="0" applyNumberFormat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4" xfId="0" applyFont="1" applyBorder="1"/>
    <xf numFmtId="0" fontId="4" fillId="0" borderId="1" xfId="0" applyFont="1" applyBorder="1"/>
    <xf numFmtId="0" fontId="0" fillId="0" borderId="5" xfId="0" applyBorder="1"/>
    <xf numFmtId="0" fontId="4" fillId="0" borderId="6" xfId="0" applyFont="1" applyBorder="1"/>
    <xf numFmtId="0" fontId="5" fillId="0" borderId="0" xfId="0" applyFont="1"/>
    <xf numFmtId="0" fontId="0" fillId="0" borderId="3" xfId="0" applyBorder="1"/>
    <xf numFmtId="0" fontId="5" fillId="0" borderId="7" xfId="0" applyFont="1" applyBorder="1"/>
    <xf numFmtId="0" fontId="0" fillId="3" borderId="0" xfId="0" applyFill="1"/>
    <xf numFmtId="0" fontId="3" fillId="3" borderId="0" xfId="0" applyFont="1" applyFill="1"/>
    <xf numFmtId="0" fontId="4" fillId="3" borderId="0" xfId="0" quotePrefix="1" applyFont="1" applyFill="1"/>
    <xf numFmtId="0" fontId="4" fillId="3" borderId="0" xfId="0" applyFont="1" applyFill="1"/>
    <xf numFmtId="0" fontId="3" fillId="0" borderId="1" xfId="0" applyFont="1" applyBorder="1"/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EEED74E-581D-4831-83CB-C23C4A0D14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B972A18-D3AC-49CE-8848-E0B648B6DAAB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hJ5Wthn8Ehg_6baNsiZqT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1"/>
  <sheetViews>
    <sheetView tabSelected="1" topLeftCell="H1" workbookViewId="0">
      <selection activeCell="S17" sqref="S17"/>
    </sheetView>
  </sheetViews>
  <sheetFormatPr defaultColWidth="14.453125" defaultRowHeight="15" customHeight="1" x14ac:dyDescent="0.35"/>
  <cols>
    <col min="1" max="1" width="8.7265625" customWidth="1"/>
    <col min="2" max="2" width="7.453125" bestFit="1" customWidth="1"/>
    <col min="3" max="4" width="13.26953125" bestFit="1" customWidth="1"/>
    <col min="5" max="5" width="10" bestFit="1" customWidth="1"/>
    <col min="6" max="6" width="7.26953125" bestFit="1" customWidth="1"/>
    <col min="7" max="7" width="9" bestFit="1" customWidth="1"/>
    <col min="8" max="8" width="21.54296875" bestFit="1" customWidth="1"/>
    <col min="9" max="9" width="8.7265625" bestFit="1" customWidth="1"/>
    <col min="10" max="10" width="10.7265625" bestFit="1" customWidth="1"/>
    <col min="11" max="17" width="8.7265625" customWidth="1"/>
    <col min="18" max="18" width="52.81640625" bestFit="1" customWidth="1"/>
    <col min="19" max="21" width="8.26953125" customWidth="1"/>
    <col min="22" max="22" width="9" customWidth="1"/>
    <col min="23" max="31" width="8.7265625" customWidth="1"/>
  </cols>
  <sheetData>
    <row r="2" spans="2:19" ht="14.5" x14ac:dyDescent="0.35">
      <c r="C2" s="24" t="s">
        <v>0</v>
      </c>
      <c r="D2" s="24"/>
      <c r="E2" s="24"/>
      <c r="F2" s="24"/>
      <c r="G2" s="24"/>
      <c r="H2" s="24"/>
      <c r="I2" s="24"/>
      <c r="J2" s="24"/>
      <c r="R2" s="21" t="s">
        <v>1</v>
      </c>
      <c r="S2" s="22"/>
    </row>
    <row r="3" spans="2:19" ht="14.5" x14ac:dyDescent="0.35">
      <c r="C3" s="24"/>
      <c r="D3" s="24"/>
      <c r="E3" s="24"/>
      <c r="F3" s="24"/>
      <c r="G3" s="24"/>
      <c r="H3" s="24"/>
      <c r="I3" s="24"/>
      <c r="J3" s="24"/>
      <c r="R3" s="1" t="s">
        <v>2</v>
      </c>
      <c r="S3" s="2">
        <f>SUM(J14:J51)</f>
        <v>2191000</v>
      </c>
    </row>
    <row r="4" spans="2:19" ht="14.5" x14ac:dyDescent="0.35">
      <c r="C4" s="12">
        <v>1</v>
      </c>
      <c r="D4" s="23" t="s">
        <v>3</v>
      </c>
      <c r="E4" s="23"/>
      <c r="F4" s="23"/>
      <c r="G4" s="23"/>
      <c r="H4" s="23"/>
      <c r="I4" s="23"/>
      <c r="R4" s="1" t="s">
        <v>4</v>
      </c>
      <c r="S4" s="3">
        <f>AVERAGE(J14:J51)</f>
        <v>57657.894736842107</v>
      </c>
    </row>
    <row r="5" spans="2:19" ht="14.5" x14ac:dyDescent="0.35">
      <c r="C5" s="12">
        <v>2</v>
      </c>
      <c r="D5" s="23" t="s">
        <v>5</v>
      </c>
      <c r="E5" s="23"/>
      <c r="F5" s="23"/>
      <c r="G5" s="23"/>
      <c r="H5" s="23"/>
      <c r="I5" s="23"/>
      <c r="R5" s="1" t="s">
        <v>6</v>
      </c>
      <c r="S5" s="2">
        <f>MEDIAN(J14:J51)</f>
        <v>55000</v>
      </c>
    </row>
    <row r="6" spans="2:19" ht="14.5" x14ac:dyDescent="0.35">
      <c r="C6" s="12">
        <v>3</v>
      </c>
      <c r="D6" s="23" t="s">
        <v>7</v>
      </c>
      <c r="E6" s="23"/>
      <c r="F6" s="23"/>
      <c r="G6" s="23"/>
      <c r="H6" s="23"/>
      <c r="I6" s="23"/>
      <c r="R6" s="1" t="s">
        <v>8</v>
      </c>
      <c r="S6" s="2">
        <f>COUNT(B14:B51)</f>
        <v>38</v>
      </c>
    </row>
    <row r="7" spans="2:19" ht="14.5" x14ac:dyDescent="0.35">
      <c r="C7" s="12">
        <v>4</v>
      </c>
      <c r="D7" s="23" t="s">
        <v>9</v>
      </c>
      <c r="E7" s="23"/>
      <c r="F7" s="23"/>
      <c r="G7" s="23"/>
      <c r="H7" s="23"/>
      <c r="I7" s="23"/>
      <c r="R7" s="1" t="s">
        <v>10</v>
      </c>
      <c r="S7" s="2">
        <f>MAX(J14:J51)</f>
        <v>92000</v>
      </c>
    </row>
    <row r="8" spans="2:19" ht="14.5" x14ac:dyDescent="0.35">
      <c r="C8" s="12">
        <v>5</v>
      </c>
      <c r="D8" s="23" t="s">
        <v>11</v>
      </c>
      <c r="E8" s="23"/>
      <c r="F8" s="23"/>
      <c r="G8" s="23"/>
      <c r="H8" s="23"/>
      <c r="I8" s="23"/>
      <c r="R8" s="1" t="s">
        <v>12</v>
      </c>
      <c r="S8" s="2">
        <f>MIN(J14:J51)</f>
        <v>15000</v>
      </c>
    </row>
    <row r="9" spans="2:19" ht="14.5" x14ac:dyDescent="0.35"/>
    <row r="10" spans="2:19" ht="14.5" x14ac:dyDescent="0.35">
      <c r="R10" s="21" t="s">
        <v>13</v>
      </c>
      <c r="S10" s="22"/>
    </row>
    <row r="11" spans="2:19" ht="14.5" x14ac:dyDescent="0.35">
      <c r="R11" s="1" t="s">
        <v>14</v>
      </c>
      <c r="S11" s="2">
        <f>COUNTIF(C14:F51,"male")</f>
        <v>23</v>
      </c>
    </row>
    <row r="12" spans="2:19" ht="14.5" x14ac:dyDescent="0.35">
      <c r="R12" s="1" t="s">
        <v>15</v>
      </c>
      <c r="S12" s="2">
        <f>COUNTIF(C14:F51,"Female")</f>
        <v>15</v>
      </c>
    </row>
    <row r="13" spans="2:19" ht="14.5" x14ac:dyDescent="0.3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4">
        <v>1</v>
      </c>
      <c r="L13" s="14">
        <v>2</v>
      </c>
      <c r="M13" s="14">
        <v>3</v>
      </c>
      <c r="N13" s="14">
        <v>4</v>
      </c>
      <c r="O13" s="14">
        <v>5</v>
      </c>
      <c r="R13" s="1" t="s">
        <v>25</v>
      </c>
      <c r="S13" s="8">
        <f>COUNTIF(I14:I51,"NORTH")</f>
        <v>10</v>
      </c>
    </row>
    <row r="14" spans="2:19" ht="14.5" x14ac:dyDescent="0.35">
      <c r="B14" s="4">
        <v>150834</v>
      </c>
      <c r="C14" s="5" t="s">
        <v>26</v>
      </c>
      <c r="D14" s="5" t="s">
        <v>27</v>
      </c>
      <c r="E14" s="6">
        <v>31199</v>
      </c>
      <c r="F14" s="7" t="s">
        <v>28</v>
      </c>
      <c r="G14" s="5" t="s">
        <v>29</v>
      </c>
      <c r="H14" s="5" t="s">
        <v>30</v>
      </c>
      <c r="I14" s="5" t="s">
        <v>31</v>
      </c>
      <c r="J14" s="9">
        <v>48000</v>
      </c>
      <c r="K14" s="13">
        <f>J14*45%</f>
        <v>21600</v>
      </c>
      <c r="L14" s="13">
        <f>1000+(J14*5%)</f>
        <v>3400</v>
      </c>
      <c r="M14" s="13">
        <f>SUM(J14:L14)</f>
        <v>73000</v>
      </c>
      <c r="N14" s="13">
        <f>0.05*M14</f>
        <v>3650</v>
      </c>
      <c r="O14" s="13">
        <f>M14-N14</f>
        <v>69350</v>
      </c>
      <c r="R14" s="19" t="s">
        <v>32</v>
      </c>
      <c r="S14" s="10">
        <f>AVERAGEIFS(J14:J51,H14:H51,"sales",I14:I51,"North")</f>
        <v>52000</v>
      </c>
    </row>
    <row r="15" spans="2:19" ht="14.5" x14ac:dyDescent="0.35">
      <c r="B15" s="4">
        <v>150784</v>
      </c>
      <c r="C15" s="5" t="s">
        <v>33</v>
      </c>
      <c r="D15" s="5" t="s">
        <v>34</v>
      </c>
      <c r="E15" s="6">
        <v>28365</v>
      </c>
      <c r="F15" s="7" t="s">
        <v>28</v>
      </c>
      <c r="G15" s="5" t="s">
        <v>35</v>
      </c>
      <c r="H15" s="5" t="s">
        <v>36</v>
      </c>
      <c r="I15" s="5" t="s">
        <v>31</v>
      </c>
      <c r="J15" s="9">
        <v>35000</v>
      </c>
      <c r="K15" s="13">
        <f t="shared" ref="K15:K51" si="0">J15*45%</f>
        <v>15750</v>
      </c>
      <c r="L15" s="13">
        <f t="shared" ref="L15:L51" si="1">1000+(J15*5%)</f>
        <v>2750</v>
      </c>
      <c r="M15" s="13">
        <f t="shared" ref="M15:M51" si="2">SUM(J15:L15)</f>
        <v>53500</v>
      </c>
      <c r="N15" s="13">
        <f t="shared" ref="N15:N51" si="3">0.05*M15</f>
        <v>2675</v>
      </c>
      <c r="O15" s="13">
        <f t="shared" ref="O15:O51" si="4">M15-N15</f>
        <v>50825</v>
      </c>
      <c r="R15" s="1" t="s">
        <v>37</v>
      </c>
      <c r="S15" s="11">
        <f>_xlfn.MAXIFS(J14:J51,H14:H51,"Digital Marketing")</f>
        <v>92000</v>
      </c>
    </row>
    <row r="16" spans="2:19" ht="14.5" x14ac:dyDescent="0.35">
      <c r="B16" s="4">
        <v>150791</v>
      </c>
      <c r="C16" s="5" t="s">
        <v>38</v>
      </c>
      <c r="D16" s="5" t="s">
        <v>39</v>
      </c>
      <c r="E16" s="6">
        <v>23346</v>
      </c>
      <c r="F16" s="7" t="s">
        <v>28</v>
      </c>
      <c r="G16" s="5" t="s">
        <v>29</v>
      </c>
      <c r="H16" s="5" t="s">
        <v>36</v>
      </c>
      <c r="I16" s="5" t="s">
        <v>31</v>
      </c>
      <c r="J16" s="9">
        <v>67000</v>
      </c>
      <c r="K16" s="13">
        <f t="shared" si="0"/>
        <v>30150</v>
      </c>
      <c r="L16" s="13">
        <f t="shared" si="1"/>
        <v>4350</v>
      </c>
      <c r="M16" s="13">
        <f t="shared" si="2"/>
        <v>101500</v>
      </c>
      <c r="N16" s="13">
        <f t="shared" si="3"/>
        <v>5075</v>
      </c>
      <c r="O16" s="13">
        <f t="shared" si="4"/>
        <v>96425</v>
      </c>
      <c r="R16" s="19" t="s">
        <v>40</v>
      </c>
      <c r="S16" s="10">
        <f>_xlfn.MINIFS(J14:J51,I14:I51,"south")</f>
        <v>19000</v>
      </c>
    </row>
    <row r="17" spans="2:22" ht="14.5" x14ac:dyDescent="0.35">
      <c r="B17" s="4">
        <v>150940</v>
      </c>
      <c r="C17" s="5" t="s">
        <v>41</v>
      </c>
      <c r="D17" s="5" t="s">
        <v>42</v>
      </c>
      <c r="E17" s="6">
        <v>26906</v>
      </c>
      <c r="F17" s="7" t="s">
        <v>43</v>
      </c>
      <c r="G17" s="5" t="s">
        <v>35</v>
      </c>
      <c r="H17" s="5" t="s">
        <v>44</v>
      </c>
      <c r="I17" s="5" t="s">
        <v>45</v>
      </c>
      <c r="J17" s="9">
        <v>87000</v>
      </c>
      <c r="K17" s="13">
        <f t="shared" si="0"/>
        <v>39150</v>
      </c>
      <c r="L17" s="13">
        <f t="shared" si="1"/>
        <v>5350</v>
      </c>
      <c r="M17" s="13">
        <f t="shared" si="2"/>
        <v>131500</v>
      </c>
      <c r="N17" s="13">
        <f t="shared" si="3"/>
        <v>6575</v>
      </c>
      <c r="O17" s="13">
        <f t="shared" si="4"/>
        <v>124925</v>
      </c>
    </row>
    <row r="18" spans="2:22" ht="14.5" x14ac:dyDescent="0.35">
      <c r="B18" s="4">
        <v>150777</v>
      </c>
      <c r="C18" s="5" t="s">
        <v>46</v>
      </c>
      <c r="D18" s="5" t="s">
        <v>47</v>
      </c>
      <c r="E18" s="6">
        <v>21123</v>
      </c>
      <c r="F18" s="7" t="s">
        <v>43</v>
      </c>
      <c r="G18" s="5" t="s">
        <v>29</v>
      </c>
      <c r="H18" s="5" t="s">
        <v>48</v>
      </c>
      <c r="I18" s="5" t="s">
        <v>31</v>
      </c>
      <c r="J18" s="9">
        <v>22000</v>
      </c>
      <c r="K18" s="13">
        <f t="shared" si="0"/>
        <v>9900</v>
      </c>
      <c r="L18" s="13">
        <f t="shared" si="1"/>
        <v>2100</v>
      </c>
      <c r="M18" s="13">
        <f t="shared" si="2"/>
        <v>34000</v>
      </c>
      <c r="N18" s="13">
        <f t="shared" si="3"/>
        <v>1700</v>
      </c>
      <c r="O18" s="13">
        <f t="shared" si="4"/>
        <v>32300</v>
      </c>
      <c r="R18" s="20"/>
      <c r="S18" s="20"/>
      <c r="T18" s="20"/>
      <c r="U18" s="20"/>
      <c r="V18" s="20"/>
    </row>
    <row r="19" spans="2:22" ht="14.5" x14ac:dyDescent="0.35">
      <c r="B19" s="4">
        <v>150805</v>
      </c>
      <c r="C19" s="5" t="s">
        <v>38</v>
      </c>
      <c r="D19" s="5" t="s">
        <v>49</v>
      </c>
      <c r="E19" s="6">
        <v>26172</v>
      </c>
      <c r="F19" s="7" t="s">
        <v>43</v>
      </c>
      <c r="G19" s="5" t="s">
        <v>29</v>
      </c>
      <c r="H19" s="5" t="s">
        <v>50</v>
      </c>
      <c r="I19" s="5" t="s">
        <v>31</v>
      </c>
      <c r="J19" s="9">
        <v>91000</v>
      </c>
      <c r="K19" s="13">
        <f t="shared" si="0"/>
        <v>40950</v>
      </c>
      <c r="L19" s="13">
        <f t="shared" si="1"/>
        <v>5550</v>
      </c>
      <c r="M19" s="13">
        <f t="shared" si="2"/>
        <v>137500</v>
      </c>
      <c r="N19" s="13">
        <f t="shared" si="3"/>
        <v>6875</v>
      </c>
      <c r="O19" s="13">
        <f t="shared" si="4"/>
        <v>130625</v>
      </c>
      <c r="R19" s="16"/>
      <c r="S19" s="16"/>
      <c r="T19" s="16"/>
      <c r="U19" s="16"/>
      <c r="V19" s="16"/>
    </row>
    <row r="20" spans="2:22" ht="14.5" x14ac:dyDescent="0.35">
      <c r="B20" s="4">
        <v>150990</v>
      </c>
      <c r="C20" s="5" t="s">
        <v>51</v>
      </c>
      <c r="D20" s="5" t="s">
        <v>52</v>
      </c>
      <c r="E20" s="6">
        <v>36400</v>
      </c>
      <c r="F20" s="7" t="s">
        <v>43</v>
      </c>
      <c r="G20" s="5" t="s">
        <v>29</v>
      </c>
      <c r="H20" s="5" t="s">
        <v>53</v>
      </c>
      <c r="I20" s="5" t="s">
        <v>54</v>
      </c>
      <c r="J20" s="9">
        <v>77000</v>
      </c>
      <c r="K20" s="13">
        <f t="shared" si="0"/>
        <v>34650</v>
      </c>
      <c r="L20" s="13">
        <f t="shared" si="1"/>
        <v>4850</v>
      </c>
      <c r="M20" s="13">
        <f t="shared" si="2"/>
        <v>116500</v>
      </c>
      <c r="N20" s="13">
        <f t="shared" si="3"/>
        <v>5825</v>
      </c>
      <c r="O20" s="13">
        <f t="shared" si="4"/>
        <v>110675</v>
      </c>
      <c r="R20" s="17"/>
      <c r="S20" s="18"/>
      <c r="T20" s="18"/>
      <c r="U20" s="18"/>
      <c r="V20" s="18"/>
    </row>
    <row r="21" spans="2:22" ht="15" customHeight="1" x14ac:dyDescent="0.35">
      <c r="B21" s="4">
        <v>150989</v>
      </c>
      <c r="C21" s="5" t="s">
        <v>55</v>
      </c>
      <c r="D21" s="5" t="s">
        <v>52</v>
      </c>
      <c r="E21" s="6">
        <v>33113</v>
      </c>
      <c r="F21" s="7" t="s">
        <v>43</v>
      </c>
      <c r="G21" s="5" t="s">
        <v>29</v>
      </c>
      <c r="H21" s="5" t="s">
        <v>36</v>
      </c>
      <c r="I21" s="5" t="s">
        <v>54</v>
      </c>
      <c r="J21" s="9">
        <v>45000</v>
      </c>
      <c r="K21" s="13">
        <f t="shared" si="0"/>
        <v>20250</v>
      </c>
      <c r="L21" s="13">
        <f t="shared" si="1"/>
        <v>3250</v>
      </c>
      <c r="M21" s="13">
        <f t="shared" si="2"/>
        <v>68500</v>
      </c>
      <c r="N21" s="13">
        <f t="shared" si="3"/>
        <v>3425</v>
      </c>
      <c r="O21" s="13">
        <f t="shared" si="4"/>
        <v>65075</v>
      </c>
      <c r="R21" s="17"/>
      <c r="S21" s="18"/>
      <c r="T21" s="18"/>
      <c r="U21" s="18"/>
      <c r="V21" s="18"/>
    </row>
    <row r="22" spans="2:22" ht="14.5" x14ac:dyDescent="0.35">
      <c r="B22" s="4">
        <v>150881</v>
      </c>
      <c r="C22" s="5" t="s">
        <v>56</v>
      </c>
      <c r="D22" s="5" t="s">
        <v>57</v>
      </c>
      <c r="E22" s="6">
        <v>30337</v>
      </c>
      <c r="F22" s="7" t="s">
        <v>43</v>
      </c>
      <c r="G22" s="5" t="s">
        <v>35</v>
      </c>
      <c r="H22" s="5" t="s">
        <v>36</v>
      </c>
      <c r="I22" s="5" t="s">
        <v>58</v>
      </c>
      <c r="J22" s="9">
        <v>92000</v>
      </c>
      <c r="K22" s="13">
        <f t="shared" si="0"/>
        <v>41400</v>
      </c>
      <c r="L22" s="13">
        <f t="shared" si="1"/>
        <v>5600</v>
      </c>
      <c r="M22" s="13">
        <f t="shared" si="2"/>
        <v>139000</v>
      </c>
      <c r="N22" s="13">
        <f t="shared" si="3"/>
        <v>6950</v>
      </c>
      <c r="O22" s="13">
        <f t="shared" si="4"/>
        <v>132050</v>
      </c>
      <c r="R22" s="17"/>
      <c r="S22" s="18"/>
      <c r="T22" s="18"/>
      <c r="U22" s="18"/>
      <c r="V22" s="18"/>
    </row>
    <row r="23" spans="2:22" ht="14.5" x14ac:dyDescent="0.35">
      <c r="B23" s="4">
        <v>150814</v>
      </c>
      <c r="C23" s="5" t="s">
        <v>59</v>
      </c>
      <c r="D23" s="5" t="s">
        <v>60</v>
      </c>
      <c r="E23" s="6">
        <v>26246</v>
      </c>
      <c r="F23" s="7" t="s">
        <v>43</v>
      </c>
      <c r="G23" s="5" t="s">
        <v>29</v>
      </c>
      <c r="H23" s="5" t="s">
        <v>44</v>
      </c>
      <c r="I23" s="5" t="s">
        <v>31</v>
      </c>
      <c r="J23" s="9">
        <v>50000</v>
      </c>
      <c r="K23" s="13">
        <f t="shared" si="0"/>
        <v>22500</v>
      </c>
      <c r="L23" s="13">
        <f t="shared" si="1"/>
        <v>3500</v>
      </c>
      <c r="M23" s="13">
        <f t="shared" si="2"/>
        <v>76000</v>
      </c>
      <c r="N23" s="13">
        <f t="shared" si="3"/>
        <v>3800</v>
      </c>
      <c r="O23" s="13">
        <f t="shared" si="4"/>
        <v>72200</v>
      </c>
      <c r="R23" s="17"/>
      <c r="S23" s="18"/>
      <c r="T23" s="18"/>
      <c r="U23" s="18"/>
      <c r="V23" s="18"/>
    </row>
    <row r="24" spans="2:22" ht="14.5" x14ac:dyDescent="0.35">
      <c r="B24" s="4">
        <v>150937</v>
      </c>
      <c r="C24" s="5" t="s">
        <v>61</v>
      </c>
      <c r="D24" s="5" t="s">
        <v>62</v>
      </c>
      <c r="E24" s="6">
        <v>24700</v>
      </c>
      <c r="F24" s="7" t="s">
        <v>43</v>
      </c>
      <c r="G24" s="5" t="s">
        <v>29</v>
      </c>
      <c r="H24" s="5" t="s">
        <v>53</v>
      </c>
      <c r="I24" s="5" t="s">
        <v>45</v>
      </c>
      <c r="J24" s="9">
        <v>37000</v>
      </c>
      <c r="K24" s="13">
        <f t="shared" si="0"/>
        <v>16650</v>
      </c>
      <c r="L24" s="13">
        <f t="shared" si="1"/>
        <v>2850</v>
      </c>
      <c r="M24" s="13">
        <f t="shared" si="2"/>
        <v>56500</v>
      </c>
      <c r="N24" s="13">
        <f t="shared" si="3"/>
        <v>2825</v>
      </c>
      <c r="O24" s="13">
        <f t="shared" si="4"/>
        <v>53675</v>
      </c>
      <c r="R24" s="17"/>
      <c r="S24" s="18"/>
      <c r="T24" s="18"/>
      <c r="U24" s="18"/>
      <c r="V24" s="18"/>
    </row>
    <row r="25" spans="2:22" ht="14.5" x14ac:dyDescent="0.35">
      <c r="B25" s="4">
        <v>150888</v>
      </c>
      <c r="C25" s="5" t="s">
        <v>63</v>
      </c>
      <c r="D25" s="5" t="s">
        <v>64</v>
      </c>
      <c r="E25" s="6">
        <v>29221</v>
      </c>
      <c r="F25" s="7" t="s">
        <v>43</v>
      </c>
      <c r="G25" s="5" t="s">
        <v>29</v>
      </c>
      <c r="H25" s="5" t="s">
        <v>53</v>
      </c>
      <c r="I25" s="5" t="s">
        <v>58</v>
      </c>
      <c r="J25" s="9">
        <v>43000</v>
      </c>
      <c r="K25" s="13">
        <f t="shared" si="0"/>
        <v>19350</v>
      </c>
      <c r="L25" s="13">
        <f t="shared" si="1"/>
        <v>3150</v>
      </c>
      <c r="M25" s="13">
        <f t="shared" si="2"/>
        <v>65500</v>
      </c>
      <c r="N25" s="13">
        <f t="shared" si="3"/>
        <v>3275</v>
      </c>
      <c r="O25" s="13">
        <f t="shared" si="4"/>
        <v>62225</v>
      </c>
      <c r="R25" s="17"/>
      <c r="S25" s="18"/>
      <c r="T25" s="18"/>
      <c r="U25" s="18"/>
      <c r="V25" s="18"/>
    </row>
    <row r="26" spans="2:22" ht="14.5" x14ac:dyDescent="0.35">
      <c r="B26" s="4">
        <v>150865</v>
      </c>
      <c r="C26" s="5" t="s">
        <v>65</v>
      </c>
      <c r="D26" s="5" t="s">
        <v>64</v>
      </c>
      <c r="E26" s="6">
        <v>31279</v>
      </c>
      <c r="F26" s="7" t="s">
        <v>28</v>
      </c>
      <c r="G26" s="5" t="s">
        <v>29</v>
      </c>
      <c r="H26" s="5" t="s">
        <v>66</v>
      </c>
      <c r="I26" s="5" t="s">
        <v>58</v>
      </c>
      <c r="J26" s="9">
        <v>90000</v>
      </c>
      <c r="K26" s="13">
        <f t="shared" si="0"/>
        <v>40500</v>
      </c>
      <c r="L26" s="13">
        <f t="shared" si="1"/>
        <v>5500</v>
      </c>
      <c r="M26" s="13">
        <f t="shared" si="2"/>
        <v>136000</v>
      </c>
      <c r="N26" s="13">
        <f t="shared" si="3"/>
        <v>6800</v>
      </c>
      <c r="O26" s="13">
        <f t="shared" si="4"/>
        <v>129200</v>
      </c>
      <c r="R26" s="17"/>
      <c r="S26" s="18"/>
      <c r="T26" s="18"/>
      <c r="U26" s="18"/>
      <c r="V26" s="18"/>
    </row>
    <row r="27" spans="2:22" ht="14.5" x14ac:dyDescent="0.35">
      <c r="B27" s="4">
        <v>150858</v>
      </c>
      <c r="C27" s="5" t="s">
        <v>67</v>
      </c>
      <c r="D27" s="5" t="s">
        <v>68</v>
      </c>
      <c r="E27" s="6">
        <v>34846</v>
      </c>
      <c r="F27" s="7" t="s">
        <v>43</v>
      </c>
      <c r="G27" s="5" t="s">
        <v>29</v>
      </c>
      <c r="H27" s="5" t="s">
        <v>69</v>
      </c>
      <c r="I27" s="5" t="s">
        <v>58</v>
      </c>
      <c r="J27" s="9">
        <v>34000</v>
      </c>
      <c r="K27" s="13">
        <f t="shared" si="0"/>
        <v>15300</v>
      </c>
      <c r="L27" s="13">
        <f t="shared" si="1"/>
        <v>2700</v>
      </c>
      <c r="M27" s="13">
        <f t="shared" si="2"/>
        <v>52000</v>
      </c>
      <c r="N27" s="13">
        <f t="shared" si="3"/>
        <v>2600</v>
      </c>
      <c r="O27" s="13">
        <f t="shared" si="4"/>
        <v>49400</v>
      </c>
      <c r="R27" s="17"/>
      <c r="S27" s="18"/>
      <c r="T27" s="18"/>
      <c r="U27" s="18"/>
      <c r="V27" s="18"/>
    </row>
    <row r="28" spans="2:22" ht="14.5" x14ac:dyDescent="0.35">
      <c r="B28" s="4">
        <v>150930</v>
      </c>
      <c r="C28" s="5" t="s">
        <v>70</v>
      </c>
      <c r="D28" s="5" t="s">
        <v>71</v>
      </c>
      <c r="E28" s="6">
        <v>37027</v>
      </c>
      <c r="F28" s="7" t="s">
        <v>43</v>
      </c>
      <c r="G28" s="5" t="s">
        <v>29</v>
      </c>
      <c r="H28" s="5" t="s">
        <v>36</v>
      </c>
      <c r="I28" s="5" t="s">
        <v>45</v>
      </c>
      <c r="J28" s="9">
        <v>82000</v>
      </c>
      <c r="K28" s="13">
        <f t="shared" si="0"/>
        <v>36900</v>
      </c>
      <c r="L28" s="13">
        <f t="shared" si="1"/>
        <v>5100</v>
      </c>
      <c r="M28" s="13">
        <f t="shared" si="2"/>
        <v>124000</v>
      </c>
      <c r="N28" s="13">
        <f t="shared" si="3"/>
        <v>6200</v>
      </c>
      <c r="O28" s="13">
        <f t="shared" si="4"/>
        <v>117800</v>
      </c>
      <c r="R28" s="17"/>
      <c r="S28" s="18"/>
      <c r="T28" s="18"/>
      <c r="U28" s="18"/>
      <c r="V28" s="18"/>
    </row>
    <row r="29" spans="2:22" ht="14.5" x14ac:dyDescent="0.35">
      <c r="B29" s="4">
        <v>150894</v>
      </c>
      <c r="C29" s="5" t="s">
        <v>72</v>
      </c>
      <c r="D29" s="5" t="s">
        <v>73</v>
      </c>
      <c r="E29" s="6">
        <v>37124</v>
      </c>
      <c r="F29" s="7" t="s">
        <v>43</v>
      </c>
      <c r="G29" s="5" t="s">
        <v>29</v>
      </c>
      <c r="H29" s="5" t="s">
        <v>44</v>
      </c>
      <c r="I29" s="5" t="s">
        <v>45</v>
      </c>
      <c r="J29" s="9">
        <v>67000</v>
      </c>
      <c r="K29" s="13">
        <f t="shared" si="0"/>
        <v>30150</v>
      </c>
      <c r="L29" s="13">
        <f t="shared" si="1"/>
        <v>4350</v>
      </c>
      <c r="M29" s="13">
        <f t="shared" si="2"/>
        <v>101500</v>
      </c>
      <c r="N29" s="13">
        <f t="shared" si="3"/>
        <v>5075</v>
      </c>
      <c r="O29" s="13">
        <f t="shared" si="4"/>
        <v>96425</v>
      </c>
      <c r="R29" s="17"/>
      <c r="S29" s="18"/>
      <c r="T29" s="18"/>
      <c r="U29" s="18"/>
      <c r="V29" s="18"/>
    </row>
    <row r="30" spans="2:22" ht="14.5" x14ac:dyDescent="0.35">
      <c r="B30" s="4">
        <v>150947</v>
      </c>
      <c r="C30" s="5" t="s">
        <v>74</v>
      </c>
      <c r="D30" s="5" t="s">
        <v>75</v>
      </c>
      <c r="E30" s="6">
        <v>33449</v>
      </c>
      <c r="F30" s="7" t="s">
        <v>28</v>
      </c>
      <c r="G30" s="5" t="s">
        <v>29</v>
      </c>
      <c r="H30" s="5" t="s">
        <v>69</v>
      </c>
      <c r="I30" s="5" t="s">
        <v>45</v>
      </c>
      <c r="J30" s="9">
        <v>85000</v>
      </c>
      <c r="K30" s="13">
        <f t="shared" si="0"/>
        <v>38250</v>
      </c>
      <c r="L30" s="13">
        <f t="shared" si="1"/>
        <v>5250</v>
      </c>
      <c r="M30" s="13">
        <f t="shared" si="2"/>
        <v>128500</v>
      </c>
      <c r="N30" s="13">
        <f t="shared" si="3"/>
        <v>6425</v>
      </c>
      <c r="O30" s="13">
        <f t="shared" si="4"/>
        <v>122075</v>
      </c>
      <c r="R30" s="17"/>
      <c r="S30" s="18"/>
      <c r="T30" s="18"/>
      <c r="U30" s="18"/>
      <c r="V30" s="18"/>
    </row>
    <row r="31" spans="2:22" ht="14.5" x14ac:dyDescent="0.35">
      <c r="B31" s="4">
        <v>150905</v>
      </c>
      <c r="C31" s="5" t="s">
        <v>76</v>
      </c>
      <c r="D31" s="5" t="s">
        <v>77</v>
      </c>
      <c r="E31" s="6">
        <v>30819</v>
      </c>
      <c r="F31" s="7" t="s">
        <v>28</v>
      </c>
      <c r="G31" s="5" t="s">
        <v>35</v>
      </c>
      <c r="H31" s="5" t="s">
        <v>30</v>
      </c>
      <c r="I31" s="5" t="s">
        <v>45</v>
      </c>
      <c r="J31" s="9">
        <v>62000</v>
      </c>
      <c r="K31" s="13">
        <f t="shared" si="0"/>
        <v>27900</v>
      </c>
      <c r="L31" s="13">
        <f t="shared" si="1"/>
        <v>4100</v>
      </c>
      <c r="M31" s="13">
        <f t="shared" si="2"/>
        <v>94000</v>
      </c>
      <c r="N31" s="13">
        <f t="shared" si="3"/>
        <v>4700</v>
      </c>
      <c r="O31" s="13">
        <f t="shared" si="4"/>
        <v>89300</v>
      </c>
      <c r="R31" s="15"/>
      <c r="S31" s="15"/>
      <c r="T31" s="15"/>
      <c r="U31" s="15"/>
      <c r="V31" s="15"/>
    </row>
    <row r="32" spans="2:22" ht="14.5" x14ac:dyDescent="0.35">
      <c r="B32" s="4">
        <v>150995</v>
      </c>
      <c r="C32" s="5" t="s">
        <v>78</v>
      </c>
      <c r="D32" s="5" t="s">
        <v>79</v>
      </c>
      <c r="E32" s="6">
        <v>35330</v>
      </c>
      <c r="F32" s="7" t="s">
        <v>43</v>
      </c>
      <c r="G32" s="5" t="s">
        <v>29</v>
      </c>
      <c r="H32" s="5" t="s">
        <v>44</v>
      </c>
      <c r="I32" s="5" t="s">
        <v>54</v>
      </c>
      <c r="J32" s="9">
        <v>15000</v>
      </c>
      <c r="K32" s="13">
        <f t="shared" si="0"/>
        <v>6750</v>
      </c>
      <c r="L32" s="13">
        <f t="shared" si="1"/>
        <v>1750</v>
      </c>
      <c r="M32" s="13">
        <f t="shared" si="2"/>
        <v>23500</v>
      </c>
      <c r="N32" s="13">
        <f t="shared" si="3"/>
        <v>1175</v>
      </c>
      <c r="O32" s="13">
        <f t="shared" si="4"/>
        <v>22325</v>
      </c>
      <c r="R32" s="20"/>
      <c r="S32" s="20"/>
      <c r="T32" s="20"/>
      <c r="U32" s="20"/>
      <c r="V32" s="20"/>
    </row>
    <row r="33" spans="2:22" ht="14.5" x14ac:dyDescent="0.35">
      <c r="B33" s="4">
        <v>150912</v>
      </c>
      <c r="C33" s="5" t="s">
        <v>80</v>
      </c>
      <c r="D33" s="5" t="s">
        <v>81</v>
      </c>
      <c r="E33" s="6">
        <v>37629</v>
      </c>
      <c r="F33" s="7" t="s">
        <v>28</v>
      </c>
      <c r="G33" s="5" t="s">
        <v>29</v>
      </c>
      <c r="H33" s="5" t="s">
        <v>82</v>
      </c>
      <c r="I33" s="5" t="s">
        <v>45</v>
      </c>
      <c r="J33" s="9">
        <v>81000</v>
      </c>
      <c r="K33" s="13">
        <f t="shared" si="0"/>
        <v>36450</v>
      </c>
      <c r="L33" s="13">
        <f t="shared" si="1"/>
        <v>5050</v>
      </c>
      <c r="M33" s="13">
        <f t="shared" si="2"/>
        <v>122500</v>
      </c>
      <c r="N33" s="13">
        <f t="shared" si="3"/>
        <v>6125</v>
      </c>
      <c r="O33" s="13">
        <f t="shared" si="4"/>
        <v>116375</v>
      </c>
      <c r="R33" s="16"/>
      <c r="S33" s="16"/>
      <c r="T33" s="16"/>
      <c r="U33" s="16"/>
      <c r="V33" s="16"/>
    </row>
    <row r="34" spans="2:22" ht="14.5" x14ac:dyDescent="0.35">
      <c r="B34" s="4">
        <v>150921</v>
      </c>
      <c r="C34" s="5" t="s">
        <v>83</v>
      </c>
      <c r="D34" s="5" t="s">
        <v>84</v>
      </c>
      <c r="E34" s="6">
        <v>38092</v>
      </c>
      <c r="F34" s="7" t="s">
        <v>43</v>
      </c>
      <c r="G34" s="5" t="s">
        <v>29</v>
      </c>
      <c r="H34" s="5" t="s">
        <v>85</v>
      </c>
      <c r="I34" s="5" t="s">
        <v>45</v>
      </c>
      <c r="J34" s="9">
        <v>19000</v>
      </c>
      <c r="K34" s="13">
        <f t="shared" si="0"/>
        <v>8550</v>
      </c>
      <c r="L34" s="13">
        <f t="shared" si="1"/>
        <v>1950</v>
      </c>
      <c r="M34" s="13">
        <f t="shared" si="2"/>
        <v>29500</v>
      </c>
      <c r="N34" s="13">
        <f t="shared" si="3"/>
        <v>1475</v>
      </c>
      <c r="O34" s="13">
        <f t="shared" si="4"/>
        <v>28025</v>
      </c>
      <c r="R34" s="17"/>
      <c r="S34" s="18"/>
      <c r="T34" s="18"/>
      <c r="U34" s="18"/>
      <c r="V34" s="18"/>
    </row>
    <row r="35" spans="2:22" ht="14.5" x14ac:dyDescent="0.35">
      <c r="B35" s="4">
        <v>150851</v>
      </c>
      <c r="C35" s="5" t="s">
        <v>86</v>
      </c>
      <c r="D35" s="5" t="s">
        <v>87</v>
      </c>
      <c r="E35" s="6">
        <v>29368</v>
      </c>
      <c r="F35" s="7" t="s">
        <v>43</v>
      </c>
      <c r="G35" s="5" t="s">
        <v>35</v>
      </c>
      <c r="H35" s="5" t="s">
        <v>44</v>
      </c>
      <c r="I35" s="5" t="s">
        <v>58</v>
      </c>
      <c r="J35" s="9">
        <v>75000</v>
      </c>
      <c r="K35" s="13">
        <f t="shared" si="0"/>
        <v>33750</v>
      </c>
      <c r="L35" s="13">
        <f t="shared" si="1"/>
        <v>4750</v>
      </c>
      <c r="M35" s="13">
        <f t="shared" si="2"/>
        <v>113500</v>
      </c>
      <c r="N35" s="13">
        <f t="shared" si="3"/>
        <v>5675</v>
      </c>
      <c r="O35" s="13">
        <f t="shared" si="4"/>
        <v>107825</v>
      </c>
      <c r="R35" s="17"/>
      <c r="S35" s="18"/>
      <c r="T35" s="18"/>
      <c r="U35" s="18"/>
      <c r="V35" s="18"/>
    </row>
    <row r="36" spans="2:22" ht="14.5" x14ac:dyDescent="0.35">
      <c r="B36" s="4">
        <v>150867</v>
      </c>
      <c r="C36" s="5" t="s">
        <v>88</v>
      </c>
      <c r="D36" s="5" t="s">
        <v>89</v>
      </c>
      <c r="E36" s="6">
        <v>29028</v>
      </c>
      <c r="F36" s="7" t="s">
        <v>28</v>
      </c>
      <c r="G36" s="5" t="s">
        <v>35</v>
      </c>
      <c r="H36" s="5" t="s">
        <v>85</v>
      </c>
      <c r="I36" s="5" t="s">
        <v>58</v>
      </c>
      <c r="J36" s="9">
        <v>49000</v>
      </c>
      <c r="K36" s="13">
        <f t="shared" si="0"/>
        <v>22050</v>
      </c>
      <c r="L36" s="13">
        <f t="shared" si="1"/>
        <v>3450</v>
      </c>
      <c r="M36" s="13">
        <f t="shared" si="2"/>
        <v>74500</v>
      </c>
      <c r="N36" s="13">
        <f t="shared" si="3"/>
        <v>3725</v>
      </c>
      <c r="O36" s="13">
        <f t="shared" si="4"/>
        <v>70775</v>
      </c>
      <c r="R36" s="17"/>
      <c r="S36" s="18"/>
      <c r="T36" s="18"/>
      <c r="U36" s="18"/>
      <c r="V36" s="18"/>
    </row>
    <row r="37" spans="2:22" ht="14.5" x14ac:dyDescent="0.35">
      <c r="B37" s="4">
        <v>150899</v>
      </c>
      <c r="C37" s="5" t="s">
        <v>90</v>
      </c>
      <c r="D37" s="5" t="s">
        <v>91</v>
      </c>
      <c r="E37" s="6">
        <v>37400</v>
      </c>
      <c r="F37" s="7" t="s">
        <v>43</v>
      </c>
      <c r="G37" s="5" t="s">
        <v>29</v>
      </c>
      <c r="H37" s="5" t="s">
        <v>69</v>
      </c>
      <c r="I37" s="5" t="s">
        <v>45</v>
      </c>
      <c r="J37" s="9">
        <v>50000</v>
      </c>
      <c r="K37" s="13">
        <f t="shared" si="0"/>
        <v>22500</v>
      </c>
      <c r="L37" s="13">
        <f t="shared" si="1"/>
        <v>3500</v>
      </c>
      <c r="M37" s="13">
        <f t="shared" si="2"/>
        <v>76000</v>
      </c>
      <c r="N37" s="13">
        <f t="shared" si="3"/>
        <v>3800</v>
      </c>
      <c r="O37" s="13">
        <f t="shared" si="4"/>
        <v>72200</v>
      </c>
      <c r="R37" s="17"/>
      <c r="S37" s="18"/>
      <c r="T37" s="18"/>
      <c r="U37" s="18"/>
      <c r="V37" s="18"/>
    </row>
    <row r="38" spans="2:22" ht="14.5" x14ac:dyDescent="0.35">
      <c r="B38" s="4">
        <v>150975</v>
      </c>
      <c r="C38" s="5" t="s">
        <v>92</v>
      </c>
      <c r="D38" s="5" t="s">
        <v>93</v>
      </c>
      <c r="E38" s="6">
        <v>31478</v>
      </c>
      <c r="F38" s="7" t="s">
        <v>43</v>
      </c>
      <c r="G38" s="5" t="s">
        <v>29</v>
      </c>
      <c r="H38" s="5" t="s">
        <v>85</v>
      </c>
      <c r="I38" s="5" t="s">
        <v>54</v>
      </c>
      <c r="J38" s="9">
        <v>83000</v>
      </c>
      <c r="K38" s="13">
        <f t="shared" si="0"/>
        <v>37350</v>
      </c>
      <c r="L38" s="13">
        <f t="shared" si="1"/>
        <v>5150</v>
      </c>
      <c r="M38" s="13">
        <f t="shared" si="2"/>
        <v>125500</v>
      </c>
      <c r="N38" s="13">
        <f t="shared" si="3"/>
        <v>6275</v>
      </c>
      <c r="O38" s="13">
        <f t="shared" si="4"/>
        <v>119225</v>
      </c>
      <c r="R38" s="17"/>
      <c r="S38" s="18"/>
      <c r="T38" s="18"/>
      <c r="U38" s="18"/>
      <c r="V38" s="18"/>
    </row>
    <row r="39" spans="2:22" ht="14.5" x14ac:dyDescent="0.35">
      <c r="B39" s="4">
        <v>150901</v>
      </c>
      <c r="C39" s="5" t="s">
        <v>94</v>
      </c>
      <c r="D39" s="5" t="s">
        <v>95</v>
      </c>
      <c r="E39" s="6">
        <v>32946</v>
      </c>
      <c r="F39" s="7" t="s">
        <v>28</v>
      </c>
      <c r="G39" s="5" t="s">
        <v>29</v>
      </c>
      <c r="H39" s="5" t="s">
        <v>96</v>
      </c>
      <c r="I39" s="5" t="s">
        <v>45</v>
      </c>
      <c r="J39" s="9">
        <v>53000</v>
      </c>
      <c r="K39" s="13">
        <f t="shared" si="0"/>
        <v>23850</v>
      </c>
      <c r="L39" s="13">
        <f t="shared" si="1"/>
        <v>3650</v>
      </c>
      <c r="M39" s="13">
        <f t="shared" si="2"/>
        <v>80500</v>
      </c>
      <c r="N39" s="13">
        <f t="shared" si="3"/>
        <v>4025</v>
      </c>
      <c r="O39" s="13">
        <f t="shared" si="4"/>
        <v>76475</v>
      </c>
      <c r="R39" s="17"/>
      <c r="S39" s="18"/>
      <c r="T39" s="18"/>
      <c r="U39" s="18"/>
      <c r="V39" s="18"/>
    </row>
    <row r="40" spans="2:22" ht="14.5" x14ac:dyDescent="0.35">
      <c r="B40" s="4">
        <v>150968</v>
      </c>
      <c r="C40" s="5" t="s">
        <v>97</v>
      </c>
      <c r="D40" s="5" t="s">
        <v>98</v>
      </c>
      <c r="E40" s="6">
        <v>37208</v>
      </c>
      <c r="F40" s="7" t="s">
        <v>43</v>
      </c>
      <c r="G40" s="5" t="s">
        <v>29</v>
      </c>
      <c r="H40" s="5" t="s">
        <v>82</v>
      </c>
      <c r="I40" s="5" t="s">
        <v>45</v>
      </c>
      <c r="J40" s="9">
        <v>65000</v>
      </c>
      <c r="K40" s="13">
        <f t="shared" si="0"/>
        <v>29250</v>
      </c>
      <c r="L40" s="13">
        <f t="shared" si="1"/>
        <v>4250</v>
      </c>
      <c r="M40" s="13">
        <f t="shared" si="2"/>
        <v>98500</v>
      </c>
      <c r="N40" s="13">
        <f t="shared" si="3"/>
        <v>4925</v>
      </c>
      <c r="O40" s="13">
        <f t="shared" si="4"/>
        <v>93575</v>
      </c>
      <c r="R40" s="17"/>
      <c r="S40" s="18"/>
      <c r="T40" s="18"/>
      <c r="U40" s="18"/>
      <c r="V40" s="18"/>
    </row>
    <row r="41" spans="2:22" ht="14.5" x14ac:dyDescent="0.35">
      <c r="B41" s="4">
        <v>150773</v>
      </c>
      <c r="C41" s="5" t="s">
        <v>99</v>
      </c>
      <c r="D41" s="5" t="s">
        <v>100</v>
      </c>
      <c r="E41" s="6">
        <v>26860</v>
      </c>
      <c r="F41" s="7" t="s">
        <v>43</v>
      </c>
      <c r="G41" s="5" t="s">
        <v>29</v>
      </c>
      <c r="H41" s="5" t="s">
        <v>85</v>
      </c>
      <c r="I41" s="5" t="s">
        <v>31</v>
      </c>
      <c r="J41" s="9">
        <v>85000</v>
      </c>
      <c r="K41" s="13">
        <f t="shared" si="0"/>
        <v>38250</v>
      </c>
      <c r="L41" s="13">
        <f t="shared" si="1"/>
        <v>5250</v>
      </c>
      <c r="M41" s="13">
        <f t="shared" si="2"/>
        <v>128500</v>
      </c>
      <c r="N41" s="13">
        <f t="shared" si="3"/>
        <v>6425</v>
      </c>
      <c r="O41" s="13">
        <f t="shared" si="4"/>
        <v>122075</v>
      </c>
      <c r="R41" s="17"/>
      <c r="S41" s="18"/>
      <c r="T41" s="18"/>
      <c r="U41" s="18"/>
      <c r="V41" s="18"/>
    </row>
    <row r="42" spans="2:22" ht="14.5" x14ac:dyDescent="0.35">
      <c r="B42" s="4">
        <v>150840</v>
      </c>
      <c r="C42" s="5" t="s">
        <v>70</v>
      </c>
      <c r="D42" s="5" t="s">
        <v>101</v>
      </c>
      <c r="E42" s="6">
        <v>23136</v>
      </c>
      <c r="F42" s="7" t="s">
        <v>28</v>
      </c>
      <c r="G42" s="5" t="s">
        <v>29</v>
      </c>
      <c r="H42" s="5" t="s">
        <v>44</v>
      </c>
      <c r="I42" s="5" t="s">
        <v>58</v>
      </c>
      <c r="J42" s="9">
        <v>20000</v>
      </c>
      <c r="K42" s="13">
        <f t="shared" si="0"/>
        <v>9000</v>
      </c>
      <c r="L42" s="13">
        <f t="shared" si="1"/>
        <v>2000</v>
      </c>
      <c r="M42" s="13">
        <f t="shared" si="2"/>
        <v>31000</v>
      </c>
      <c r="N42" s="13">
        <f t="shared" si="3"/>
        <v>1550</v>
      </c>
      <c r="O42" s="13">
        <f t="shared" si="4"/>
        <v>29450</v>
      </c>
      <c r="R42" s="17"/>
      <c r="S42" s="18"/>
      <c r="T42" s="18"/>
      <c r="U42" s="18"/>
      <c r="V42" s="18"/>
    </row>
    <row r="43" spans="2:22" ht="14.5" x14ac:dyDescent="0.35">
      <c r="B43" s="4">
        <v>150850</v>
      </c>
      <c r="C43" s="5" t="s">
        <v>61</v>
      </c>
      <c r="D43" s="5" t="s">
        <v>102</v>
      </c>
      <c r="E43" s="6">
        <v>32027</v>
      </c>
      <c r="F43" s="7" t="s">
        <v>43</v>
      </c>
      <c r="G43" s="5" t="s">
        <v>29</v>
      </c>
      <c r="H43" s="5" t="s">
        <v>69</v>
      </c>
      <c r="I43" s="5" t="s">
        <v>58</v>
      </c>
      <c r="J43" s="9">
        <v>47000</v>
      </c>
      <c r="K43" s="13">
        <f t="shared" si="0"/>
        <v>21150</v>
      </c>
      <c r="L43" s="13">
        <f t="shared" si="1"/>
        <v>3350</v>
      </c>
      <c r="M43" s="13">
        <f t="shared" si="2"/>
        <v>71500</v>
      </c>
      <c r="N43" s="13">
        <f t="shared" si="3"/>
        <v>3575</v>
      </c>
      <c r="O43" s="13">
        <f t="shared" si="4"/>
        <v>67925</v>
      </c>
      <c r="R43" s="17"/>
      <c r="S43" s="18"/>
      <c r="T43" s="18"/>
      <c r="U43" s="18"/>
      <c r="V43" s="18"/>
    </row>
    <row r="44" spans="2:22" ht="14.5" x14ac:dyDescent="0.35">
      <c r="B44" s="4">
        <v>150962</v>
      </c>
      <c r="C44" s="5" t="s">
        <v>103</v>
      </c>
      <c r="D44" s="5" t="s">
        <v>104</v>
      </c>
      <c r="E44" s="6">
        <v>37773</v>
      </c>
      <c r="F44" s="7" t="s">
        <v>28</v>
      </c>
      <c r="G44" s="5" t="s">
        <v>29</v>
      </c>
      <c r="H44" s="5" t="s">
        <v>50</v>
      </c>
      <c r="I44" s="5" t="s">
        <v>45</v>
      </c>
      <c r="J44" s="9">
        <v>87000</v>
      </c>
      <c r="K44" s="13">
        <f t="shared" si="0"/>
        <v>39150</v>
      </c>
      <c r="L44" s="13">
        <f t="shared" si="1"/>
        <v>5350</v>
      </c>
      <c r="M44" s="13">
        <f t="shared" si="2"/>
        <v>131500</v>
      </c>
      <c r="N44" s="13">
        <f t="shared" si="3"/>
        <v>6575</v>
      </c>
      <c r="O44" s="13">
        <f t="shared" si="4"/>
        <v>124925</v>
      </c>
      <c r="R44" s="17"/>
      <c r="S44" s="18"/>
      <c r="T44" s="18"/>
      <c r="U44" s="18"/>
      <c r="V44" s="18"/>
    </row>
    <row r="45" spans="2:22" ht="15" customHeight="1" x14ac:dyDescent="0.35">
      <c r="B45" s="4">
        <v>150954</v>
      </c>
      <c r="C45" s="5" t="s">
        <v>105</v>
      </c>
      <c r="D45" s="5" t="s">
        <v>104</v>
      </c>
      <c r="E45" s="6">
        <v>35495</v>
      </c>
      <c r="F45" s="7" t="s">
        <v>28</v>
      </c>
      <c r="G45" s="5" t="s">
        <v>29</v>
      </c>
      <c r="H45" s="5" t="s">
        <v>96</v>
      </c>
      <c r="I45" s="5" t="s">
        <v>45</v>
      </c>
      <c r="J45" s="9">
        <v>57000</v>
      </c>
      <c r="K45" s="13">
        <f t="shared" si="0"/>
        <v>25650</v>
      </c>
      <c r="L45" s="13">
        <f t="shared" si="1"/>
        <v>3850</v>
      </c>
      <c r="M45" s="13">
        <f t="shared" si="2"/>
        <v>86500</v>
      </c>
      <c r="N45" s="13">
        <f t="shared" si="3"/>
        <v>4325</v>
      </c>
      <c r="O45" s="13">
        <f t="shared" si="4"/>
        <v>82175</v>
      </c>
    </row>
    <row r="46" spans="2:22" ht="15" customHeight="1" x14ac:dyDescent="0.35">
      <c r="B46" s="4">
        <v>150874</v>
      </c>
      <c r="C46" s="5" t="s">
        <v>106</v>
      </c>
      <c r="D46" s="5" t="s">
        <v>104</v>
      </c>
      <c r="E46" s="6">
        <v>37890</v>
      </c>
      <c r="F46" s="7" t="s">
        <v>28</v>
      </c>
      <c r="G46" s="5" t="s">
        <v>29</v>
      </c>
      <c r="H46" s="5" t="s">
        <v>48</v>
      </c>
      <c r="I46" s="5" t="s">
        <v>58</v>
      </c>
      <c r="J46" s="9">
        <v>27000</v>
      </c>
      <c r="K46" s="13">
        <f t="shared" si="0"/>
        <v>12150</v>
      </c>
      <c r="L46" s="13">
        <f t="shared" si="1"/>
        <v>2350</v>
      </c>
      <c r="M46" s="13">
        <f t="shared" si="2"/>
        <v>41500</v>
      </c>
      <c r="N46" s="13">
        <f t="shared" si="3"/>
        <v>2075</v>
      </c>
      <c r="O46" s="13">
        <f t="shared" si="4"/>
        <v>39425</v>
      </c>
    </row>
    <row r="47" spans="2:22" ht="15" customHeight="1" x14ac:dyDescent="0.35">
      <c r="B47" s="4">
        <v>150798</v>
      </c>
      <c r="C47" s="5" t="s">
        <v>107</v>
      </c>
      <c r="D47" s="5" t="s">
        <v>104</v>
      </c>
      <c r="E47" s="6">
        <v>28276</v>
      </c>
      <c r="F47" s="7" t="s">
        <v>28</v>
      </c>
      <c r="G47" s="5" t="s">
        <v>29</v>
      </c>
      <c r="H47" s="5" t="s">
        <v>36</v>
      </c>
      <c r="I47" s="5" t="s">
        <v>31</v>
      </c>
      <c r="J47" s="9">
        <v>81000</v>
      </c>
      <c r="K47" s="13">
        <f t="shared" si="0"/>
        <v>36450</v>
      </c>
      <c r="L47" s="13">
        <f t="shared" si="1"/>
        <v>5050</v>
      </c>
      <c r="M47" s="13">
        <f t="shared" si="2"/>
        <v>122500</v>
      </c>
      <c r="N47" s="13">
        <f t="shared" si="3"/>
        <v>6125</v>
      </c>
      <c r="O47" s="13">
        <f t="shared" si="4"/>
        <v>116375</v>
      </c>
    </row>
    <row r="48" spans="2:22" ht="15" customHeight="1" x14ac:dyDescent="0.35">
      <c r="B48" s="4">
        <v>150830</v>
      </c>
      <c r="C48" s="5" t="s">
        <v>108</v>
      </c>
      <c r="D48" s="5" t="s">
        <v>109</v>
      </c>
      <c r="E48" s="6">
        <v>29037</v>
      </c>
      <c r="F48" s="7" t="s">
        <v>28</v>
      </c>
      <c r="G48" s="5" t="s">
        <v>29</v>
      </c>
      <c r="H48" s="5" t="s">
        <v>96</v>
      </c>
      <c r="I48" s="5" t="s">
        <v>31</v>
      </c>
      <c r="J48" s="9">
        <v>52000</v>
      </c>
      <c r="K48" s="13">
        <f t="shared" si="0"/>
        <v>23400</v>
      </c>
      <c r="L48" s="13">
        <f t="shared" si="1"/>
        <v>3600</v>
      </c>
      <c r="M48" s="13">
        <f t="shared" si="2"/>
        <v>79000</v>
      </c>
      <c r="N48" s="13">
        <f t="shared" si="3"/>
        <v>3950</v>
      </c>
      <c r="O48" s="13">
        <f t="shared" si="4"/>
        <v>75050</v>
      </c>
    </row>
    <row r="49" spans="2:15" ht="15" customHeight="1" x14ac:dyDescent="0.35">
      <c r="B49" s="4">
        <v>150929</v>
      </c>
      <c r="C49" s="5" t="s">
        <v>110</v>
      </c>
      <c r="D49" s="5" t="s">
        <v>111</v>
      </c>
      <c r="E49" s="6">
        <v>26739</v>
      </c>
      <c r="F49" s="7" t="s">
        <v>43</v>
      </c>
      <c r="G49" s="5" t="s">
        <v>29</v>
      </c>
      <c r="H49" s="5" t="s">
        <v>48</v>
      </c>
      <c r="I49" s="5" t="s">
        <v>45</v>
      </c>
      <c r="J49" s="9">
        <v>58000</v>
      </c>
      <c r="K49" s="13">
        <f t="shared" si="0"/>
        <v>26100</v>
      </c>
      <c r="L49" s="13">
        <f t="shared" si="1"/>
        <v>3900</v>
      </c>
      <c r="M49" s="13">
        <f t="shared" si="2"/>
        <v>88000</v>
      </c>
      <c r="N49" s="13">
        <f t="shared" si="3"/>
        <v>4400</v>
      </c>
      <c r="O49" s="13">
        <f t="shared" si="4"/>
        <v>83600</v>
      </c>
    </row>
    <row r="50" spans="2:15" ht="15" customHeight="1" x14ac:dyDescent="0.35">
      <c r="B50" s="4">
        <v>150982</v>
      </c>
      <c r="C50" s="5" t="s">
        <v>112</v>
      </c>
      <c r="D50" s="5" t="s">
        <v>113</v>
      </c>
      <c r="E50" s="6">
        <v>35574</v>
      </c>
      <c r="F50" s="7" t="s">
        <v>43</v>
      </c>
      <c r="G50" s="5" t="s">
        <v>29</v>
      </c>
      <c r="H50" s="5" t="s">
        <v>48</v>
      </c>
      <c r="I50" s="5" t="s">
        <v>54</v>
      </c>
      <c r="J50" s="9">
        <v>47000</v>
      </c>
      <c r="K50" s="13">
        <f t="shared" si="0"/>
        <v>21150</v>
      </c>
      <c r="L50" s="13">
        <f t="shared" si="1"/>
        <v>3350</v>
      </c>
      <c r="M50" s="13">
        <f t="shared" si="2"/>
        <v>71500</v>
      </c>
      <c r="N50" s="13">
        <f t="shared" si="3"/>
        <v>3575</v>
      </c>
      <c r="O50" s="13">
        <f t="shared" si="4"/>
        <v>67925</v>
      </c>
    </row>
    <row r="51" spans="2:15" ht="15" customHeight="1" x14ac:dyDescent="0.35">
      <c r="B51" s="4">
        <v>150821</v>
      </c>
      <c r="C51" s="5" t="s">
        <v>114</v>
      </c>
      <c r="D51" s="5" t="s">
        <v>115</v>
      </c>
      <c r="E51" s="6">
        <v>29966</v>
      </c>
      <c r="F51" s="7" t="s">
        <v>43</v>
      </c>
      <c r="G51" s="5" t="s">
        <v>35</v>
      </c>
      <c r="H51" s="5" t="s">
        <v>69</v>
      </c>
      <c r="I51" s="5" t="s">
        <v>31</v>
      </c>
      <c r="J51" s="9">
        <v>26000</v>
      </c>
      <c r="K51" s="13">
        <f t="shared" si="0"/>
        <v>11700</v>
      </c>
      <c r="L51" s="13">
        <f t="shared" si="1"/>
        <v>2300</v>
      </c>
      <c r="M51" s="13">
        <f t="shared" si="2"/>
        <v>40000</v>
      </c>
      <c r="N51" s="13">
        <f t="shared" si="3"/>
        <v>2000</v>
      </c>
      <c r="O51" s="13">
        <f t="shared" si="4"/>
        <v>38000</v>
      </c>
    </row>
  </sheetData>
  <mergeCells count="10">
    <mergeCell ref="R32:V32"/>
    <mergeCell ref="R18:V18"/>
    <mergeCell ref="R2:S2"/>
    <mergeCell ref="R10:S10"/>
    <mergeCell ref="D4:I4"/>
    <mergeCell ref="D5:I5"/>
    <mergeCell ref="D6:I6"/>
    <mergeCell ref="D7:I7"/>
    <mergeCell ref="D8:I8"/>
    <mergeCell ref="C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Solution</vt:lpstr>
      <vt:lpstr>Depart</vt:lpstr>
      <vt:lpstr>Reg</vt:lpstr>
      <vt:lpstr>Salary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Shanu Halli</dc:creator>
  <cp:keywords/>
  <dc:description/>
  <cp:lastModifiedBy>KUMAR, NAVEEN</cp:lastModifiedBy>
  <cp:revision/>
  <dcterms:created xsi:type="dcterms:W3CDTF">2015-06-05T18:17:20Z</dcterms:created>
  <dcterms:modified xsi:type="dcterms:W3CDTF">2025-01-26T07:52:31Z</dcterms:modified>
  <cp:category/>
  <cp:contentStatus/>
</cp:coreProperties>
</file>