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na\Downloads\"/>
    </mc:Choice>
  </mc:AlternateContent>
  <xr:revisionPtr revIDLastSave="0" documentId="13_ncr:1_{7DF8E3B9-F0AF-48C4-8AA0-58ACC6358AF0}" xr6:coauthVersionLast="47" xr6:coauthVersionMax="47" xr10:uidLastSave="{00000000-0000-0000-0000-000000000000}"/>
  <bookViews>
    <workbookView xWindow="-108" yWindow="-108" windowWidth="23256" windowHeight="12456" firstSheet="5" activeTab="10" xr2:uid="{E1E09222-FD73-4BC8-9DE6-F0B9B80342D5}"/>
  </bookViews>
  <sheets>
    <sheet name="validatin-cash-flow" sheetId="2" r:id="rId1"/>
    <sheet name="error-in-net-gross" sheetId="3" r:id="rId2"/>
    <sheet name="cash-flow-discrepancy=analysis" sheetId="4" r:id="rId3"/>
    <sheet name="Ration_testing" sheetId="1" r:id="rId4"/>
    <sheet name="finance-ration-validation" sheetId="5" r:id="rId5"/>
    <sheet name="Add-dynamic-growth-assumption-c" sheetId="7" r:id="rId6"/>
    <sheet name="debugging-revenue-forcast-model" sheetId="6" r:id="rId7"/>
    <sheet name="defualt-growth" sheetId="9" r:id="rId8"/>
    <sheet name="audit-loan" sheetId="10" r:id="rId9"/>
    <sheet name="Sheet11" sheetId="11" r:id="rId10"/>
    <sheet name="Sheet12" sheetId="12" r:id="rId11"/>
    <sheet name="Sheet8" sheetId="8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1" i="4" l="1"/>
  <c r="B20" i="4"/>
  <c r="F8" i="4"/>
  <c r="F7" i="4"/>
  <c r="F2" i="4"/>
  <c r="F3" i="4"/>
  <c r="F4" i="4"/>
  <c r="F5" i="4"/>
  <c r="F6" i="4"/>
  <c r="B6" i="3"/>
  <c r="E11" i="3"/>
  <c r="E8" i="2"/>
  <c r="E3" i="2"/>
  <c r="E4" i="2"/>
  <c r="E5" i="2"/>
  <c r="E6" i="2"/>
  <c r="E7" i="2"/>
  <c r="E2" i="2"/>
</calcChain>
</file>

<file path=xl/sharedStrings.xml><?xml version="1.0" encoding="utf-8"?>
<sst xmlns="http://schemas.openxmlformats.org/spreadsheetml/2006/main" count="105" uniqueCount="72">
  <si>
    <t>Metric</t>
  </si>
  <si>
    <t>Value</t>
  </si>
  <si>
    <t>Current Assets</t>
  </si>
  <si>
    <t>Current Liabilities</t>
  </si>
  <si>
    <t>Total Debt</t>
  </si>
  <si>
    <t>Total Equity</t>
  </si>
  <si>
    <t>Net Income</t>
  </si>
  <si>
    <t>Revenue</t>
  </si>
  <si>
    <t>Calculated Ratios</t>
  </si>
  <si>
    <t>Formulas:</t>
  </si>
  <si>
    <t>Current Ratio</t>
  </si>
  <si>
    <t>Current Ratio = Current Assests / Current Liabilities</t>
  </si>
  <si>
    <t>Debt-to-Equity Ratio = Total Deb</t>
  </si>
  <si>
    <t>Debt-to-Equity Ratio</t>
  </si>
  <si>
    <t>Net Profit Margin</t>
  </si>
  <si>
    <t>Net Profit Margin = Net Income/ Revenue</t>
  </si>
  <si>
    <t>Category</t>
  </si>
  <si>
    <t>Jan</t>
  </si>
  <si>
    <t>Feb</t>
  </si>
  <si>
    <t>Mar</t>
  </si>
  <si>
    <t>Total</t>
  </si>
  <si>
    <t>Operating Cash Inflows</t>
  </si>
  <si>
    <t>Operating Cash Outflows</t>
  </si>
  <si>
    <t>Investing Cash Inflows</t>
  </si>
  <si>
    <t>Investing Cash Outflows</t>
  </si>
  <si>
    <t>Financing Cash Inflows</t>
  </si>
  <si>
    <t>Financing Cash Outflows</t>
  </si>
  <si>
    <t>Net Cash Flow</t>
  </si>
  <si>
    <t>Beginning Cash Balance</t>
  </si>
  <si>
    <t>Ending Cash Balance</t>
  </si>
  <si>
    <t>Formulas</t>
  </si>
  <si>
    <t>net cash = sum of total</t>
  </si>
  <si>
    <t>Ending cash balance = Biginning cash balance + net cash balance</t>
  </si>
  <si>
    <t>Values</t>
  </si>
  <si>
    <t>ost of Goods So</t>
  </si>
  <si>
    <t>Gross Profit</t>
  </si>
  <si>
    <t>perating Expens</t>
  </si>
  <si>
    <t>Net Profit</t>
  </si>
  <si>
    <t>Formula:</t>
  </si>
  <si>
    <t>Gross Profit = Revenue - Cost of Goods Sold</t>
  </si>
  <si>
    <t>Net Profit = Gross Profit - Operating Expenses</t>
  </si>
  <si>
    <t>Q1</t>
  </si>
  <si>
    <t>Q2</t>
  </si>
  <si>
    <t>Q3</t>
  </si>
  <si>
    <t>Q4</t>
  </si>
  <si>
    <t>Inflows</t>
  </si>
  <si>
    <t>Outflows</t>
  </si>
  <si>
    <t>Total =</t>
  </si>
  <si>
    <t>Q1+Q2+Q3+ Q4</t>
  </si>
  <si>
    <t>Net Cash Flow= sum of all Total</t>
  </si>
  <si>
    <t>Ending Cash Balance Beginning cash Balance + Net Cash Flow</t>
  </si>
  <si>
    <t>Total Inflows</t>
  </si>
  <si>
    <t>Total Outflows</t>
  </si>
  <si>
    <t>Total Assets</t>
  </si>
  <si>
    <t>Total Liabilities</t>
  </si>
  <si>
    <t>Total Revenue</t>
  </si>
  <si>
    <t>Shareholder Equity</t>
  </si>
  <si>
    <t>Return on Assets (ROA)</t>
  </si>
  <si>
    <t>Debt-to-Equity Ratio = Total Debt / Total Equity</t>
  </si>
  <si>
    <t>Net Profit Margin = Net Income / Revenue</t>
  </si>
  <si>
    <t>A</t>
  </si>
  <si>
    <t xml:space="preserve">Year	</t>
  </si>
  <si>
    <t>Growth %</t>
  </si>
  <si>
    <t>Projected Revenue</t>
  </si>
  <si>
    <t>Period</t>
  </si>
  <si>
    <t>Beginning Balance</t>
  </si>
  <si>
    <t>Payment</t>
  </si>
  <si>
    <t>Interest</t>
  </si>
  <si>
    <t>Principal</t>
  </si>
  <si>
    <t>Ending Balance</t>
  </si>
  <si>
    <t>Payment Check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</si>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</sst>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0" xfId="0" applyFill="1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  <xf numFmtId="0" fontId="0" fillId="6" borderId="0" xfId="0" applyFill="1"/>
    <xf numFmtId="0" fontId="0" fillId="7" borderId="0" xfId="0" applyFill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21</xdr:row>
      <xdr:rowOff>0</xdr:rowOff>
    </xdr:from>
    <xdr:to>
      <xdr:col>16</xdr:col>
      <xdr:colOff>91923</xdr:colOff>
      <xdr:row>42</xdr:row>
      <xdr:rowOff>145125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EDD488-D2B6-2BC5-E616-CD08F2A95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77740" y="3840480"/>
          <a:ext cx="5578323" cy="39856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35</xdr:row>
      <xdr:rowOff>0</xdr:rowOff>
    </xdr:from>
    <xdr:to>
      <xdr:col>13</xdr:col>
      <xdr:colOff>465283</xdr:colOff>
      <xdr:row>49</xdr:row>
      <xdr:rowOff>106911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4B7D32-872B-30D5-C002-82CFD9D3C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6400800"/>
          <a:ext cx="5342083" cy="266723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77</xdr:row>
      <xdr:rowOff>0</xdr:rowOff>
    </xdr:from>
    <xdr:to>
      <xdr:col>16</xdr:col>
      <xdr:colOff>434959</xdr:colOff>
      <xdr:row>92</xdr:row>
      <xdr:rowOff>76444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04EFB7-0F27-D6F1-CA0E-2B9225B44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14081760"/>
          <a:ext cx="7140559" cy="281964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38</xdr:row>
      <xdr:rowOff>0</xdr:rowOff>
    </xdr:from>
    <xdr:to>
      <xdr:col>18</xdr:col>
      <xdr:colOff>252063</xdr:colOff>
      <xdr:row>51</xdr:row>
      <xdr:rowOff>99275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B20252-C9D1-F9EA-6FDC-59640B9A5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6949440"/>
          <a:ext cx="6957663" cy="24767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38</xdr:row>
      <xdr:rowOff>68580</xdr:rowOff>
    </xdr:from>
    <xdr:to>
      <xdr:col>12</xdr:col>
      <xdr:colOff>533918</xdr:colOff>
      <xdr:row>54</xdr:row>
      <xdr:rowOff>91696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F0AAE6-1156-1252-FA31-D3D337C13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6900" y="7018020"/>
          <a:ext cx="5982218" cy="294919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40</xdr:row>
      <xdr:rowOff>0</xdr:rowOff>
    </xdr:from>
    <xdr:to>
      <xdr:col>22</xdr:col>
      <xdr:colOff>366162</xdr:colOff>
      <xdr:row>72</xdr:row>
      <xdr:rowOff>130058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26AC3C-1EE1-8E1B-743B-0002FA2AC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4000" y="7315200"/>
          <a:ext cx="4633362" cy="598221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41</xdr:row>
      <xdr:rowOff>160020</xdr:rowOff>
    </xdr:from>
    <xdr:to>
      <xdr:col>11</xdr:col>
      <xdr:colOff>389070</xdr:colOff>
      <xdr:row>72</xdr:row>
      <xdr:rowOff>30960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469ECD-D84D-E9E6-7549-99439F5A4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0" y="7658100"/>
          <a:ext cx="5189670" cy="554022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44</xdr:row>
      <xdr:rowOff>0</xdr:rowOff>
    </xdr:from>
    <xdr:to>
      <xdr:col>19</xdr:col>
      <xdr:colOff>282334</xdr:colOff>
      <xdr:row>65</xdr:row>
      <xdr:rowOff>122263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7A5A2D-F950-03A3-C934-015FA15FF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5200" y="8046720"/>
          <a:ext cx="4549534" cy="39627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98E33-4B75-4066-AAE6-6E93AA723173}">
  <dimension ref="A1:E15"/>
  <sheetViews>
    <sheetView workbookViewId="0">
      <selection sqref="A1:E1"/>
    </sheetView>
  </sheetViews>
  <sheetFormatPr defaultRowHeight="14.4" x14ac:dyDescent="0.3"/>
  <cols>
    <col min="1" max="1" width="12.77734375" customWidth="1"/>
  </cols>
  <sheetData>
    <row r="1" spans="1:5" x14ac:dyDescent="0.3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</row>
    <row r="2" spans="1:5" ht="43.2" x14ac:dyDescent="0.3">
      <c r="A2" s="2" t="s">
        <v>21</v>
      </c>
      <c r="B2" s="2">
        <v>10000</v>
      </c>
      <c r="C2" s="2">
        <v>12000</v>
      </c>
      <c r="D2" s="2">
        <v>11000</v>
      </c>
      <c r="E2" s="2">
        <f>SUM(B2:D2)</f>
        <v>33000</v>
      </c>
    </row>
    <row r="3" spans="1:5" ht="28.8" x14ac:dyDescent="0.3">
      <c r="A3" s="2" t="s">
        <v>22</v>
      </c>
      <c r="B3" s="2">
        <v>-6000</v>
      </c>
      <c r="C3" s="2">
        <v>-7000</v>
      </c>
      <c r="D3" s="2">
        <v>-6500</v>
      </c>
      <c r="E3" s="2">
        <f t="shared" ref="E3:E7" si="0">SUM(B3:D3)</f>
        <v>-19500</v>
      </c>
    </row>
    <row r="4" spans="1:5" ht="28.8" x14ac:dyDescent="0.3">
      <c r="A4" s="2" t="s">
        <v>23</v>
      </c>
      <c r="B4" s="2">
        <v>2000</v>
      </c>
      <c r="C4" s="2">
        <v>2500</v>
      </c>
      <c r="D4" s="2">
        <v>2200</v>
      </c>
      <c r="E4" s="2">
        <f t="shared" si="0"/>
        <v>6700</v>
      </c>
    </row>
    <row r="5" spans="1:5" ht="28.8" x14ac:dyDescent="0.3">
      <c r="A5" s="2" t="s">
        <v>24</v>
      </c>
      <c r="B5" s="2">
        <v>-3000</v>
      </c>
      <c r="C5" s="2">
        <v>-3500</v>
      </c>
      <c r="D5" s="2">
        <v>-3200</v>
      </c>
      <c r="E5" s="2">
        <f t="shared" si="0"/>
        <v>-9700</v>
      </c>
    </row>
    <row r="6" spans="1:5" ht="28.8" x14ac:dyDescent="0.3">
      <c r="A6" s="2" t="s">
        <v>25</v>
      </c>
      <c r="B6" s="2">
        <v>4000</v>
      </c>
      <c r="C6" s="2">
        <v>5000</v>
      </c>
      <c r="D6" s="2">
        <v>4500</v>
      </c>
      <c r="E6" s="2">
        <f t="shared" si="0"/>
        <v>13500</v>
      </c>
    </row>
    <row r="7" spans="1:5" ht="28.8" x14ac:dyDescent="0.3">
      <c r="A7" s="2" t="s">
        <v>26</v>
      </c>
      <c r="B7" s="2">
        <v>-2000</v>
      </c>
      <c r="C7" s="2">
        <v>-2500</v>
      </c>
      <c r="D7" s="2">
        <v>-2300</v>
      </c>
      <c r="E7" s="2">
        <f t="shared" si="0"/>
        <v>-6800</v>
      </c>
    </row>
    <row r="8" spans="1:5" ht="28.8" x14ac:dyDescent="0.3">
      <c r="A8" s="3" t="s">
        <v>27</v>
      </c>
      <c r="B8" s="2"/>
      <c r="C8" s="2"/>
      <c r="D8" s="2"/>
      <c r="E8" s="2">
        <f>SUM(E2:E7)</f>
        <v>17200</v>
      </c>
    </row>
    <row r="9" spans="1:5" ht="43.2" x14ac:dyDescent="0.3">
      <c r="A9" s="3" t="s">
        <v>28</v>
      </c>
      <c r="B9" s="2">
        <v>5000</v>
      </c>
      <c r="C9" s="2"/>
      <c r="D9" s="2"/>
      <c r="E9" s="2"/>
    </row>
    <row r="10" spans="1:5" ht="43.2" x14ac:dyDescent="0.3">
      <c r="A10" s="3" t="s">
        <v>29</v>
      </c>
      <c r="B10" s="2"/>
      <c r="C10" s="2"/>
      <c r="E10">
        <v>22200</v>
      </c>
    </row>
    <row r="13" spans="1:5" x14ac:dyDescent="0.3">
      <c r="A13" s="1" t="s">
        <v>30</v>
      </c>
    </row>
    <row r="14" spans="1:5" x14ac:dyDescent="0.3">
      <c r="A14" t="s">
        <v>31</v>
      </c>
    </row>
    <row r="15" spans="1:5" x14ac:dyDescent="0.3">
      <c r="A1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F3694-497B-4249-AC31-CE5F000F7BD5}">
  <dimension ref="A1:E11"/>
  <sheetViews>
    <sheetView workbookViewId="0">
      <selection activeCell="G11" sqref="G11"/>
    </sheetView>
  </sheetViews>
  <sheetFormatPr defaultRowHeight="14.4" x14ac:dyDescent="0.3"/>
  <sheetData>
    <row r="1" spans="1:5" x14ac:dyDescent="0.3">
      <c r="A1" s="6" t="s">
        <v>16</v>
      </c>
      <c r="B1" s="6" t="s">
        <v>33</v>
      </c>
    </row>
    <row r="2" spans="1:5" x14ac:dyDescent="0.3">
      <c r="A2" t="s">
        <v>7</v>
      </c>
      <c r="B2">
        <v>100000</v>
      </c>
    </row>
    <row r="3" spans="1:5" x14ac:dyDescent="0.3">
      <c r="A3" t="s">
        <v>34</v>
      </c>
      <c r="B3">
        <v>-60000</v>
      </c>
    </row>
    <row r="4" spans="1:5" x14ac:dyDescent="0.3">
      <c r="A4" t="s">
        <v>35</v>
      </c>
      <c r="B4">
        <v>160000</v>
      </c>
    </row>
    <row r="5" spans="1:5" x14ac:dyDescent="0.3">
      <c r="A5" t="s">
        <v>36</v>
      </c>
      <c r="B5">
        <v>-20000</v>
      </c>
    </row>
    <row r="6" spans="1:5" x14ac:dyDescent="0.3">
      <c r="A6" t="s">
        <v>37</v>
      </c>
      <c r="B6" s="9">
        <f>B4+B5</f>
        <v>140000</v>
      </c>
    </row>
    <row r="9" spans="1:5" x14ac:dyDescent="0.3">
      <c r="A9" s="8" t="s">
        <v>38</v>
      </c>
    </row>
    <row r="10" spans="1:5" x14ac:dyDescent="0.3">
      <c r="A10" t="s">
        <v>39</v>
      </c>
      <c r="E10">
        <v>160000</v>
      </c>
    </row>
    <row r="11" spans="1:5" x14ac:dyDescent="0.3">
      <c r="A11" t="s">
        <v>40</v>
      </c>
      <c r="E11" s="10">
        <f>B4-B5</f>
        <v>180000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A279E-7559-45C5-A502-25195466E3DB}">
  <dimension ref="A1:G21"/>
  <sheetViews>
    <sheetView workbookViewId="0">
      <selection activeCell="E10" sqref="E10"/>
    </sheetView>
  </sheetViews>
  <sheetFormatPr defaultRowHeight="14.4" x14ac:dyDescent="0.3"/>
  <cols>
    <col min="1" max="1" width="20" bestFit="1" customWidth="1"/>
  </cols>
  <sheetData>
    <row r="1" spans="1:7" x14ac:dyDescent="0.3">
      <c r="A1" s="6" t="s">
        <v>16</v>
      </c>
      <c r="B1" s="6" t="s">
        <v>41</v>
      </c>
      <c r="C1" s="6" t="s">
        <v>42</v>
      </c>
      <c r="D1" s="6" t="s">
        <v>43</v>
      </c>
      <c r="E1" s="6" t="s">
        <v>44</v>
      </c>
      <c r="F1" s="6" t="s">
        <v>20</v>
      </c>
      <c r="G1" s="6" t="s">
        <v>16</v>
      </c>
    </row>
    <row r="2" spans="1:7" x14ac:dyDescent="0.3">
      <c r="A2" t="s">
        <v>21</v>
      </c>
      <c r="B2">
        <v>5000</v>
      </c>
      <c r="C2">
        <v>6000</v>
      </c>
      <c r="D2">
        <v>5500</v>
      </c>
      <c r="E2">
        <v>5800</v>
      </c>
      <c r="F2">
        <f>SUM(B2:E2)</f>
        <v>22300</v>
      </c>
      <c r="G2" t="s">
        <v>45</v>
      </c>
    </row>
    <row r="3" spans="1:7" x14ac:dyDescent="0.3">
      <c r="A3" t="s">
        <v>22</v>
      </c>
      <c r="B3">
        <v>-4000</v>
      </c>
      <c r="C3">
        <v>-4200</v>
      </c>
      <c r="D3">
        <v>-4100</v>
      </c>
      <c r="E3">
        <v>-3900</v>
      </c>
      <c r="F3">
        <f t="shared" ref="F3:F7" si="0">SUM(B3:E3)</f>
        <v>-16200</v>
      </c>
      <c r="G3" t="s">
        <v>46</v>
      </c>
    </row>
    <row r="4" spans="1:7" x14ac:dyDescent="0.3">
      <c r="A4" t="s">
        <v>23</v>
      </c>
      <c r="B4">
        <v>2000</v>
      </c>
      <c r="C4">
        <v>2500</v>
      </c>
      <c r="D4">
        <v>2400</v>
      </c>
      <c r="E4">
        <v>2300</v>
      </c>
      <c r="F4">
        <f t="shared" si="0"/>
        <v>9200</v>
      </c>
      <c r="G4" t="s">
        <v>45</v>
      </c>
    </row>
    <row r="5" spans="1:7" x14ac:dyDescent="0.3">
      <c r="A5" t="s">
        <v>24</v>
      </c>
      <c r="B5">
        <v>-3000</v>
      </c>
      <c r="C5">
        <v>-3100</v>
      </c>
      <c r="D5">
        <v>-3200</v>
      </c>
      <c r="E5">
        <v>-3100</v>
      </c>
      <c r="F5">
        <f t="shared" si="0"/>
        <v>-12400</v>
      </c>
      <c r="G5" t="s">
        <v>46</v>
      </c>
    </row>
    <row r="6" spans="1:7" x14ac:dyDescent="0.3">
      <c r="A6" t="s">
        <v>25</v>
      </c>
      <c r="B6">
        <v>1000</v>
      </c>
      <c r="C6">
        <v>1200</v>
      </c>
      <c r="D6">
        <v>1300</v>
      </c>
      <c r="E6">
        <v>1400</v>
      </c>
      <c r="F6">
        <f t="shared" si="0"/>
        <v>4900</v>
      </c>
      <c r="G6" t="s">
        <v>45</v>
      </c>
    </row>
    <row r="7" spans="1:7" x14ac:dyDescent="0.3">
      <c r="A7" s="11" t="s">
        <v>26</v>
      </c>
      <c r="B7">
        <v>-500</v>
      </c>
      <c r="C7">
        <v>-600</v>
      </c>
      <c r="D7">
        <v>-700</v>
      </c>
      <c r="E7">
        <v>-800</v>
      </c>
      <c r="F7">
        <f t="shared" si="0"/>
        <v>-2600</v>
      </c>
      <c r="G7" t="s">
        <v>46</v>
      </c>
    </row>
    <row r="8" spans="1:7" x14ac:dyDescent="0.3">
      <c r="A8" t="s">
        <v>27</v>
      </c>
      <c r="F8">
        <f>SUM(F2:F7)</f>
        <v>5200</v>
      </c>
    </row>
    <row r="9" spans="1:7" x14ac:dyDescent="0.3">
      <c r="A9" t="s">
        <v>28</v>
      </c>
      <c r="B9">
        <v>1000</v>
      </c>
    </row>
    <row r="10" spans="1:7" x14ac:dyDescent="0.3">
      <c r="A10" t="s">
        <v>29</v>
      </c>
    </row>
    <row r="14" spans="1:7" x14ac:dyDescent="0.3">
      <c r="A14" t="s">
        <v>9</v>
      </c>
    </row>
    <row r="15" spans="1:7" x14ac:dyDescent="0.3">
      <c r="A15" t="s">
        <v>47</v>
      </c>
      <c r="B15" t="s">
        <v>48</v>
      </c>
    </row>
    <row r="16" spans="1:7" x14ac:dyDescent="0.3">
      <c r="B16" t="s">
        <v>49</v>
      </c>
    </row>
    <row r="17" spans="1:2" x14ac:dyDescent="0.3">
      <c r="B17" t="s">
        <v>50</v>
      </c>
    </row>
    <row r="20" spans="1:2" x14ac:dyDescent="0.3">
      <c r="A20" t="s">
        <v>51</v>
      </c>
      <c r="B20">
        <f>SUMIF(G2:G7,"Inflows",F2:F7)</f>
        <v>36400</v>
      </c>
    </row>
    <row r="21" spans="1:2" x14ac:dyDescent="0.3">
      <c r="A21" t="s">
        <v>52</v>
      </c>
      <c r="B21">
        <f>SUMIF(G2:G7,"Outflows",F2:F7)</f>
        <v>-31200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FEE19-5372-46F0-B2E3-BA987D934CE0}">
  <dimension ref="A1:D14"/>
  <sheetViews>
    <sheetView workbookViewId="0">
      <selection activeCell="H18" sqref="H18"/>
    </sheetView>
  </sheetViews>
  <sheetFormatPr defaultRowHeight="14.4" x14ac:dyDescent="0.3"/>
  <cols>
    <col min="1" max="1" width="15.21875" bestFit="1" customWidth="1"/>
  </cols>
  <sheetData>
    <row r="1" spans="1:4" x14ac:dyDescent="0.3">
      <c r="A1" s="5" t="s">
        <v>0</v>
      </c>
      <c r="B1" s="6" t="s">
        <v>1</v>
      </c>
    </row>
    <row r="2" spans="1:4" x14ac:dyDescent="0.3">
      <c r="A2" t="s">
        <v>2</v>
      </c>
      <c r="B2">
        <v>15000</v>
      </c>
    </row>
    <row r="3" spans="1:4" x14ac:dyDescent="0.3">
      <c r="A3" t="s">
        <v>3</v>
      </c>
      <c r="B3">
        <v>5000</v>
      </c>
    </row>
    <row r="4" spans="1:4" x14ac:dyDescent="0.3">
      <c r="A4" t="s">
        <v>4</v>
      </c>
      <c r="B4">
        <v>20000</v>
      </c>
    </row>
    <row r="5" spans="1:4" x14ac:dyDescent="0.3">
      <c r="A5" t="s">
        <v>5</v>
      </c>
      <c r="B5">
        <v>30000</v>
      </c>
    </row>
    <row r="6" spans="1:4" x14ac:dyDescent="0.3">
      <c r="A6" t="s">
        <v>6</v>
      </c>
      <c r="B6">
        <v>12000</v>
      </c>
    </row>
    <row r="7" spans="1:4" x14ac:dyDescent="0.3">
      <c r="A7" t="s">
        <v>7</v>
      </c>
      <c r="B7">
        <v>100000</v>
      </c>
    </row>
    <row r="11" spans="1:4" x14ac:dyDescent="0.3">
      <c r="A11" s="7" t="s">
        <v>8</v>
      </c>
      <c r="B11" s="7" t="s">
        <v>1</v>
      </c>
      <c r="C11" s="6"/>
      <c r="D11" s="7" t="s">
        <v>9</v>
      </c>
    </row>
    <row r="12" spans="1:4" x14ac:dyDescent="0.3">
      <c r="A12" t="s">
        <v>10</v>
      </c>
      <c r="B12">
        <v>3</v>
      </c>
      <c r="D12" t="s">
        <v>11</v>
      </c>
    </row>
    <row r="13" spans="1:4" x14ac:dyDescent="0.3">
      <c r="A13" t="s">
        <v>13</v>
      </c>
      <c r="B13">
        <v>0.66666666699999999</v>
      </c>
      <c r="D13" t="s">
        <v>12</v>
      </c>
    </row>
    <row r="14" spans="1:4" x14ac:dyDescent="0.3">
      <c r="A14" t="s">
        <v>14</v>
      </c>
      <c r="B14">
        <v>0.12</v>
      </c>
      <c r="D14" t="s">
        <v>15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F8434-0D56-4056-9D93-55081CC3F651}">
  <dimension ref="A1:B21"/>
  <sheetViews>
    <sheetView workbookViewId="0">
      <selection activeCell="H22" sqref="H22"/>
    </sheetView>
  </sheetViews>
  <sheetFormatPr defaultRowHeight="14.4" x14ac:dyDescent="0.3"/>
  <cols>
    <col min="1" max="1" width="16.33203125" bestFit="1" customWidth="1"/>
  </cols>
  <sheetData>
    <row r="1" spans="1:2" x14ac:dyDescent="0.3">
      <c r="A1" s="6" t="s">
        <v>0</v>
      </c>
      <c r="B1" s="6" t="s">
        <v>1</v>
      </c>
    </row>
    <row r="2" spans="1:2" x14ac:dyDescent="0.3">
      <c r="A2" t="s">
        <v>53</v>
      </c>
      <c r="B2">
        <v>50000</v>
      </c>
    </row>
    <row r="3" spans="1:2" x14ac:dyDescent="0.3">
      <c r="A3" t="s">
        <v>54</v>
      </c>
      <c r="B3">
        <v>20000</v>
      </c>
    </row>
    <row r="4" spans="1:2" x14ac:dyDescent="0.3">
      <c r="A4" t="s">
        <v>6</v>
      </c>
      <c r="B4">
        <v>10000</v>
      </c>
    </row>
    <row r="5" spans="1:2" x14ac:dyDescent="0.3">
      <c r="A5" t="s">
        <v>55</v>
      </c>
      <c r="B5">
        <v>70000</v>
      </c>
    </row>
    <row r="6" spans="1:2" x14ac:dyDescent="0.3">
      <c r="A6" t="s">
        <v>56</v>
      </c>
      <c r="B6">
        <v>30000</v>
      </c>
    </row>
    <row r="8" spans="1:2" x14ac:dyDescent="0.3">
      <c r="A8" s="13" t="s">
        <v>8</v>
      </c>
      <c r="B8" s="13" t="s">
        <v>1</v>
      </c>
    </row>
    <row r="9" spans="1:2" x14ac:dyDescent="0.3">
      <c r="A9" t="s">
        <v>13</v>
      </c>
      <c r="B9">
        <v>0.71428571399999996</v>
      </c>
    </row>
    <row r="10" spans="1:2" x14ac:dyDescent="0.3">
      <c r="A10" t="s">
        <v>57</v>
      </c>
      <c r="B10">
        <v>0.4</v>
      </c>
    </row>
    <row r="11" spans="1:2" x14ac:dyDescent="0.3">
      <c r="A11" t="s">
        <v>14</v>
      </c>
      <c r="B11" s="9">
        <v>2</v>
      </c>
    </row>
    <row r="13" spans="1:2" x14ac:dyDescent="0.3">
      <c r="A13" t="s">
        <v>14</v>
      </c>
      <c r="B13" s="10">
        <v>0.14285714299999999</v>
      </c>
    </row>
    <row r="15" spans="1:2" x14ac:dyDescent="0.3">
      <c r="A15" s="12" t="s">
        <v>9</v>
      </c>
    </row>
    <row r="17" spans="1:1" x14ac:dyDescent="0.3">
      <c r="A17" t="s">
        <v>11</v>
      </c>
    </row>
    <row r="19" spans="1:1" x14ac:dyDescent="0.3">
      <c r="A19" t="s">
        <v>58</v>
      </c>
    </row>
    <row r="21" spans="1:1" x14ac:dyDescent="0.3">
      <c r="A21" t="s">
        <v>59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F359C-6BC6-4124-AD67-1DF92F4D7E54}">
  <dimension ref="A1"/>
  <sheetViews>
    <sheetView workbookViewId="0"/>
  </sheetViews>
  <sheetFormatPr defaultRowHeight="14.4" x14ac:dyDescent="0.3"/>
  <sheetData>
    <row r="1" spans="1:1" x14ac:dyDescent="0.3">
      <c r="A1" t="s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FDBA9-837C-4D71-9B6B-A51573C2493E}">
  <dimension ref="A1:E5"/>
  <sheetViews>
    <sheetView topLeftCell="A34" workbookViewId="0">
      <selection activeCell="F51" sqref="F51"/>
    </sheetView>
  </sheetViews>
  <sheetFormatPr defaultRowHeight="14.4" x14ac:dyDescent="0.3"/>
  <sheetData>
    <row r="1" spans="1:5" x14ac:dyDescent="0.3">
      <c r="A1" s="6" t="s">
        <v>61</v>
      </c>
      <c r="B1" s="6" t="s">
        <v>7</v>
      </c>
      <c r="C1" s="6" t="s">
        <v>62</v>
      </c>
      <c r="D1" s="6" t="s">
        <v>63</v>
      </c>
      <c r="E1" s="6"/>
    </row>
    <row r="2" spans="1:5" x14ac:dyDescent="0.3">
      <c r="A2">
        <v>2023</v>
      </c>
      <c r="B2">
        <v>100000</v>
      </c>
    </row>
    <row r="3" spans="1:5" x14ac:dyDescent="0.3">
      <c r="A3">
        <v>2024</v>
      </c>
      <c r="B3">
        <v>110000</v>
      </c>
      <c r="C3">
        <v>10</v>
      </c>
      <c r="D3">
        <v>110000</v>
      </c>
    </row>
    <row r="4" spans="1:5" x14ac:dyDescent="0.3">
      <c r="A4">
        <v>2025</v>
      </c>
      <c r="B4">
        <v>118800</v>
      </c>
      <c r="C4">
        <v>8</v>
      </c>
      <c r="D4">
        <v>118800</v>
      </c>
    </row>
    <row r="5" spans="1:5" x14ac:dyDescent="0.3">
      <c r="A5">
        <v>2026</v>
      </c>
      <c r="C5">
        <v>5</v>
      </c>
      <c r="D5">
        <v>124740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3B2DC-9B0E-41B6-B4E4-E9E5CFEC69DB}">
  <dimension ref="A1"/>
  <sheetViews>
    <sheetView workbookViewId="0">
      <selection activeCell="F78" sqref="F7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2DB77-4119-4D10-AB45-A5D86D947642}">
  <dimension ref="A1"/>
  <sheetViews>
    <sheetView workbookViewId="0">
      <selection activeCell="H39" sqref="H3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98E33-DED8-4F14-A2B6-38AFA8B0A2A3}">
  <dimension ref="A1"/>
  <sheetViews>
    <sheetView topLeftCell="A31" workbookViewId="0">
      <selection activeCell="P41" sqref="P4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F0E2F-3B5E-465C-BBEC-BDD290E9B0CC}">
  <dimension ref="A1"/>
  <sheetViews>
    <sheetView tabSelected="1" topLeftCell="A58" workbookViewId="0">
      <selection activeCell="M45" sqref="M4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E629A-51DE-462F-8C34-170BEEF04425}">
  <dimension ref="A1:G4"/>
  <sheetViews>
    <sheetView topLeftCell="A17" workbookViewId="0">
      <selection activeCell="K9" sqref="K9"/>
    </sheetView>
  </sheetViews>
  <sheetFormatPr defaultRowHeight="14.4" x14ac:dyDescent="0.3"/>
  <sheetData>
    <row r="1" spans="1:7" ht="40.799999999999997" thickBot="1" x14ac:dyDescent="0.35">
      <c r="A1" s="16" t="s">
        <v>64</v>
      </c>
      <c r="B1" s="16" t="s">
        <v>65</v>
      </c>
      <c r="C1" s="16" t="s">
        <v>66</v>
      </c>
      <c r="D1" s="16" t="s">
        <v>67</v>
      </c>
      <c r="E1" s="16" t="s">
        <v>68</v>
      </c>
      <c r="F1" s="16" t="s">
        <v>69</v>
      </c>
      <c r="G1" s="16" t="s">
        <v>70</v>
      </c>
    </row>
    <row r="2" spans="1:7" ht="15" thickBot="1" x14ac:dyDescent="0.35">
      <c r="A2" s="15">
        <v>1</v>
      </c>
      <c r="B2" s="15">
        <v>100000</v>
      </c>
      <c r="C2" s="15">
        <v>12000</v>
      </c>
      <c r="D2" s="15">
        <v>5000</v>
      </c>
      <c r="E2" s="15">
        <v>7000</v>
      </c>
      <c r="F2" s="15">
        <v>93000</v>
      </c>
      <c r="G2" s="14" t="s">
        <v>71</v>
      </c>
    </row>
    <row r="3" spans="1:7" ht="15" thickBot="1" x14ac:dyDescent="0.35">
      <c r="A3" s="15">
        <v>2</v>
      </c>
      <c r="B3" s="15">
        <v>93000</v>
      </c>
      <c r="C3" s="15">
        <v>12000</v>
      </c>
      <c r="D3" s="15">
        <v>4650</v>
      </c>
      <c r="E3" s="15">
        <v>7350</v>
      </c>
      <c r="F3" s="15">
        <v>85650</v>
      </c>
      <c r="G3" s="14" t="s">
        <v>71</v>
      </c>
    </row>
    <row r="4" spans="1:7" ht="15" thickBot="1" x14ac:dyDescent="0.35">
      <c r="A4" s="15">
        <v>3</v>
      </c>
      <c r="B4" s="15">
        <v>85650</v>
      </c>
      <c r="C4" s="15">
        <v>12000</v>
      </c>
      <c r="D4" s="15">
        <v>4282.5</v>
      </c>
      <c r="E4" s="15">
        <v>7717.5</v>
      </c>
      <c r="F4" s="15">
        <v>77932.5</v>
      </c>
      <c r="G4" s="14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validatin-cash-flow</vt:lpstr>
      <vt:lpstr>error-in-net-gross</vt:lpstr>
      <vt:lpstr>cash-flow-discrepancy=analysis</vt:lpstr>
      <vt:lpstr>Ration_testing</vt:lpstr>
      <vt:lpstr>finance-ration-validation</vt:lpstr>
      <vt:lpstr>Add-dynamic-growth-assumption-c</vt:lpstr>
      <vt:lpstr>debugging-revenue-forcast-model</vt:lpstr>
      <vt:lpstr>defualt-growth</vt:lpstr>
      <vt:lpstr>audit-loan</vt:lpstr>
      <vt:lpstr>Sheet11</vt:lpstr>
      <vt:lpstr>Sheet12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dhanaswichogale9122000@outlook.com</dc:creator>
  <cp:lastModifiedBy>dhanaswichogale9122000@outlook.com</cp:lastModifiedBy>
  <dcterms:created xsi:type="dcterms:W3CDTF">2026-01-29T03:02:50Z</dcterms:created>
  <dcterms:modified xsi:type="dcterms:W3CDTF">2026-01-29T04:43:02Z</dcterms:modified>
</cp:coreProperties>
</file>